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<sst xmlns="http://schemas.openxmlformats.org/spreadsheetml/2006/main" count="24961" uniqueCount="5775">
  <si>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</si>
  <si>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</si>
  <si>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</si>
  <si>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</si>
  <si>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</si>
  <si>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</si>
  <si>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</si>
  <si>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</si>
  <si>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</si>
  <si>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</si>
  <si>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</si>
  <si>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</si>
  <si>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</si>
  <si>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</si>
  <si>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</si>
  <si>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</si>
  <si>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</si>
  <si>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</si>
  <si>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</si>
  <si>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</si>
  <si>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</si>
  <si>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</si>
  <si>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</si>
  <si>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</si>
  <si>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</si>
  <si>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</si>
  <si>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</si>
  <si>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</si>
  <si>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</si>
  <si>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</si>
  <si>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</si>
  <si>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</si>
  <si>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</si>
  <si>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</si>
  <si>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</si>
  <si>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</si>
  <si>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</si>
  <si>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</si>
  <si>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</si>
  <si>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</si>
  <si>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</si>
  <si>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</si>
  <si>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</si>
  <si>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</si>
  <si>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</si>
  <si>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</si>
  <si>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</si>
  <si>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</si>
  <si>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</si>
  <si>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</si>
  <si>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</si>
  <si>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</si>
  <si>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</si>
  <si>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</si>
  <si>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</si>
  <si>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</si>
  <si>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</si>
  <si>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</si>
  <si>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</si>
  <si>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</si>
  <si>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</si>
  <si>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</si>
  <si>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</si>
  <si>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</si>
  <si>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</si>
  <si>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</si>
  <si>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</si>
  <si>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</si>
  <si>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</si>
  <si>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</si>
  <si>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</si>
  <si>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</si>
  <si>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</si>
  <si>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</si>
  <si>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</si>
  <si>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</si>
  <si>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</si>
  <si>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</si>
  <si>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</si>
  <si>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</si>
  <si>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</si>
  <si>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</si>
  <si>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</si>
  <si>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</si>
  <si>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</si>
  <si>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</si>
  <si>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</si>
  <si>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</si>
  <si>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</si>
  <si>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</si>
  <si>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</si>
  <si>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</si>
  <si>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</si>
  <si>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</si>
  <si>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</si>
  <si>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</si>
  <si>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</si>
  <si>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</si>
  <si>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</si>
  <si>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</si>
  <si>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</si>
  <si>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</si>
  <si>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</si>
  <si>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</si>
  <si>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</si>
  <si>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</si>
  <si>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</si>
  <si>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</si>
  <si>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</si>
  <si>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</si>
  <si>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</si>
  <si>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</si>
  <si>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</si>
  <si>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</si>
  <si>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</si>
  <si>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</si>
  <si>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</si>
  <si>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</si>
  <si>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</si>
  <si>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</si>
  <si>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</si>
  <si>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</si>
  <si>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</si>
  <si>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</si>
  <si>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</si>
  <si>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</si>
  <si>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</si>
  <si>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</si>
  <si>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</si>
  <si>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</si>
  <si>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</si>
  <si>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</si>
  <si>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</si>
  <si>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</si>
  <si>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</si>
  <si>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</si>
  <si>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</si>
  <si>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</si>
  <si>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</si>
  <si>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</si>
  <si>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</si>
  <si>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</si>
  <si>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</si>
  <si>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</si>
  <si>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</si>
  <si>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</si>
  <si>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</si>
  <si>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</si>
  <si>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</si>
  <si>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</si>
  <si>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</si>
  <si>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</si>
  <si>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</si>
  <si>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</si>
  <si>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</si>
  <si>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</si>
  <si>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</si>
  <si>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</si>
  <si>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</si>
  <si>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</si>
  <si>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</si>
  <si>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</si>
  <si>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</si>
  <si>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</si>
  <si>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</si>
  <si>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</si>
  <si>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</si>
  <si>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</si>
  <si>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</si>
  <si>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</si>
  <si>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</si>
  <si>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</si>
  <si>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</si>
  <si>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</si>
  <si>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</si>
  <si>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</si>
  <si>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</si>
  <si>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</si>
  <si>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</si>
  <si>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</si>
  <si>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</si>
  <si>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</si>
  <si>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</si>
  <si>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</si>
  <si>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</si>
  <si>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</si>
  <si>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</si>
  <si>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</si>
  <si>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</si>
  <si>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</si>
  <si>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</si>
  <si>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</si>
  <si>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</si>
  <si>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</si>
  <si>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</si>
  <si>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</si>
  <si>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</si>
  <si>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</si>
  <si>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</si>
  <si>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</si>
  <si>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</si>
  <si>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</si>
  <si>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</si>
  <si>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</si>
  <si>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</si>
  <si>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</si>
  <si>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</si>
  <si>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</si>
  <si>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</si>
  <si>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</si>
  <si>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</si>
  <si>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</si>
  <si>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</si>
  <si>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</si>
  <si>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calaopartenair2</t>
  </si>
  <si>
    <t>feminit4equipar</t>
  </si>
  <si>
    <t>hosea632001</t>
  </si>
  <si>
    <t>kouassaf</t>
  </si>
  <si>
    <t>okadascape</t>
  </si>
  <si>
    <t>slytwain</t>
  </si>
  <si>
    <t>oochan2017</t>
  </si>
  <si>
    <t>linuxmil</t>
  </si>
  <si>
    <t>franceonuvienne</t>
  </si>
  <si>
    <t>lecercle_da</t>
  </si>
  <si>
    <t>nao73714</t>
  </si>
  <si>
    <t>juharro</t>
  </si>
  <si>
    <t>votelau</t>
  </si>
  <si>
    <t>un</t>
  </si>
  <si>
    <t>jwalsh78_j</t>
  </si>
  <si>
    <t>tucc_official</t>
  </si>
  <si>
    <t>driverii</t>
  </si>
  <si>
    <t>hirenmparekh</t>
  </si>
  <si>
    <t>tuciofficial</t>
  </si>
  <si>
    <t>abhaylal2</t>
  </si>
  <si>
    <t>sidrahusmani</t>
  </si>
  <si>
    <t>relaxedwallace</t>
  </si>
  <si>
    <t>africarepublic</t>
  </si>
  <si>
    <t>makasadshah</t>
  </si>
  <si>
    <t>nivenaldridge</t>
  </si>
  <si>
    <t>frazzledjazz</t>
  </si>
  <si>
    <t>ana_captures</t>
  </si>
  <si>
    <t>kkmishra1987</t>
  </si>
  <si>
    <t>ebtesam00369622</t>
  </si>
  <si>
    <t>ramonestrada13</t>
  </si>
  <si>
    <t>chlorinelau</t>
  </si>
  <si>
    <t>unique_nicky</t>
  </si>
  <si>
    <t>springflower95</t>
  </si>
  <si>
    <t>andygaray</t>
  </si>
  <si>
    <t>shankaragh148</t>
  </si>
  <si>
    <t>amandanicole487</t>
  </si>
  <si>
    <t>jmw_1232</t>
  </si>
  <si>
    <t>mosesjmunene</t>
  </si>
  <si>
    <t>thedeava</t>
  </si>
  <si>
    <t>willy80039279</t>
  </si>
  <si>
    <t>antogom1</t>
  </si>
  <si>
    <t>malakaras</t>
  </si>
  <si>
    <t>fionaokelly</t>
  </si>
  <si>
    <t>willowbrooke13</t>
  </si>
  <si>
    <t>msbrendacolvin</t>
  </si>
  <si>
    <t>sobhanajm9</t>
  </si>
  <si>
    <t>dcastelvecchi</t>
  </si>
  <si>
    <t>pedrocorreia_1</t>
  </si>
  <si>
    <t>alexdsieber</t>
  </si>
  <si>
    <t>caman_calmato</t>
  </si>
  <si>
    <t>riky</t>
  </si>
  <si>
    <t>maheenk16730363</t>
  </si>
  <si>
    <t>mikeewald2</t>
  </si>
  <si>
    <t>nicolem30925086</t>
  </si>
  <si>
    <t>lastiri_07</t>
  </si>
  <si>
    <t>madfall1213</t>
  </si>
  <si>
    <t>successorsaigin</t>
  </si>
  <si>
    <t>igabriela_m</t>
  </si>
  <si>
    <t>iamhiroshima</t>
  </si>
  <si>
    <t>dragonslynn1981</t>
  </si>
  <si>
    <t>nikkifirewall</t>
  </si>
  <si>
    <t>ipsjapan</t>
  </si>
  <si>
    <t>elaine_mew</t>
  </si>
  <si>
    <t>hogaiaryoubi</t>
  </si>
  <si>
    <t>kz_rshass</t>
  </si>
  <si>
    <t>mrocznyagrest</t>
  </si>
  <si>
    <t>spectrumakita</t>
  </si>
  <si>
    <t>i_jayalakshmi</t>
  </si>
  <si>
    <t>iouisalouisa</t>
  </si>
  <si>
    <t>nghieatsramen</t>
  </si>
  <si>
    <t>ramisa21694508</t>
  </si>
  <si>
    <t>purnimaray4</t>
  </si>
  <si>
    <t>banooyj</t>
  </si>
  <si>
    <t>tamikokurogoke</t>
  </si>
  <si>
    <t>frisk_1895</t>
  </si>
  <si>
    <t>rg500ew</t>
  </si>
  <si>
    <t>yarncatss</t>
  </si>
  <si>
    <t>nell0428</t>
  </si>
  <si>
    <t>nekop_militaire</t>
  </si>
  <si>
    <t>redstorm1113</t>
  </si>
  <si>
    <t>kaninchen218</t>
  </si>
  <si>
    <t>applegate0</t>
  </si>
  <si>
    <t>sio_n16</t>
  </si>
  <si>
    <t>coccinella777</t>
  </si>
  <si>
    <t>ayumi2609</t>
  </si>
  <si>
    <t>chibamadoka</t>
  </si>
  <si>
    <t>debilderlingr</t>
  </si>
  <si>
    <t>yashrshinde79</t>
  </si>
  <si>
    <t>akaleab</t>
  </si>
  <si>
    <t>hiromimaryu</t>
  </si>
  <si>
    <t>taotao8931</t>
  </si>
  <si>
    <t>madara_428</t>
  </si>
  <si>
    <t>wkyhkw</t>
  </si>
  <si>
    <t>sweetsokabe</t>
  </si>
  <si>
    <t>rdandoy</t>
  </si>
  <si>
    <t>michicotenti_pi</t>
  </si>
  <si>
    <t>spring_yuna</t>
  </si>
  <si>
    <t>suzutak</t>
  </si>
  <si>
    <t>aiogataiogatai</t>
  </si>
  <si>
    <t>armellllle</t>
  </si>
  <si>
    <t>ken_hellsten</t>
  </si>
  <si>
    <t>odreissi</t>
  </si>
  <si>
    <t>kiramarin</t>
  </si>
  <si>
    <t>hznll28</t>
  </si>
  <si>
    <t>khemiri_lotfi</t>
  </si>
  <si>
    <t>wmn4srvl</t>
  </si>
  <si>
    <t>flortrillo</t>
  </si>
  <si>
    <t>bradbury455</t>
  </si>
  <si>
    <t>sarahbarber1972</t>
  </si>
  <si>
    <t>antoinebondaz</t>
  </si>
  <si>
    <t>paola_tessari</t>
  </si>
  <si>
    <t>queenoliviastr</t>
  </si>
  <si>
    <t>akaya1001</t>
  </si>
  <si>
    <t>jadoremyt1048</t>
  </si>
  <si>
    <t>wsjp_insight</t>
  </si>
  <si>
    <t>4evrstardancer</t>
  </si>
  <si>
    <t>yumintanaka</t>
  </si>
  <si>
    <t>marteensis</t>
  </si>
  <si>
    <t>goalsscc</t>
  </si>
  <si>
    <t>alankytwitty</t>
  </si>
  <si>
    <t>boblyle</t>
  </si>
  <si>
    <t>beezerbopls</t>
  </si>
  <si>
    <t>vkarthik4</t>
  </si>
  <si>
    <t>guillepotro</t>
  </si>
  <si>
    <t>alexglezvera</t>
  </si>
  <si>
    <t>paulrzongo</t>
  </si>
  <si>
    <t>yahiaoua113</t>
  </si>
  <si>
    <t>jamain_e</t>
  </si>
  <si>
    <t>dmcain84</t>
  </si>
  <si>
    <t>cursandrei</t>
  </si>
  <si>
    <t>maitemorren</t>
  </si>
  <si>
    <t>hajarahussaini</t>
  </si>
  <si>
    <t>madaaworld12</t>
  </si>
  <si>
    <t>erwinnerrr</t>
  </si>
  <si>
    <t>basic_int</t>
  </si>
  <si>
    <t>ejyadev</t>
  </si>
  <si>
    <t>pupusquarepants</t>
  </si>
  <si>
    <t>keita_thatsky</t>
  </si>
  <si>
    <t>minipinlove</t>
  </si>
  <si>
    <t>elise_a_a</t>
  </si>
  <si>
    <t>cosmontgts</t>
  </si>
  <si>
    <t>rss_mcdnld</t>
  </si>
  <si>
    <t>mancinelli2020</t>
  </si>
  <si>
    <t>odeos2oundo</t>
  </si>
  <si>
    <t>japkarly</t>
  </si>
  <si>
    <t>cristinaalbert4</t>
  </si>
  <si>
    <t>_tsukino_usako</t>
  </si>
  <si>
    <t>motikat</t>
  </si>
  <si>
    <t>kampsabine</t>
  </si>
  <si>
    <t>rharenchar</t>
  </si>
  <si>
    <t>wahrlos</t>
  </si>
  <si>
    <t>anupamjamatia</t>
  </si>
  <si>
    <t>sunachan01</t>
  </si>
  <si>
    <t>super_starad</t>
  </si>
  <si>
    <t>shira_avi</t>
  </si>
  <si>
    <t>bankimooncentre</t>
  </si>
  <si>
    <t>sahiransari9898</t>
  </si>
  <si>
    <t>dasvisionary</t>
  </si>
  <si>
    <t>akiame9</t>
  </si>
  <si>
    <t>iamlenaye</t>
  </si>
  <si>
    <t>bzvokelj</t>
  </si>
  <si>
    <t>mfa_nigeria</t>
  </si>
  <si>
    <t>paulmick</t>
  </si>
  <si>
    <t>natthecat21</t>
  </si>
  <si>
    <t>laurashholgate</t>
  </si>
  <si>
    <t>kunikosuzuki1</t>
  </si>
  <si>
    <t>frederic_naud</t>
  </si>
  <si>
    <t>annwesha9</t>
  </si>
  <si>
    <t>larsroobol</t>
  </si>
  <si>
    <t>beyondthebomb</t>
  </si>
  <si>
    <t>davidlance3</t>
  </si>
  <si>
    <t>tammyjptaylor</t>
  </si>
  <si>
    <t>greco_james</t>
  </si>
  <si>
    <t>strategicpolicy</t>
  </si>
  <si>
    <t>harringtonmarks</t>
  </si>
  <si>
    <t>lizl_genealogy</t>
  </si>
  <si>
    <t>sofiaphys</t>
  </si>
  <si>
    <t>other95</t>
  </si>
  <si>
    <t>davefernig</t>
  </si>
  <si>
    <t>gaopalelwebigg</t>
  </si>
  <si>
    <t>akamimura1994</t>
  </si>
  <si>
    <t>pierrebonneels</t>
  </si>
  <si>
    <t>birdtrees</t>
  </si>
  <si>
    <t>genius_play_u</t>
  </si>
  <si>
    <t>woroud</t>
  </si>
  <si>
    <t>kdarbandi</t>
  </si>
  <si>
    <t>rousseauagnes</t>
  </si>
  <si>
    <t>julia_peitl</t>
  </si>
  <si>
    <t>cristianan78</t>
  </si>
  <si>
    <t>marionberrens</t>
  </si>
  <si>
    <t>ktmarimira</t>
  </si>
  <si>
    <t>urduz</t>
  </si>
  <si>
    <t>richfm39517086</t>
  </si>
  <si>
    <t>gasparepolizzi9</t>
  </si>
  <si>
    <t>namae_kangaechu</t>
  </si>
  <si>
    <t>b27c8a94ae537w</t>
  </si>
  <si>
    <t>stevieagr</t>
  </si>
  <si>
    <t>ohemaadufiegh</t>
  </si>
  <si>
    <t>9kkdsvbktt7jz0y</t>
  </si>
  <si>
    <t>nihonzaijuu</t>
  </si>
  <si>
    <t>calaggie</t>
  </si>
  <si>
    <t>mkitano22</t>
  </si>
  <si>
    <t>manojgguc</t>
  </si>
  <si>
    <t>pipi_monkey</t>
  </si>
  <si>
    <t>sekayengai</t>
  </si>
  <si>
    <t>alejamarg</t>
  </si>
  <si>
    <t>wwhafez</t>
  </si>
  <si>
    <t>crod_cruz</t>
  </si>
  <si>
    <t>labakp</t>
  </si>
  <si>
    <t>hayano</t>
  </si>
  <si>
    <t>rook_ak</t>
  </si>
  <si>
    <t>komoshiri</t>
  </si>
  <si>
    <t>springtimeriver</t>
  </si>
  <si>
    <t>takers23</t>
  </si>
  <si>
    <t>micacoumechoro</t>
  </si>
  <si>
    <t>ikerukaseki</t>
  </si>
  <si>
    <t>teekay118</t>
  </si>
  <si>
    <t>mukanen</t>
  </si>
  <si>
    <t>halmixgg</t>
  </si>
  <si>
    <t>math_nvgt</t>
  </si>
  <si>
    <t>mitchyokkaichi</t>
  </si>
  <si>
    <t>kaycanadagoose</t>
  </si>
  <si>
    <t>rosenelbuio</t>
  </si>
  <si>
    <t>mizuha_mh</t>
  </si>
  <si>
    <t>mayyuu2318</t>
  </si>
  <si>
    <t>magnolia_666</t>
  </si>
  <si>
    <t>suzaku954</t>
  </si>
  <si>
    <t>slowslowfood</t>
  </si>
  <si>
    <t>kunch6_1re</t>
  </si>
  <si>
    <t>yuyu3930</t>
  </si>
  <si>
    <t>mountainbase123</t>
  </si>
  <si>
    <t>yevgeny01</t>
  </si>
  <si>
    <t>patthedesertra1</t>
  </si>
  <si>
    <t>newzealand_cafe</t>
  </si>
  <si>
    <t>robopulp</t>
  </si>
  <si>
    <t>yvandutil</t>
  </si>
  <si>
    <t>ctbtnow</t>
  </si>
  <si>
    <t>japanmissionvie</t>
  </si>
  <si>
    <t>germanyunvienna</t>
  </si>
  <si>
    <t>miyuki_panda</t>
  </si>
  <si>
    <t>un_disarmament</t>
  </si>
  <si>
    <t>kouzie01</t>
  </si>
  <si>
    <t>breasleyadam</t>
  </si>
  <si>
    <t>kuni84165269</t>
  </si>
  <si>
    <t>youth4ctbt</t>
  </si>
  <si>
    <t>braddodd</t>
  </si>
  <si>
    <t>suncemore1</t>
  </si>
  <si>
    <t>nandandevau</t>
  </si>
  <si>
    <t>lakanieuws</t>
  </si>
  <si>
    <t>musashia140</t>
  </si>
  <si>
    <t>hdevreij</t>
  </si>
  <si>
    <t>danaiolos</t>
  </si>
  <si>
    <t>b0gu5</t>
  </si>
  <si>
    <t>statusemsland</t>
  </si>
  <si>
    <t>nuke_info</t>
  </si>
  <si>
    <t>lamireaut</t>
  </si>
  <si>
    <t>konrad_jeff</t>
  </si>
  <si>
    <t>danaransby</t>
  </si>
  <si>
    <t>garfieldtux</t>
  </si>
  <si>
    <t>poloniumman</t>
  </si>
  <si>
    <t>andreaborsoi1</t>
  </si>
  <si>
    <t>ronanjlebras</t>
  </si>
  <si>
    <t>baleakanta</t>
  </si>
  <si>
    <t>frankbottema</t>
  </si>
  <si>
    <t>bert_eder</t>
  </si>
  <si>
    <t>glennleaper</t>
  </si>
  <si>
    <t>helmuthb</t>
  </si>
  <si>
    <t>jottinleonel</t>
  </si>
  <si>
    <t>sbauer1202</t>
  </si>
  <si>
    <t>poonehtayyebi</t>
  </si>
  <si>
    <t>1nukshuk</t>
  </si>
  <si>
    <t>kevinpurcell</t>
  </si>
  <si>
    <t>loicblutz</t>
  </si>
  <si>
    <t>doasted_1</t>
  </si>
  <si>
    <t>kirstiehansen</t>
  </si>
  <si>
    <t>annececilrobert</t>
  </si>
  <si>
    <t>cormaco</t>
  </si>
  <si>
    <t>caragongil</t>
  </si>
  <si>
    <t>bufelol</t>
  </si>
  <si>
    <t>cheap_ruberoid</t>
  </si>
  <si>
    <t>alexcherninsson</t>
  </si>
  <si>
    <t>tehroot</t>
  </si>
  <si>
    <t>rexservius</t>
  </si>
  <si>
    <t>janneleht</t>
  </si>
  <si>
    <t>beth_lizet</t>
  </si>
  <si>
    <t>israel_stevi</t>
  </si>
  <si>
    <t>nadembega1</t>
  </si>
  <si>
    <t>markush127</t>
  </si>
  <si>
    <t>jennynielsennpt</t>
  </si>
  <si>
    <t>cherylrofer</t>
  </si>
  <si>
    <t>mhanham</t>
  </si>
  <si>
    <t>igorcarron</t>
  </si>
  <si>
    <t>derynoye</t>
  </si>
  <si>
    <t>benjones1k</t>
  </si>
  <si>
    <t>ucb_npwg</t>
  </si>
  <si>
    <t>saucedbysally</t>
  </si>
  <si>
    <t>maraj60</t>
  </si>
  <si>
    <t>zukauskieneinga</t>
  </si>
  <si>
    <t>mariomoya1976</t>
  </si>
  <si>
    <t>thomassilvy</t>
  </si>
  <si>
    <t>mariozampolli</t>
  </si>
  <si>
    <t>imsdirector_nmo</t>
  </si>
  <si>
    <t>icpdr_org</t>
  </si>
  <si>
    <t>ynespinoza</t>
  </si>
  <si>
    <t>serenahrm</t>
  </si>
  <si>
    <t>din_raf</t>
  </si>
  <si>
    <t>0rel1lambda</t>
  </si>
  <si>
    <t>rlgrpch</t>
  </si>
  <si>
    <t>_burnettcooper_</t>
  </si>
  <si>
    <t>walters_rex</t>
  </si>
  <si>
    <t>bigsteve207</t>
  </si>
  <si>
    <t>muimuiz</t>
  </si>
  <si>
    <t>timdemeester</t>
  </si>
  <si>
    <t>sekwisniewski</t>
  </si>
  <si>
    <t>feultweet</t>
  </si>
  <si>
    <t>geoign</t>
  </si>
  <si>
    <t>trumprussiahits</t>
  </si>
  <si>
    <t>savtchenkoleoni</t>
  </si>
  <si>
    <t>malpasanna</t>
  </si>
  <si>
    <t>koshkanaokoshk3</t>
  </si>
  <si>
    <t>cyber_infern0</t>
  </si>
  <si>
    <t>mudatron</t>
  </si>
  <si>
    <t>antcold</t>
  </si>
  <si>
    <t>annw07197718</t>
  </si>
  <si>
    <t>candiello</t>
  </si>
  <si>
    <t>gonufrio</t>
  </si>
  <si>
    <t>eevaruokosalmi</t>
  </si>
  <si>
    <t>barbierisaretta</t>
  </si>
  <si>
    <t>lyapunovs</t>
  </si>
  <si>
    <t>vladlime</t>
  </si>
  <si>
    <t>eusebiofg</t>
  </si>
  <si>
    <t>davasko63</t>
  </si>
  <si>
    <t>caiiiau</t>
  </si>
  <si>
    <t>dantypin</t>
  </si>
  <si>
    <t>ruxandraag1</t>
  </si>
  <si>
    <t>ainarsbr11</t>
  </si>
  <si>
    <t>ew91097135</t>
  </si>
  <si>
    <t>vovamakarov</t>
  </si>
  <si>
    <t>misrakfisseha</t>
  </si>
  <si>
    <t>s0l0z</t>
  </si>
  <si>
    <t>shizukakuramits</t>
  </si>
  <si>
    <t>hibakushaappeal</t>
  </si>
  <si>
    <t>drsenait</t>
  </si>
  <si>
    <t>slabbxo</t>
  </si>
  <si>
    <t>themistella</t>
  </si>
  <si>
    <t>riv421</t>
  </si>
  <si>
    <t>dmytro_z_metro</t>
  </si>
  <si>
    <t>totalforsvar</t>
  </si>
  <si>
    <t>eliasaarnio</t>
  </si>
  <si>
    <t>bichikota</t>
  </si>
  <si>
    <t>sudhvir</t>
  </si>
  <si>
    <t>bcarazzolo</t>
  </si>
  <si>
    <t>wizardist</t>
  </si>
  <si>
    <t>newesprod</t>
  </si>
  <si>
    <t>tokuhiroakira</t>
  </si>
  <si>
    <t>komissarwhipla</t>
  </si>
  <si>
    <t>fab_hinz</t>
  </si>
  <si>
    <t>tsar_vseja_rusi</t>
  </si>
  <si>
    <t>pmgeducator</t>
  </si>
  <si>
    <t>themichelotti</t>
  </si>
  <si>
    <t>stnatyy</t>
  </si>
  <si>
    <t>n_led</t>
  </si>
  <si>
    <t>cecalli_helper</t>
  </si>
  <si>
    <t>bpmckeon64</t>
  </si>
  <si>
    <t>umeberto</t>
  </si>
  <si>
    <t>majianadesan</t>
  </si>
  <si>
    <t>herodote1789</t>
  </si>
  <si>
    <t>afarruggia62</t>
  </si>
  <si>
    <t>lciucciovino</t>
  </si>
  <si>
    <t>tajigennorihiro</t>
  </si>
  <si>
    <t>georgewherbert</t>
  </si>
  <si>
    <t>envirogroup_fr</t>
  </si>
  <si>
    <t>pfc_joker</t>
  </si>
  <si>
    <t>pvoberstein</t>
  </si>
  <si>
    <t>gbrumfiel</t>
  </si>
  <si>
    <t>ngfantastic</t>
  </si>
  <si>
    <t>belgiumembjapan</t>
  </si>
  <si>
    <t>maya0105</t>
  </si>
  <si>
    <t>snanish</t>
  </si>
  <si>
    <t>tp_on_tw1tter</t>
  </si>
  <si>
    <t>sufiboy</t>
  </si>
  <si>
    <t>begfhrmjfedo1gr</t>
  </si>
  <si>
    <t>rafasubia</t>
  </si>
  <si>
    <t>ctbto_alerts</t>
  </si>
  <si>
    <t>mbkalinowski</t>
  </si>
  <si>
    <t>sinazerbo</t>
  </si>
  <si>
    <t>joshua_pollack</t>
  </si>
  <si>
    <t>ajatollah_map</t>
  </si>
  <si>
    <t>juanjohnjedi</t>
  </si>
  <si>
    <t>real_bunkerman</t>
  </si>
  <si>
    <t>iainhall</t>
  </si>
  <si>
    <t>liotier</t>
  </si>
  <si>
    <t>bwiedwards</t>
  </si>
  <si>
    <t>initintegrity</t>
  </si>
  <si>
    <t>geo_risk</t>
  </si>
  <si>
    <t>kingstonareif</t>
  </si>
  <si>
    <t>pbertoni89</t>
  </si>
  <si>
    <t>uspolisci</t>
  </si>
  <si>
    <t>nuclearanthro</t>
  </si>
  <si>
    <t>qrandom</t>
  </si>
  <si>
    <t>barbiewithatude</t>
  </si>
  <si>
    <t>seb6philippe</t>
  </si>
  <si>
    <t>pjpuas</t>
  </si>
  <si>
    <t>chalexthegreat</t>
  </si>
  <si>
    <t>trizlet</t>
  </si>
  <si>
    <t>mfbenson1</t>
  </si>
  <si>
    <t>jb_carlson</t>
  </si>
  <si>
    <t>obnoxhouse</t>
  </si>
  <si>
    <t>xaviersticker</t>
  </si>
  <si>
    <t>hiroshimacity</t>
  </si>
  <si>
    <t>osi_ctbto</t>
  </si>
  <si>
    <t>who</t>
  </si>
  <si>
    <t>drtedros</t>
  </si>
  <si>
    <t>quotidianonet</t>
  </si>
  <si>
    <t>livableworld</t>
  </si>
  <si>
    <t>gcas2018</t>
  </si>
  <si>
    <t>Retweet</t>
  </si>
  <si>
    <t>Mentions</t>
  </si>
  <si>
    <t>➡️ Ambassador Mr @XavierSticker, new permanent representative of France to the United Nations and International Organisations in Vienna, has presented today his credentials to Mr Lassina Zerbo, Executive Secretary to #CTBTO
_xD83C__xDDEB__xD83C__xDDF7__xD83C__xDF10_@ctbto_alerts https://t.co/KdkdMCh2sv</t>
  </si>
  <si>
    <t>Landed in Tokyo _xD83C__xDDEF__xD83C__xDDF5_ w/View #MountFuji : Invited to #Hiroshima for the 74th anniversary of the #HiroshimaNagasaki  atomic bombings. Never again – We must carry the message of the #Hibakusha and fight for a #nuclear test-free world. #LetsFinishWhatWeStarted #EndNuclearTesting #CTBTO https://t.co/GEUyQQHfWO</t>
  </si>
  <si>
    <t>In #Japan _xD83C__xDDEF__xD83C__xDDF5_ for the 74th anniversary of the #Hiroshima and #Nagasaki atomic bombings. Never again – we must carry the message of the #Hibakusha and fight for a #nuclear test-free world. #LetsFinishWhatWeStarted #EndNuclearTesting #CTBTO https://t.co/qRgQF3FDWr</t>
  </si>
  <si>
    <t>RT SinaZerbo: In #Japan _xD83C__xDDEF__xD83C__xDDF5_ for the 74th anniversary of the #Hiroshima and #Nagasaki atomic bombings. Never again – we must carry the message of the #Hibakusha and fight for a #nuclear test-free world. #LetsFinishWhatWeStarted #EndNuclearTesting #CTBTO https://t.co/ScQmTbuc0E</t>
  </si>
  <si>
    <t>RT SinaZerbo: In #Japan _xD83C__xDDEF__xD83C__xDDF5_ for the 74th anniversary of the #Hiroshima and #Nagasaki atomic bombings. Never again – we must carry the message of the #Hibakusha and fight for a #nuclear test-free world. #LetsFinishWhatWeStarted #EndNuclearTesting #CTBTO https://t.co/TAzsnblm53</t>
  </si>
  <si>
    <t>1945年8月の広島・長崎への原爆投下による犠牲者を偲ぶとともに、私たちは核兵器のない世界の実現に取り組む決意を新たにします。@HiroshimaCity
#HiroshimaPeaceMemorial #CTBTO https://t.co/Dkxqnu4Fbm</t>
  </si>
  <si>
    <t>As we remember the victims of the atomic bomb on Hiroshima on 6 August 1945 and on Nagasaki on 9 August 1945, we renew our commitment to working together towards a world free of nuclear weapons. 
@HiroshimaCity
#HiroshimaPeaceMemorial #CTBTO https://t.co/mqcG7DgaEL</t>
  </si>
  <si>
    <t>As we commemorate today’s anniversary of the #Hiroshima atomic bombing, we are reminded that the first step to a world without #nuclear weapons is a legally binding agreement to ban the testing of nuclear weapons. #LetsFinishWhatWeStarted #EndNuclearTesting #CTBT #CTBTO https://t.co/7mLE6HY396</t>
  </si>
  <si>
    <t>How does the #CTBTO support National Data Centres (NDCs)? Our latest #technical maintenance visit in Asunción #Paraguay included #hardware/#software upgrades, installation of NDC-in-a-box software &amp;amp; training of NDC operators. Congrats to our Capacity Building &amp;amp; Training Section! https://t.co/mcSs0Ef05b</t>
  </si>
  <si>
    <t>You can’t see it, smell it or feel it. But #CTBTO trainees learn to detect #nuclear radiation after returning from field inspections. #CTBT. Turn on _xD83D__xDD0A_ and see how it’s done! @osi_ctbto https://t.co/fQ1M4MmAjZ</t>
  </si>
  <si>
    <t>What’s in a sample? #CTBTO trainer Naama Charit-Yaari teaches how to look for “nuclear fingerprints” @OIS_CTBTO https://t.co/2v1EuPVnZ9</t>
  </si>
  <si>
    <t>"Never again – we must carry the message of the #Hibakusha and fight for a #nuclear test-free world." - CTBTO Executive Secretary Lassina Zerbo.
#LetsFinishWhatWeStarted #EndNuclearTesting #CTBTO https://t.co/dQ9vKFCqec</t>
  </si>
  <si>
    <t>In response to media queries, and to meet civil society expectations on applications of #CTBTO data beyond the Treaty, we confirm an event coinciding with the 8 Aug explosion in #Nyonoksa, Russia, was detected at 4 #IMS stations (3 seismic, 1 infrasound). https://t.co/bMWdze2vl0</t>
  </si>
  <si>
    <t>Proud to see brother @DrTedros Director General @WHO walking the talk at the 50th #PacificIslandsForum in #Tuvalu _xD83C__xDDF9__xD83C__xDDFB_: #WHO &amp;amp; #CTBTO in action for “Save #Tuvalu to Save the #World” https://t.co/BlwaS89zej</t>
  </si>
  <si>
    <t>#UN #UnitedNations
#UNIDO #UNWTO #CTBTO #IAEA #OPCW #WTO</t>
  </si>
  <si>
    <t>#Russia #Severodivinsk #Nyonoska #nuclear #nucleare #Burevestnik #CTBTO #incidentenucleare #artico #ambiente -Incidente nucleare in Russia, esplosione rilevata fino in #Norvegia. Allarme radiazioni https://t.co/9QesiteEB1 di @quotidianonet</t>
  </si>
  <si>
    <t>#Russia #Severodivinbsk #Nyonoska #nuclear #nucleare #Burevestnik #CTBTO #incidentenucleare #artico #ambiente https://t.co/9QesiteEB1</t>
  </si>
  <si>
    <t>#ClimateChange is not the only  threat to our planet: #NuclearWar could also end all life on earth.  The #CTBTO has the capabilities of being a contributing countermeasure against both. -JBC
@ctbto_alerts @Livableworld 
https://t.co/PFb04mmTeM https://t.co/1Zl5tTTZy9</t>
  </si>
  <si>
    <t>If we have a global infrastructure that can be leveraged for #SDGs, #ClimateChange, #Ocean #Economics #FoodSupply, etc. Then we have the power to change the world. The @ctbto_alerts has exactly that so let’s include it in the summit! @GCAS2018 #GCAS2018 #CTBTO https://t.co/5tMIzF4Uv2</t>
  </si>
  <si>
    <t>As if #NuclearWeapons were not important enough! 
@ctbto_alerts ‘s 300 stations monitor events underground, underwater and in atmosphere and is resourceful for #ClimateAction / #ClimateChange, #Ocean, #Iceberg threats &amp;amp; more! 
#CTBTO is the most life-affirming .org in world! https://t.co/jJU5h8OB2T</t>
  </si>
  <si>
    <t>‘@ctbto_alerts gives Americans (and those around the world) peace they can trust protecting against #Nuclear threats. Equally important: #CTBTO’s technical capabilities against #ClimateChange threats. I’m proud to endorse #CTBTO &amp;amp; #CTBT as the most life affirming Imperative. -JBC https://t.co/JlISVB6xf1</t>
  </si>
  <si>
    <t>https://www.quotidiano.net/esteri/incidente-nucleare-russia-esplosione-1.4733619</t>
  </si>
  <si>
    <t>https://livableworld.org/nukes-climate-change/</t>
  </si>
  <si>
    <t>https://twitter.com/JB_Carlson/status/981589569417154560</t>
  </si>
  <si>
    <t>quotidiano.net</t>
  </si>
  <si>
    <t>livableworld.org</t>
  </si>
  <si>
    <t>twitter.com</t>
  </si>
  <si>
    <t>mountfuji hiroshima hiroshimanagasaki</t>
  </si>
  <si>
    <t>japan hiroshima nagasaki</t>
  </si>
  <si>
    <t>ctbto</t>
  </si>
  <si>
    <t>japan hiroshima nagasaki hibakusha nuclear letsfinishwhatwestarted endnucleartesting ctbto</t>
  </si>
  <si>
    <t>hiroshimapeacememorial ctbto</t>
  </si>
  <si>
    <t>hiroshima</t>
  </si>
  <si>
    <t>ctbto technical paraguay</t>
  </si>
  <si>
    <t>ctbto nuclear</t>
  </si>
  <si>
    <t>hibakusha nuclear</t>
  </si>
  <si>
    <t>pacificislandsforum tuvalu who</t>
  </si>
  <si>
    <t>un unitednations unido unwto ctbto iaea opcw wto</t>
  </si>
  <si>
    <t>russia severodivinsk nyonoska nuclear nucleare burevestnik ctbto incidentenucleare artico ambiente</t>
  </si>
  <si>
    <t>russia severodivinbsk nyonoska nuclear nucleare burevestnik ctbto incidentenucleare artico ambiente</t>
  </si>
  <si>
    <t>russia severodivinsk nyonoska nuclear nucleare burevestnik ctbto incidentenucleare artico ambiente norvegia</t>
  </si>
  <si>
    <t>ctbto nuclear ctbt</t>
  </si>
  <si>
    <t>pacificislandsforum tuvalu who ctbto tuvalu world</t>
  </si>
  <si>
    <t>mountfuji hiroshima hiroshimanagasaki hibakusha nuclear letsfinishwhatwestarted endnucleartesting ctbto</t>
  </si>
  <si>
    <t>hiroshima nuclear letsfinishwhatwestarted endnucleartesting ctbt ctbto</t>
  </si>
  <si>
    <t>climatechange nuclearwar ctbto</t>
  </si>
  <si>
    <t>sdgs climatechange ocean economics foodsupply gcas2018 ctbto</t>
  </si>
  <si>
    <t>sdgs climatechange ocean economics foodsupply</t>
  </si>
  <si>
    <t>nuclearweapons climateaction climatechange ocean iceberg ctbto</t>
  </si>
  <si>
    <t>nuclear ctbto climatechange ctbto ctbt</t>
  </si>
  <si>
    <t>nuclearweapons</t>
  </si>
  <si>
    <t>nuclear</t>
  </si>
  <si>
    <t>ctbto technical paraguay hardware software</t>
  </si>
  <si>
    <t>hibakusha nuclear letsfinishwhatwestarted endnucleartesting ctbto</t>
  </si>
  <si>
    <t>ctbto nyonoksa ims</t>
  </si>
  <si>
    <t>https://pbs.twimg.com/media/EA_Noa5XkAAnJyw.jpg</t>
  </si>
  <si>
    <t>https://pbs.twimg.com/ext_tw_video_thumb/1158273621942575104/pu/img/7xqoODL0Cmexb5e6.jpg</t>
  </si>
  <si>
    <t>https://pbs.twimg.com/media/EBQctWEX4AA2YC1.jpg</t>
  </si>
  <si>
    <t>https://pbs.twimg.com/media/EBQd84iWkAAWf-s.jpg</t>
  </si>
  <si>
    <t>https://pbs.twimg.com/ext_tw_video_thumb/1159362908884742144/pu/img/HJ9hODrduEOBvB64.jpg</t>
  </si>
  <si>
    <t>https://pbs.twimg.com/media/EBrHZh7UIAAHFvK.jpg</t>
  </si>
  <si>
    <t>https://pbs.twimg.com/media/EBKYLewXkAIBLY7.jpg</t>
  </si>
  <si>
    <t>https://pbs.twimg.com/media/EBRc6etWwAESZB_.jpg</t>
  </si>
  <si>
    <t>https://pbs.twimg.com/media/D8iHhgEW4AANoMN.jpg</t>
  </si>
  <si>
    <t>https://pbs.twimg.com/media/DmtVZ1oXsAAlWp2.jpg</t>
  </si>
  <si>
    <t>https://pbs.twimg.com/media/DqC_taLWoAIj-3u.jpg</t>
  </si>
  <si>
    <t>https://pbs.twimg.com/ext_tw_video_thumb/1156928276838985729/pu/img/qfozcvuGn0TdISGW.jpg</t>
  </si>
  <si>
    <t>https://pbs.twimg.com/media/EBS8nIsX4AEIw0k.jpg</t>
  </si>
  <si>
    <t>https://pbs.twimg.com/ext_tw_video_thumb/1159782556302229504/pu/img/o-PexIE91V4gmQ7H.jpg</t>
  </si>
  <si>
    <t>https://pbs.twimg.com/media/EBmcIrOXoAA2NKi.jpg</t>
  </si>
  <si>
    <t>http://pbs.twimg.com/profile_images/1061987252677632000/_t0QXmE4_normal.jpg</t>
  </si>
  <si>
    <t>http://pbs.twimg.com/profile_images/1034323599622987776/rcQ-b3s-_normal.jpg</t>
  </si>
  <si>
    <t>http://pbs.twimg.com/profile_images/1112192151859814400/jG7wfhEC_normal.jpg</t>
  </si>
  <si>
    <t>http://pbs.twimg.com/profile_images/1124253236683255811/dKwa26ZC_normal.jpg</t>
  </si>
  <si>
    <t>http://pbs.twimg.com/profile_images/769311561458384896/szRKT5Yb_normal.jpg</t>
  </si>
  <si>
    <t>http://pbs.twimg.com/profile_images/521566121875357696/KJZAbmg7_normal.jpeg</t>
  </si>
  <si>
    <t>http://pbs.twimg.com/profile_images/1123328025/041118_2213_001__2__normal.jpg</t>
  </si>
  <si>
    <t>http://pbs.twimg.com/profile_images/511257535118987264/vrRO_KR3_normal.png</t>
  </si>
  <si>
    <t>http://pbs.twimg.com/profile_images/1043059044414566400/hfbQJpXx_normal.jpg</t>
  </si>
  <si>
    <t>http://pbs.twimg.com/profile_images/1105444424153149440/wo-lJxRQ_normal.jpg</t>
  </si>
  <si>
    <t>http://pbs.twimg.com/profile_images/1156197895105740803/cRiKSBDl_normal.jpg</t>
  </si>
  <si>
    <t>http://pbs.twimg.com/profile_images/639643211053461504/QsGV3cWT_normal.png</t>
  </si>
  <si>
    <t>http://pbs.twimg.com/profile_images/950749155575541760/MZoiVs3G_normal.jpg</t>
  </si>
  <si>
    <t>http://pbs.twimg.com/profile_images/971270561803460609/gTkg78KX_normal.jpg</t>
  </si>
  <si>
    <t>http://pbs.twimg.com/profile_images/2377916694/twipple1341722703749_normal.jpg</t>
  </si>
  <si>
    <t>http://pbs.twimg.com/profile_images/763463205972836352/XVgpSqZB_normal.jpg</t>
  </si>
  <si>
    <t>http://pbs.twimg.com/profile_images/1111594140511490048/ltzQPo1U_normal.jpg</t>
  </si>
  <si>
    <t>http://pbs.twimg.com/profile_images/1109373598681231360/75emKt1I_normal.jpg</t>
  </si>
  <si>
    <t>http://pbs.twimg.com/profile_images/890687807093694464/13ZQKgia_normal.jpg</t>
  </si>
  <si>
    <t>http://pbs.twimg.com/profile_images/1144930944085876736/-vnrHwmH_normal.jpg</t>
  </si>
  <si>
    <t>http://pbs.twimg.com/profile_images/1124301571834228736/d7Rf1Rku_normal.jpg</t>
  </si>
  <si>
    <t>http://abs.twimg.com/sticky/default_profile_images/default_profile_normal.png</t>
  </si>
  <si>
    <t>http://pbs.twimg.com/profile_images/1016573576068128768/oYwJlPpb_normal.jpg</t>
  </si>
  <si>
    <t>http://pbs.twimg.com/profile_images/1140865126192599040/ICWhYlmz_normal.jpg</t>
  </si>
  <si>
    <t>http://pbs.twimg.com/profile_images/1002533619821400066/NO-aLr31_normal.jpg</t>
  </si>
  <si>
    <t>http://pbs.twimg.com/profile_images/936594165646921729/dg2JYcFE_normal.jpg</t>
  </si>
  <si>
    <t>http://pbs.twimg.com/profile_images/611249769432780800/4_Qa9yAI_normal.jpg</t>
  </si>
  <si>
    <t>http://pbs.twimg.com/profile_images/1110059887902388224/xkNw4kBw_normal.jpg</t>
  </si>
  <si>
    <t>http://pbs.twimg.com/profile_images/1156299379583737858/9xevlmun_normal.jpg</t>
  </si>
  <si>
    <t>http://pbs.twimg.com/profile_images/1137546008605483008/yzOmDpCs_normal.png</t>
  </si>
  <si>
    <t>http://pbs.twimg.com/profile_images/898304190715355137/_mYthPJj_normal.jpg</t>
  </si>
  <si>
    <t>http://pbs.twimg.com/profile_images/1097628212392325120/8vxYVNL0_normal.jpg</t>
  </si>
  <si>
    <t>http://pbs.twimg.com/profile_images/942936735/n29303196_30588279_3884_normal.jpg</t>
  </si>
  <si>
    <t>http://pbs.twimg.com/profile_images/896750436534951936/PC15GSsU_normal.jpg</t>
  </si>
  <si>
    <t>http://pbs.twimg.com/profile_images/1145385145324789763/WT0NkmFp_normal.jpg</t>
  </si>
  <si>
    <t>http://pbs.twimg.com/profile_images/1068205616517341184/OD8faUck_normal.jpg</t>
  </si>
  <si>
    <t>http://pbs.twimg.com/profile_images/1155117568040013824/I-Eobi_r_normal.jpg</t>
  </si>
  <si>
    <t>http://pbs.twimg.com/profile_images/946311047555747840/SQOwCCzq_normal.jpg</t>
  </si>
  <si>
    <t>http://pbs.twimg.com/profile_images/1003256615263506432/QkEmB79d_normal.jpg</t>
  </si>
  <si>
    <t>http://pbs.twimg.com/profile_images/1158420824287830016/xzXC_FCh_normal.jpg</t>
  </si>
  <si>
    <t>http://pbs.twimg.com/profile_images/1141313802811662336/z--39xbF_normal.jpg</t>
  </si>
  <si>
    <t>http://pbs.twimg.com/profile_images/943957811137888256/lDohHLnI_normal.jpg</t>
  </si>
  <si>
    <t>http://pbs.twimg.com/profile_images/1149299166159548416/NNvXLL_c_normal.png</t>
  </si>
  <si>
    <t>http://pbs.twimg.com/profile_images/1113889336855015426/fbaMIEcr_normal.jpg</t>
  </si>
  <si>
    <t>http://pbs.twimg.com/profile_images/1161047061485314048/9tkmSdQ6_normal.jpg</t>
  </si>
  <si>
    <t>http://pbs.twimg.com/profile_images/1157632201468420097/ZE4bwI2o_normal.jpg</t>
  </si>
  <si>
    <t>http://pbs.twimg.com/profile_images/3551127392/87b460b68c1b16cad3092b4eebdf33f8_normal.jpeg</t>
  </si>
  <si>
    <t>http://pbs.twimg.com/profile_images/1158516818425864193/ztkAOPWJ_normal.jpg</t>
  </si>
  <si>
    <t>http://pbs.twimg.com/profile_images/613147593724432384/ZZqraCH-_normal.jpg</t>
  </si>
  <si>
    <t>http://pbs.twimg.com/profile_images/2233339949/____________normal.jpg</t>
  </si>
  <si>
    <t>http://pbs.twimg.com/profile_images/1160712304801067008/co9fjhwz_normal.jpg</t>
  </si>
  <si>
    <t>http://pbs.twimg.com/profile_images/1134805623957274627/-WE62dwY_normal.jpg</t>
  </si>
  <si>
    <t>http://pbs.twimg.com/profile_images/1159944018366783490/eLZTOzSo_normal.jpg</t>
  </si>
  <si>
    <t>http://pbs.twimg.com/profile_images/427274489492430848/juiSNUnh_normal.jpeg</t>
  </si>
  <si>
    <t>http://pbs.twimg.com/profile_images/506605687971917824/Z85GyLs8_normal.jpeg</t>
  </si>
  <si>
    <t>http://pbs.twimg.com/profile_images/690532627623710720/mU7ChHvN_normal.jpg</t>
  </si>
  <si>
    <t>http://pbs.twimg.com/profile_images/1120832811534049282/gSehV0QJ_normal.jpg</t>
  </si>
  <si>
    <t>http://pbs.twimg.com/profile_images/682586586320515072/QFIwiKR4_normal.jpg</t>
  </si>
  <si>
    <t>http://pbs.twimg.com/profile_images/1138941548849225728/8SZ-h6HM_normal.png</t>
  </si>
  <si>
    <t>http://pbs.twimg.com/profile_images/1121760822554796032/t2XE33Ym_normal.png</t>
  </si>
  <si>
    <t>http://pbs.twimg.com/profile_images/1142709225316966400/A7UHBNgw_normal.jpg</t>
  </si>
  <si>
    <t>http://pbs.twimg.com/profile_images/674054621438971904/hulcs45s_normal.jpg</t>
  </si>
  <si>
    <t>http://pbs.twimg.com/profile_images/1158223865887232001/oee8MU_e_normal.jpg</t>
  </si>
  <si>
    <t>http://pbs.twimg.com/profile_images/1118700914100113408/C1ve9zgE_normal.jpg</t>
  </si>
  <si>
    <t>http://pbs.twimg.com/profile_images/1144209582765400064/Xfihcw_u_normal.jpg</t>
  </si>
  <si>
    <t>http://pbs.twimg.com/profile_images/1056808756393107456/Ivf_m-mw_normal.jpg</t>
  </si>
  <si>
    <t>http://pbs.twimg.com/profile_images/1151448388463816705/-R5yMNYi_normal.png</t>
  </si>
  <si>
    <t>http://pbs.twimg.com/profile_images/1059813116106555392/5oI2dbg4_normal.jpg</t>
  </si>
  <si>
    <t>http://pbs.twimg.com/profile_images/1139782496973774852/G-91_HEr_normal.jpg</t>
  </si>
  <si>
    <t>http://pbs.twimg.com/profile_images/1134672100659044352/aAbybiEs_normal.png</t>
  </si>
  <si>
    <t>http://pbs.twimg.com/profile_images/883830219248762880/3OXq3Zf6_normal.jpg</t>
  </si>
  <si>
    <t>http://pbs.twimg.com/profile_images/1160213464532447233/RCmJh7_H_normal.jpg</t>
  </si>
  <si>
    <t>http://pbs.twimg.com/profile_images/1127409661789986816/v9d5wLjW_normal.png</t>
  </si>
  <si>
    <t>http://pbs.twimg.com/profile_images/1016258364362223616/9enV0-2I_normal.jpg</t>
  </si>
  <si>
    <t>http://pbs.twimg.com/profile_images/849033889238589440/BclBQe7w_normal.png</t>
  </si>
  <si>
    <t>http://pbs.twimg.com/profile_images/1056885454551736320/OT30Dzzj_normal.jpg</t>
  </si>
  <si>
    <t>http://pbs.twimg.com/profile_images/789256297824722944/y4irwjGL_normal.jpg</t>
  </si>
  <si>
    <t>http://pbs.twimg.com/profile_images/878855442679582720/rH8DcKxt_normal.jpg</t>
  </si>
  <si>
    <t>http://pbs.twimg.com/profile_images/2339204987/30vfhnfvrgrq1r5maqta_normal.jpeg</t>
  </si>
  <si>
    <t>http://pbs.twimg.com/profile_images/705408426629795840/Vf2FTOhz_normal.jpg</t>
  </si>
  <si>
    <t>http://pbs.twimg.com/profile_images/1086610334029250560/JVDJ8Ene_normal.jpg</t>
  </si>
  <si>
    <t>http://pbs.twimg.com/profile_images/886985329126670338/ms4csSIX_normal.jpg</t>
  </si>
  <si>
    <t>http://pbs.twimg.com/profile_images/1123414558377369600/5H8Mv-O8_normal.jpg</t>
  </si>
  <si>
    <t>http://pbs.twimg.com/profile_images/1154541339180011520/_vH1s8tN_normal.jpg</t>
  </si>
  <si>
    <t>http://pbs.twimg.com/profile_images/1145324181002706944/fSLwSFys_normal.jpg</t>
  </si>
  <si>
    <t>http://pbs.twimg.com/profile_images/936178386950545408/Rm8LOKkS_normal.jpg</t>
  </si>
  <si>
    <t>http://pbs.twimg.com/profile_images/1118156779429326849/iziIS9H2_normal.png</t>
  </si>
  <si>
    <t>http://pbs.twimg.com/profile_images/3528369508/adf3c16d666b189fb7c43e4f36f45d00_normal.jpeg</t>
  </si>
  <si>
    <t>http://pbs.twimg.com/profile_images/1060913107864678401/64e_UB3w_normal.jpg</t>
  </si>
  <si>
    <t>http://pbs.twimg.com/profile_images/1026648998180835328/O8rXMiKS_normal.jpg</t>
  </si>
  <si>
    <t>http://pbs.twimg.com/profile_images/1072375400691572736/NqbiNBrb_normal.jpg</t>
  </si>
  <si>
    <t>http://pbs.twimg.com/profile_images/1078567456011112448/-afs_uRx_normal.jpg</t>
  </si>
  <si>
    <t>http://pbs.twimg.com/profile_images/1151979382128271360/ljW7pVf3_normal.png</t>
  </si>
  <si>
    <t>http://pbs.twimg.com/profile_images/474286456664387584/P5CTW3Jr_normal.jpeg</t>
  </si>
  <si>
    <t>http://pbs.twimg.com/profile_images/1433380006/profile_normal.png</t>
  </si>
  <si>
    <t>http://pbs.twimg.com/profile_images/855729540815101953/ct9zxYuV_normal.jpg</t>
  </si>
  <si>
    <t>http://pbs.twimg.com/profile_images/1019510933142503425/hqgA6UkL_normal.jpg</t>
  </si>
  <si>
    <t>http://pbs.twimg.com/profile_images/1086758527790530560/yHV_6dak_normal.jpg</t>
  </si>
  <si>
    <t>http://pbs.twimg.com/profile_images/733381628744085513/e7AseEge_normal.jpg</t>
  </si>
  <si>
    <t>http://pbs.twimg.com/profile_images/1039466246180352000/hNomJ1Ed_normal.jpg</t>
  </si>
  <si>
    <t>http://pbs.twimg.com/profile_images/884858145008492546/1pHyDsaq_normal.jpg</t>
  </si>
  <si>
    <t>http://pbs.twimg.com/profile_images/1157366188919414795/w_QTs5I2_normal.jpg</t>
  </si>
  <si>
    <t>http://pbs.twimg.com/profile_images/667044191525056512/0gWH3v-8_normal.jpg</t>
  </si>
  <si>
    <t>http://pbs.twimg.com/profile_images/1072434323503091712/QRJFqwtR_normal.jpg</t>
  </si>
  <si>
    <t>http://pbs.twimg.com/profile_images/1103618891618631681/NzfBs8s-_normal.jpg</t>
  </si>
  <si>
    <t>http://pbs.twimg.com/profile_images/882255993026920448/KHOgkahD_normal.jpg</t>
  </si>
  <si>
    <t>http://pbs.twimg.com/profile_images/732911647614853129/5eHJvVJy_normal.jpg</t>
  </si>
  <si>
    <t>http://pbs.twimg.com/profile_images/463754178930941952/7eSugO4r_normal.jpeg</t>
  </si>
  <si>
    <t>http://pbs.twimg.com/profile_images/822799921636114432/uvc8MyJn_normal.jpg</t>
  </si>
  <si>
    <t>http://pbs.twimg.com/profile_images/1074413134021083136/EeWHE_jn_normal.jpg</t>
  </si>
  <si>
    <t>http://pbs.twimg.com/profile_images/827568460087619585/-K7yTUgz_normal.jpg</t>
  </si>
  <si>
    <t>http://pbs.twimg.com/profile_images/1076817913288581122/R9K6Xrl8_normal.jpg</t>
  </si>
  <si>
    <t>http://pbs.twimg.com/profile_images/1160723822649270273/0wtFztpT_normal.jpg</t>
  </si>
  <si>
    <t>http://pbs.twimg.com/profile_images/1160150589629583360/MpBVxYdk_normal.jpg</t>
  </si>
  <si>
    <t>http://pbs.twimg.com/profile_images/993086447849623553/ahrBlA6h_normal.jpg</t>
  </si>
  <si>
    <t>http://pbs.twimg.com/profile_images/1095009373938745344/N5qaftMI_normal.jpg</t>
  </si>
  <si>
    <t>http://pbs.twimg.com/profile_images/1090667658767466497/xDjSFk0D_normal.jpg</t>
  </si>
  <si>
    <t>http://pbs.twimg.com/profile_images/1158440055389720576/NmX_1cUg_normal.jpg</t>
  </si>
  <si>
    <t>http://pbs.twimg.com/profile_images/1139033779417354241/p_KyW03y_normal.jpg</t>
  </si>
  <si>
    <t>http://pbs.twimg.com/profile_images/1064960402742812672/xbcetHab_normal.jpg</t>
  </si>
  <si>
    <t>http://pbs.twimg.com/profile_images/964160943348477952/3ufcSuw4_normal.jpg</t>
  </si>
  <si>
    <t>http://pbs.twimg.com/profile_images/896034232614760449/bQnb933R_normal.jpg</t>
  </si>
  <si>
    <t>http://pbs.twimg.com/profile_images/905740568801812481/Nm0gffc-_normal.jpg</t>
  </si>
  <si>
    <t>http://pbs.twimg.com/profile_images/3251901367/9533a079934f40a0eee6eecacdcf1131_normal.jpeg</t>
  </si>
  <si>
    <t>http://pbs.twimg.com/profile_images/1151814890522390528/qGATQTTE_normal.png</t>
  </si>
  <si>
    <t>http://pbs.twimg.com/profile_images/1148969427464941574/xrG4gSk3_normal.jpg</t>
  </si>
  <si>
    <t>http://pbs.twimg.com/profile_images/971055567035883520/8uCAWl8v_normal.jpg</t>
  </si>
  <si>
    <t>http://pbs.twimg.com/profile_images/887567370092400640/8hN0D4o1_normal.jpg</t>
  </si>
  <si>
    <t>http://pbs.twimg.com/profile_images/378800000424732416/b3263bf42299efbfdd0e6b696ffdbcf5_normal.jpeg</t>
  </si>
  <si>
    <t>http://pbs.twimg.com/profile_images/472178849355018240/CpAShwrk_normal.jpeg</t>
  </si>
  <si>
    <t>http://pbs.twimg.com/profile_images/1112984745372278784/BGMnQtPv_normal.jpg</t>
  </si>
  <si>
    <t>http://pbs.twimg.com/profile_images/871415878335832064/hiDSj1m7_normal.jpg</t>
  </si>
  <si>
    <t>http://pbs.twimg.com/profile_images/1121377774864756736/D-YfIzUS_normal.png</t>
  </si>
  <si>
    <t>http://pbs.twimg.com/profile_images/1159140865757069314/zrWRESfS_normal.jpg</t>
  </si>
  <si>
    <t>http://pbs.twimg.com/profile_images/847067267204612098/qwEHfslV_normal.jpg</t>
  </si>
  <si>
    <t>http://pbs.twimg.com/profile_images/1582952374/scan0006_normal.jpg</t>
  </si>
  <si>
    <t>http://pbs.twimg.com/profile_images/1112686533545349120/JWDy5qBN_normal.png</t>
  </si>
  <si>
    <t>http://pbs.twimg.com/profile_images/1086518056816443392/sr5BUp_n_normal.jpg</t>
  </si>
  <si>
    <t>http://pbs.twimg.com/profile_images/1117150735848935424/r4-QSSFp_normal.png</t>
  </si>
  <si>
    <t>http://pbs.twimg.com/profile_images/1157992255682154497/G3SibBpJ_normal.jpg</t>
  </si>
  <si>
    <t>http://pbs.twimg.com/profile_images/1056910718975365120/FX9EoeYg_normal.jpg</t>
  </si>
  <si>
    <t>http://pbs.twimg.com/profile_images/206873650/HarencharBowne_normal.JPG</t>
  </si>
  <si>
    <t>http://pbs.twimg.com/profile_images/983001325075156993/ofp5lPKT_normal.jpg</t>
  </si>
  <si>
    <t>http://pbs.twimg.com/profile_images/1143764002394083328/ODTXoLp1_normal.jpg</t>
  </si>
  <si>
    <t>http://pbs.twimg.com/profile_images/3170309231/10daf9a9447d0e23eada263a0504e9a0_normal.jpeg</t>
  </si>
  <si>
    <t>http://pbs.twimg.com/profile_images/1157956826840862720/cLbirxf6_normal.jpg</t>
  </si>
  <si>
    <t>http://pbs.twimg.com/profile_images/1155164741410729986/IxU91-Ac_normal.jpg</t>
  </si>
  <si>
    <t>http://pbs.twimg.com/profile_images/946132669406044161/IOg4cDfy_normal.jpg</t>
  </si>
  <si>
    <t>http://pbs.twimg.com/profile_images/1137297614620246016/xbqspl5X_normal.jpg</t>
  </si>
  <si>
    <t>http://pbs.twimg.com/profile_images/1158070640122957825/V2bwHz37_normal.jpg</t>
  </si>
  <si>
    <t>http://pbs.twimg.com/profile_images/960443673367347201/-kBUGBeu_normal.jpg</t>
  </si>
  <si>
    <t>http://pbs.twimg.com/profile_images/886459727185575936/un7TUjmd_normal.jpg</t>
  </si>
  <si>
    <t>http://pbs.twimg.com/profile_images/1083053790880620544/NU_JyUWu_normal.jpg</t>
  </si>
  <si>
    <t>http://pbs.twimg.com/profile_images/827261095341469696/mCOuXU_M_normal.jpg</t>
  </si>
  <si>
    <t>http://pbs.twimg.com/profile_images/890322565021016065/c63uyRD7_normal.jpg</t>
  </si>
  <si>
    <t>http://pbs.twimg.com/profile_images/830105587941797888/EKkUYvrA_normal.jpg</t>
  </si>
  <si>
    <t>http://pbs.twimg.com/profile_images/858625090837037056/LSkn7ht6_normal.jpg</t>
  </si>
  <si>
    <t>http://pbs.twimg.com/profile_images/1130417844078948352/pDupzojP_normal.jpg</t>
  </si>
  <si>
    <t>http://pbs.twimg.com/profile_images/1151878500049010690/ZI0csweV_normal.jpg</t>
  </si>
  <si>
    <t>http://pbs.twimg.com/profile_images/1082399320568184832/CpQZ-cRA_normal.jpg</t>
  </si>
  <si>
    <t>http://pbs.twimg.com/profile_images/987023648111329280/Pj1G_Aj7_normal.jpg</t>
  </si>
  <si>
    <t>http://pbs.twimg.com/profile_images/980422739927314432/mpW0Dx9w_normal.jpg</t>
  </si>
  <si>
    <t>http://pbs.twimg.com/profile_images/1136621389262311426/Q7enq2J8_normal.png</t>
  </si>
  <si>
    <t>http://pbs.twimg.com/profile_images/378800000651459183/1b6960c17cc2aea8f47962484bcc7a62_normal.jpeg</t>
  </si>
  <si>
    <t>http://pbs.twimg.com/profile_images/576440490385498112/kdAb0jdI_normal.jpeg</t>
  </si>
  <si>
    <t>http://pbs.twimg.com/profile_images/825055977397420032/tLy3PP6b_normal.jpg</t>
  </si>
  <si>
    <t>http://pbs.twimg.com/profile_images/801111625390505984/3Awgcbvw_normal.jpg</t>
  </si>
  <si>
    <t>http://pbs.twimg.com/profile_images/658406880306335748/NMEt8vz4_normal.jpg</t>
  </si>
  <si>
    <t>http://pbs.twimg.com/profile_images/769657147407740928/peMDq51m_normal.jpg</t>
  </si>
  <si>
    <t>http://pbs.twimg.com/profile_images/3449414533/a447c4a445665b324f0ffc608103b11e_normal.jpeg</t>
  </si>
  <si>
    <t>http://pbs.twimg.com/profile_images/1134030217645895681/oE0BmXu__normal.jpg</t>
  </si>
  <si>
    <t>http://pbs.twimg.com/profile_images/1098299653638868992/vHWGCP_6_normal.png</t>
  </si>
  <si>
    <t>http://pbs.twimg.com/profile_images/794125751582912512/slIXPHLo_normal.jpg</t>
  </si>
  <si>
    <t>http://pbs.twimg.com/profile_images/1013353622816600064/KAtny7Hm_normal.jpg</t>
  </si>
  <si>
    <t>http://pbs.twimg.com/profile_images/629673049554571264/urd7_14H_normal.png</t>
  </si>
  <si>
    <t>http://pbs.twimg.com/profile_images/1165474546/d._300_copy_copy_normal.jpg</t>
  </si>
  <si>
    <t>http://pbs.twimg.com/profile_images/1016918148669419520/7OPkVFkm_normal.jpg</t>
  </si>
  <si>
    <t>http://pbs.twimg.com/profile_images/2774648802/f16c73baa5a6020d802b2291d145e963_normal.jpeg</t>
  </si>
  <si>
    <t>http://pbs.twimg.com/profile_images/1119232060760166400/QGBRDAoW_normal.jpg</t>
  </si>
  <si>
    <t>http://pbs.twimg.com/profile_images/1134251332381093888/UTInNqUz_normal.jpg</t>
  </si>
  <si>
    <t>http://pbs.twimg.com/profile_images/837250059112689664/Edf935RY_normal.jpg</t>
  </si>
  <si>
    <t>http://pbs.twimg.com/profile_images/1057281239835688961/acP3wAgY_normal.jpg</t>
  </si>
  <si>
    <t>http://pbs.twimg.com/profile_images/1276009886/Snapshot_2007-12-09_11-08-21_normal.jpg</t>
  </si>
  <si>
    <t>http://pbs.twimg.com/profile_images/474950153015533568/wAAvih_7_normal.jpeg</t>
  </si>
  <si>
    <t>http://pbs.twimg.com/profile_images/1142739867245457409/Xh9UfyrK_normal.jpg</t>
  </si>
  <si>
    <t>http://pbs.twimg.com/profile_images/1014525639037075456/l496nQja_normal.jpg</t>
  </si>
  <si>
    <t>http://pbs.twimg.com/profile_images/1020417561861636096/Pfx1PLYH_normal.jpg</t>
  </si>
  <si>
    <t>http://pbs.twimg.com/profile_images/1101019589331374080/dZzX0E27_normal.jpg</t>
  </si>
  <si>
    <t>http://pbs.twimg.com/profile_images/737667918347960321/9C5-q8-G_normal.jpg</t>
  </si>
  <si>
    <t>http://pbs.twimg.com/profile_images/671240533084209152/1BT14eJt_normal.jpg</t>
  </si>
  <si>
    <t>http://pbs.twimg.com/profile_images/1150279619846627330/3C5dyjBd_normal.jpg</t>
  </si>
  <si>
    <t>http://pbs.twimg.com/profile_images/969872522178113537/Xp3Nmxf-_normal.jpg</t>
  </si>
  <si>
    <t>http://pbs.twimg.com/profile_images/914851957243764736/V8IWBNnq_normal.jpg</t>
  </si>
  <si>
    <t>http://pbs.twimg.com/profile_images/1101238150460989440/hEhyGLBQ_normal.jpg</t>
  </si>
  <si>
    <t>http://pbs.twimg.com/profile_images/1096350079349391361/rwRUkQt2_normal.jpg</t>
  </si>
  <si>
    <t>http://pbs.twimg.com/profile_images/1115778773528535041/gU2MX7Vi_normal.jpg</t>
  </si>
  <si>
    <t>http://pbs.twimg.com/profile_images/699894586941038592/S1TCw-2Z_normal.jpg</t>
  </si>
  <si>
    <t>http://pbs.twimg.com/profile_images/666537050183630848/vpdsPnha_normal.jpg</t>
  </si>
  <si>
    <t>http://pbs.twimg.com/profile_images/767722680627757058/J2cglaXa_normal.jpg</t>
  </si>
  <si>
    <t>http://pbs.twimg.com/profile_images/948877902984069122/WqqRQ-18_normal.jpg</t>
  </si>
  <si>
    <t>http://pbs.twimg.com/profile_images/613478742/images_normal.jpeg</t>
  </si>
  <si>
    <t>http://pbs.twimg.com/profile_images/1055120682328018945/d-I--Twz_normal.jpg</t>
  </si>
  <si>
    <t>http://pbs.twimg.com/profile_images/999045030743437312/Exvi3XxP_normal.jpg</t>
  </si>
  <si>
    <t>http://pbs.twimg.com/profile_images/1087923626161197063/U05PeXQi_normal.jpg</t>
  </si>
  <si>
    <t>http://pbs.twimg.com/profile_images/3603020135/43d7675b12dcb0f8ee57d2bd178c2f9e_normal.jpeg</t>
  </si>
  <si>
    <t>http://pbs.twimg.com/profile_images/1157990373462966272/95gy9kY7_normal.jpg</t>
  </si>
  <si>
    <t>http://pbs.twimg.com/profile_images/1148475824699392000/7XtCDqxp_normal.jpg</t>
  </si>
  <si>
    <t>http://pbs.twimg.com/profile_images/2677078942/45d3df1b9a19c0cbff7b4d56fa3a1b20_normal.png</t>
  </si>
  <si>
    <t>http://pbs.twimg.com/profile_images/943446907761729537/8Z55e5eg_normal.jpg</t>
  </si>
  <si>
    <t>http://pbs.twimg.com/profile_images/987372112242393088/SPsLcDGF_normal.jpg</t>
  </si>
  <si>
    <t>http://pbs.twimg.com/profile_images/1276326254/Image181_00_normal.jpg</t>
  </si>
  <si>
    <t>http://pbs.twimg.com/profile_images/854615313110884352/sNGF9erd_normal.jpg</t>
  </si>
  <si>
    <t>http://pbs.twimg.com/profile_images/1146389249219948544/-y20R5Ix_normal.jpg</t>
  </si>
  <si>
    <t>http://pbs.twimg.com/profile_images/1609920179/P2010_0929_170957_normal.JPG</t>
  </si>
  <si>
    <t>http://pbs.twimg.com/profile_images/1148992565800124421/GlFgX6BK_normal.png</t>
  </si>
  <si>
    <t>http://pbs.twimg.com/profile_images/760049840617246720/BSgGWGdA_normal.jpg</t>
  </si>
  <si>
    <t>http://pbs.twimg.com/profile_images/613760047517020160/0_Yvb6eg_normal.jpg</t>
  </si>
  <si>
    <t>http://pbs.twimg.com/profile_images/1002771297586200576/yC4-ob23_normal.jpg</t>
  </si>
  <si>
    <t>http://pbs.twimg.com/profile_images/1311038301/__iso-2022-jp_B_GyRCJGQkYCROJSIlQyVXGyhCLmpwZw_____normal</t>
  </si>
  <si>
    <t>http://pbs.twimg.com/profile_images/1121288560223539201/Vpll7HTp_normal.jpg</t>
  </si>
  <si>
    <t>http://pbs.twimg.com/profile_images/982883367753465856/ab1RYzMZ_normal.jpg</t>
  </si>
  <si>
    <t>http://pbs.twimg.com/profile_images/962917525276119040/uu-hxlkT_normal.jpg</t>
  </si>
  <si>
    <t>http://pbs.twimg.com/profile_images/1160495613160632320/y1T7l_ih_normal.jpg</t>
  </si>
  <si>
    <t>http://pbs.twimg.com/profile_images/464110221254594560/J0Pq441c_normal.jpeg</t>
  </si>
  <si>
    <t>http://pbs.twimg.com/profile_images/542268176/Twitter_icon_normal.JPG</t>
  </si>
  <si>
    <t>http://pbs.twimg.com/profile_images/755767982169743365/JeVX9W_8_normal.jpg</t>
  </si>
  <si>
    <t>http://pbs.twimg.com/profile_images/811890521090224128/OLwf3g0g_normal.jpg</t>
  </si>
  <si>
    <t>http://pbs.twimg.com/profile_images/1058357535822901249/eGJ2-6Sb_normal.jpg</t>
  </si>
  <si>
    <t>http://pbs.twimg.com/profile_images/472124978058371072/FSePN74s_normal.png</t>
  </si>
  <si>
    <t>http://pbs.twimg.com/profile_images/876238810677362688/gwMQny67_normal.jpg</t>
  </si>
  <si>
    <t>http://pbs.twimg.com/profile_images/968856603524026368/xB-xmRwO_normal.jpg</t>
  </si>
  <si>
    <t>http://pbs.twimg.com/profile_images/1014093035012001792/Oz0MzMC5_normal.jpg</t>
  </si>
  <si>
    <t>http://pbs.twimg.com/profile_images/2894018947/878ccb6efae794d06d15c1ff95fad85c_normal.png</t>
  </si>
  <si>
    <t>http://pbs.twimg.com/profile_images/657648360787017728/_43RMzxx_normal.jpg</t>
  </si>
  <si>
    <t>http://pbs.twimg.com/profile_images/1068979061936939008/WDxGN2it_normal.jpg</t>
  </si>
  <si>
    <t>http://pbs.twimg.com/profile_images/906609534386532353/LMwl7Xl9_normal.jpg</t>
  </si>
  <si>
    <t>http://pbs.twimg.com/profile_images/939271224886099968/dsf5oeLc_normal.jpg</t>
  </si>
  <si>
    <t>http://pbs.twimg.com/profile_images/1002427877147766784/gd1Rkxpu_normal.jpg</t>
  </si>
  <si>
    <t>http://pbs.twimg.com/profile_images/1073353357778186251/xbyDJF6P_normal.jpg</t>
  </si>
  <si>
    <t>http://pbs.twimg.com/profile_images/1149986734874251264/ED5FnHnU_normal.png</t>
  </si>
  <si>
    <t>http://pbs.twimg.com/profile_images/927291941901033472/HGNmIu0V_normal.jpg</t>
  </si>
  <si>
    <t>http://pbs.twimg.com/profile_images/918350509685313536/DHh7ABxN_normal.jpg</t>
  </si>
  <si>
    <t>http://pbs.twimg.com/profile_images/1024615930012286976/q1LyEv_M_normal.jpg</t>
  </si>
  <si>
    <t>http://pbs.twimg.com/profile_images/708505683721850880/9BJdlN6I_normal.jpg</t>
  </si>
  <si>
    <t>http://pbs.twimg.com/profile_images/957685028846231555/WuhcU-Io_normal.jpg</t>
  </si>
  <si>
    <t>http://pbs.twimg.com/profile_images/682156270/GarfieldTux_normal.png</t>
  </si>
  <si>
    <t>http://pbs.twimg.com/profile_images/1155196776510644224/5rlgw0bP_normal.jpg</t>
  </si>
  <si>
    <t>http://pbs.twimg.com/profile_images/1155783121238941696/g5phoPZm_normal.jpg</t>
  </si>
  <si>
    <t>http://pbs.twimg.com/profile_images/378800000022166126/4b26081509bbf3caf80afabd8394dfc3_normal.jpeg</t>
  </si>
  <si>
    <t>http://pbs.twimg.com/profile_images/1030467792749899778/-nzKgjIS_normal.jpg</t>
  </si>
  <si>
    <t>http://pbs.twimg.com/profile_images/3188884865/1b72794dec0164802ede8a0fcfb779c9_normal.jpeg</t>
  </si>
  <si>
    <t>http://pbs.twimg.com/profile_images/673964435355095040/BMbKdbCr_normal.jpg</t>
  </si>
  <si>
    <t>http://pbs.twimg.com/profile_images/625165336728334336/9BfYrbbr_normal.jpg</t>
  </si>
  <si>
    <t>http://pbs.twimg.com/profile_images/738845766634995712/UNmdshb__normal.jpg</t>
  </si>
  <si>
    <t>http://pbs.twimg.com/profile_images/991586898861871104/iPBkaE_o_normal.jpg</t>
  </si>
  <si>
    <t>http://pbs.twimg.com/profile_images/1143739462255595520/VzMH_8LV_normal.jpg</t>
  </si>
  <si>
    <t>http://pbs.twimg.com/profile_images/619197339413151745/5CCOEWiF_normal.jpg</t>
  </si>
  <si>
    <t>http://pbs.twimg.com/profile_images/1028008631965429760/rTo_Kiwo_normal.jpg</t>
  </si>
  <si>
    <t>http://pbs.twimg.com/profile_images/1148696572181602306/up7NtST3_normal.jpg</t>
  </si>
  <si>
    <t>http://pbs.twimg.com/profile_images/776818366275256320/DGZZUaTn_normal.jpg</t>
  </si>
  <si>
    <t>http://pbs.twimg.com/profile_images/723439288076001284/AUT_--pB_normal.jpg</t>
  </si>
  <si>
    <t>http://pbs.twimg.com/profile_images/1142707420931809280/Pa3tdHpj_normal.jpg</t>
  </si>
  <si>
    <t>http://pbs.twimg.com/profile_images/378800000535149500/083b9c73024556513547721c1abb5eb7_normal.jpeg</t>
  </si>
  <si>
    <t>http://pbs.twimg.com/profile_images/787999042827608064/m6ju06ar_normal.jpg</t>
  </si>
  <si>
    <t>http://pbs.twimg.com/profile_images/1787379637/image_normal.jpg</t>
  </si>
  <si>
    <t>http://pbs.twimg.com/profile_images/819951403682693120/HZ8Ep3DG_normal.jpg</t>
  </si>
  <si>
    <t>http://pbs.twimg.com/profile_images/720312434804666368/E3g-bEoB_normal.jpg</t>
  </si>
  <si>
    <t>http://pbs.twimg.com/profile_images/3108573506/43bc642190185582b672e4e653e52a9e_normal.jpeg</t>
  </si>
  <si>
    <t>http://pbs.twimg.com/profile_images/1116452203038949377/IEBKKaOe_normal.jpg</t>
  </si>
  <si>
    <t>http://pbs.twimg.com/profile_images/1152449422149804032/c3QGkMZC_normal.jpg</t>
  </si>
  <si>
    <t>http://pbs.twimg.com/profile_images/1080904133895471104/uSXTCpfS_normal.jpg</t>
  </si>
  <si>
    <t>http://pbs.twimg.com/profile_images/980111847889260544/VzmEoRqF_normal.jpg</t>
  </si>
  <si>
    <t>http://pbs.twimg.com/profile_images/1122655688143122432/65WEVHbC_normal.jpg</t>
  </si>
  <si>
    <t>http://pbs.twimg.com/profile_images/1086344853796126721/owYnIhy8_normal.jpg</t>
  </si>
  <si>
    <t>http://pbs.twimg.com/profile_images/663900359090266112/NYtwIoOr_normal.jpg</t>
  </si>
  <si>
    <t>http://pbs.twimg.com/profile_images/979384975228223488/DaV2Ymsg_normal.jpg</t>
  </si>
  <si>
    <t>http://pbs.twimg.com/profile_images/52435623/igor_normal.JPG</t>
  </si>
  <si>
    <t>http://pbs.twimg.com/profile_images/613721382808064000/xuBYvG7__normal.jpg</t>
  </si>
  <si>
    <t>http://pbs.twimg.com/profile_images/841929631473274880/jRXOjZTa_normal.jpg</t>
  </si>
  <si>
    <t>http://pbs.twimg.com/profile_images/788419163228286976/d1kO4U50_normal.jpg</t>
  </si>
  <si>
    <t>http://pbs.twimg.com/profile_images/1404857795/Twitter_normal.jpg</t>
  </si>
  <si>
    <t>http://pbs.twimg.com/profile_images/932321061215129600/ZTspBjF9_normal.jpg</t>
  </si>
  <si>
    <t>http://pbs.twimg.com/profile_images/952075141714006016/jbD9K_9i_normal.jpg</t>
  </si>
  <si>
    <t>http://pbs.twimg.com/profile_images/1105450306085797888/KbVV_4LV_normal.jpg</t>
  </si>
  <si>
    <t>http://pbs.twimg.com/profile_images/1157528240443023360/LKf6Ka3O_normal.jpg</t>
  </si>
  <si>
    <t>http://pbs.twimg.com/profile_images/1158328046828576768/WaTEuIdl_normal.jpg</t>
  </si>
  <si>
    <t>http://pbs.twimg.com/profile_images/704716198362087424/z7h90vtK_normal.jpg</t>
  </si>
  <si>
    <t>http://pbs.twimg.com/profile_images/1067355828284506112/xGwbP7lf_normal.jpg</t>
  </si>
  <si>
    <t>http://pbs.twimg.com/profile_images/1036048405825564672/MWIfpZta_normal.jpg</t>
  </si>
  <si>
    <t>http://pbs.twimg.com/profile_images/925071901667545088/BPRBia2H_normal.jpg</t>
  </si>
  <si>
    <t>http://pbs.twimg.com/profile_images/427405927482793984/AvnLWfJ2_normal.jpeg</t>
  </si>
  <si>
    <t>http://pbs.twimg.com/profile_images/1159237998556459011/RqTEM6W__normal.jpg</t>
  </si>
  <si>
    <t>http://pbs.twimg.com/profile_images/530748105344708608/X5F5k8mM_normal.jpeg</t>
  </si>
  <si>
    <t>http://pbs.twimg.com/profile_images/1159151462234169345/gRgGjiwt_normal.jpg</t>
  </si>
  <si>
    <t>http://pbs.twimg.com/profile_images/1081533515131482113/T--I3Ypk_normal.jpg</t>
  </si>
  <si>
    <t>http://pbs.twimg.com/profile_images/1092976958424694786/QzeL2giE_normal.jpg</t>
  </si>
  <si>
    <t>http://pbs.twimg.com/profile_images/875402305117405184/BpX-lX9N_normal.jpg</t>
  </si>
  <si>
    <t>http://pbs.twimg.com/profile_images/1141681512573820929/TLQN9_cv_normal.jpg</t>
  </si>
  <si>
    <t>http://pbs.twimg.com/profile_images/1144994028217348097/-txtdktp_normal.jpg</t>
  </si>
  <si>
    <t>http://pbs.twimg.com/profile_images/552867514267365376/VEyhKoHf_normal.jpeg</t>
  </si>
  <si>
    <t>http://pbs.twimg.com/profile_images/875550044266520576/gwHI37z8_normal.jpg</t>
  </si>
  <si>
    <t>http://pbs.twimg.com/profile_images/920090382284636160/U7zjBZtp_normal.jpg</t>
  </si>
  <si>
    <t>http://pbs.twimg.com/profile_images/663793361359368192/63nqrdRA_normal.jpg</t>
  </si>
  <si>
    <t>http://pbs.twimg.com/profile_images/1006461405468471296/Tgn7J6A5_normal.jpg</t>
  </si>
  <si>
    <t>http://pbs.twimg.com/profile_images/1136996110868762624/NShM0Y6C_normal.jpg</t>
  </si>
  <si>
    <t>http://pbs.twimg.com/profile_images/560373732229668864/D0LYQkcb_normal.jpeg</t>
  </si>
  <si>
    <t>http://pbs.twimg.com/profile_images/1128288051464110080/PLgkX1_r_normal.png</t>
  </si>
  <si>
    <t>http://pbs.twimg.com/profile_images/933365769945206785/TzCkAbhl_normal.jpg</t>
  </si>
  <si>
    <t>http://pbs.twimg.com/profile_images/808627418160394240/U1Ro_aaq_normal.jpg</t>
  </si>
  <si>
    <t>http://pbs.twimg.com/profile_images/1100396573274636289/ZcTyVmIi_normal.jpg</t>
  </si>
  <si>
    <t>http://pbs.twimg.com/profile_images/556760989886992384/S151go2f_normal.png</t>
  </si>
  <si>
    <t>http://pbs.twimg.com/profile_images/1076743724930080771/QWPiWclS_normal.jpg</t>
  </si>
  <si>
    <t>http://pbs.twimg.com/profile_images/888002065292816384/oIKPO_Gl_normal.jpg</t>
  </si>
  <si>
    <t>http://pbs.twimg.com/profile_images/1160471749072445441/v1Y2xaiC_normal.jpg</t>
  </si>
  <si>
    <t>http://pbs.twimg.com/profile_images/1138178553386811398/32Q6n4aJ_normal.png</t>
  </si>
  <si>
    <t>http://pbs.twimg.com/profile_images/1081317814223454210/wnMTd76__normal.jpg</t>
  </si>
  <si>
    <t>http://pbs.twimg.com/profile_images/1155953353832091650/czDl5p9p_normal.jpg</t>
  </si>
  <si>
    <t>http://pbs.twimg.com/profile_images/529198445572009984/h9BXgbsD_normal.png</t>
  </si>
  <si>
    <t>http://pbs.twimg.com/profile_images/1156117365282738176/EaFqec8y_normal.jpg</t>
  </si>
  <si>
    <t>http://pbs.twimg.com/profile_images/992899609159786498/VopTriOf_normal.jpg</t>
  </si>
  <si>
    <t>http://pbs.twimg.com/profile_images/659287042233389056/vRedKiTc_normal.jpg</t>
  </si>
  <si>
    <t>http://pbs.twimg.com/profile_images/1111917863860948992/TNA-JEMl_normal.jpg</t>
  </si>
  <si>
    <t>http://pbs.twimg.com/profile_images/783833017613709312/oEb5vZKX_normal.jpg</t>
  </si>
  <si>
    <t>http://pbs.twimg.com/profile_images/865033950674042884/zTjbhRMf_normal.jpg</t>
  </si>
  <si>
    <t>http://pbs.twimg.com/profile_images/930207048662437888/mgWMQGT__normal.jpg</t>
  </si>
  <si>
    <t>http://pbs.twimg.com/profile_images/1116386809166958592/A-szY1jv_normal.jpg</t>
  </si>
  <si>
    <t>http://pbs.twimg.com/profile_images/513379394690097152/KwKL-PFu_normal.jpeg</t>
  </si>
  <si>
    <t>http://pbs.twimg.com/profile_images/1039204046094196737/IeM5y_tf_normal.jpg</t>
  </si>
  <si>
    <t>http://pbs.twimg.com/profile_images/799154710771105793/nxhZKYPN_normal.jpg</t>
  </si>
  <si>
    <t>http://pbs.twimg.com/profile_images/2986375201/beb2e3eb842b7288955239a1f2fd1275_normal.jpeg</t>
  </si>
  <si>
    <t>http://pbs.twimg.com/profile_images/553909318873915393/6Ip_pVV5_normal.png</t>
  </si>
  <si>
    <t>http://pbs.twimg.com/profile_images/499442835704147968/U0SlCHDE_normal.jpeg</t>
  </si>
  <si>
    <t>http://pbs.twimg.com/profile_images/1033704253523677184/VEYk6f6M_normal.jpg</t>
  </si>
  <si>
    <t>http://pbs.twimg.com/profile_images/553361157629939712/ifadf0Vd_normal.jpeg</t>
  </si>
  <si>
    <t>http://pbs.twimg.com/profile_images/1155830482073989120/tBG19_iC_normal.jpg</t>
  </si>
  <si>
    <t>http://pbs.twimg.com/profile_images/1144717525613252608/1zbgvRv9_normal.jpg</t>
  </si>
  <si>
    <t>http://pbs.twimg.com/profile_images/1082795412971536386/R3X1YHC4_normal.jpg</t>
  </si>
  <si>
    <t>http://pbs.twimg.com/profile_images/1110469532043350016/qHWJduH3_normal.jpg</t>
  </si>
  <si>
    <t>http://pbs.twimg.com/profile_images/1094365947866112000/Dqlv8qNy_normal.jpg</t>
  </si>
  <si>
    <t>http://pbs.twimg.com/profile_images/848889861004304384/orHi0Z-6_normal.jpg</t>
  </si>
  <si>
    <t>http://pbs.twimg.com/profile_images/1159527209360429056/vnZ4wVnV_normal.jpg</t>
  </si>
  <si>
    <t>http://pbs.twimg.com/profile_images/1151074857238618113/6S7uQEDB_normal.jpg</t>
  </si>
  <si>
    <t>http://pbs.twimg.com/profile_images/688529112/13038404_normal.jpg</t>
  </si>
  <si>
    <t>http://pbs.twimg.com/profile_images/846402380505624576/dbONXk6x_normal.jpg</t>
  </si>
  <si>
    <t>http://pbs.twimg.com/profile_images/959148000399581190/maj75nbQ_normal.jpg</t>
  </si>
  <si>
    <t>http://pbs.twimg.com/profile_images/1160905973080477696/GAl34f4J_normal.jpg</t>
  </si>
  <si>
    <t>http://pbs.twimg.com/profile_images/913859446257758208/RegcyOeE_normal.jpg</t>
  </si>
  <si>
    <t>http://pbs.twimg.com/profile_images/1505231186/me_normal.jpg</t>
  </si>
  <si>
    <t>http://pbs.twimg.com/profile_images/644585724885512193/j9GVObyR_normal.jpg</t>
  </si>
  <si>
    <t>http://pbs.twimg.com/profile_images/1160943152926097408/dPAX2ZJM_normal.jpg</t>
  </si>
  <si>
    <t>http://pbs.twimg.com/profile_images/479743953676152832/kITXk_A-_normal.png</t>
  </si>
  <si>
    <t>http://pbs.twimg.com/profile_images/1724447123/od_normal.png</t>
  </si>
  <si>
    <t>http://pbs.twimg.com/profile_images/575898746917007362/x5vpr8Ts_normal.jpeg</t>
  </si>
  <si>
    <t>http://pbs.twimg.com/profile_images/846452193242693632/siJ8zMmm_normal.jpg</t>
  </si>
  <si>
    <t>http://pbs.twimg.com/profile_images/904316525569564673/QwXe7pAr_normal.jpg</t>
  </si>
  <si>
    <t>http://pbs.twimg.com/profile_images/801544901020237824/lmbNv7g5_normal.jpg</t>
  </si>
  <si>
    <t>http://pbs.twimg.com/profile_images/1152222030340792320/9o6N6nFC_normal.jpg</t>
  </si>
  <si>
    <t>http://pbs.twimg.com/profile_images/1157369698834669568/XEFkHJCI_normal.jpg</t>
  </si>
  <si>
    <t>http://pbs.twimg.com/profile_images/1158457602021515266/6sStNgfQ_normal.jpg</t>
  </si>
  <si>
    <t>http://pbs.twimg.com/profile_images/1055351101799587840/l9hq9589_normal.jpg</t>
  </si>
  <si>
    <t>http://pbs.twimg.com/profile_images/781945097826996224/pm_qFcec_normal.jpg</t>
  </si>
  <si>
    <t>http://pbs.twimg.com/profile_images/1146417244186075138/CjQo5tZO_normal.png</t>
  </si>
  <si>
    <t>http://pbs.twimg.com/profile_images/1070525583958925313/PFKOcv6Z_normal.jpg</t>
  </si>
  <si>
    <t>http://pbs.twimg.com/profile_images/1103765377765593088/MV_FOnm0_normal.jpg</t>
  </si>
  <si>
    <t>http://pbs.twimg.com/profile_images/854394843145138176/yK4zMqwZ_normal.jpg</t>
  </si>
  <si>
    <t>http://pbs.twimg.com/profile_images/3455227052/2993489f96e760662b0cefbbef4fafe5_normal.jpeg</t>
  </si>
  <si>
    <t>http://pbs.twimg.com/profile_images/70164950/fb_normal.jpg</t>
  </si>
  <si>
    <t>http://pbs.twimg.com/profile_images/1031293970335387648/rG2KUoLT_normal.jpg</t>
  </si>
  <si>
    <t>http://pbs.twimg.com/profile_images/974281542779404289/0RioRMWN_normal.jpg</t>
  </si>
  <si>
    <t>http://pbs.twimg.com/profile_images/864539624453963776/GJkhQabC_normal.jpg</t>
  </si>
  <si>
    <t>http://pbs.twimg.com/profile_images/515302867025297410/hj-ylP7a_normal.jpeg</t>
  </si>
  <si>
    <t>http://pbs.twimg.com/profile_images/720153780378013696/Bh2X3u_y_normal.jpg</t>
  </si>
  <si>
    <t>http://pbs.twimg.com/profile_images/670715856066752512/2iiiXA9z_normal.jpg</t>
  </si>
  <si>
    <t>http://pbs.twimg.com/profile_images/875708633291599872/mdRSD3fC_normal.jpg</t>
  </si>
  <si>
    <t>http://pbs.twimg.com/profile_images/685804181962252289/f4QeEpQq_normal.jpg</t>
  </si>
  <si>
    <t>http://pbs.twimg.com/profile_images/1131094917650964480/0wwtm735_normal.jpg</t>
  </si>
  <si>
    <t>http://pbs.twimg.com/profile_images/911357314724093952/3c1Ol0qT_normal.jpg</t>
  </si>
  <si>
    <t>http://pbs.twimg.com/profile_images/489471332526997504/Sc9RY9Yl_normal.jpeg</t>
  </si>
  <si>
    <t>http://pbs.twimg.com/profile_images/1152315396395012096/l-d0yO-Z_normal.jpg</t>
  </si>
  <si>
    <t>http://pbs.twimg.com/profile_images/982572481453096960/dNlGSmXR_normal.jpg</t>
  </si>
  <si>
    <t>http://pbs.twimg.com/profile_images/707700998689546240/6GcJdVEk_normal.jpg</t>
  </si>
  <si>
    <t>http://pbs.twimg.com/profile_images/1127831357017808896/73OFIaAE_normal.jpg</t>
  </si>
  <si>
    <t>http://pbs.twimg.com/profile_images/3053080787/5fbe0bcde5343046b9e0f2f7c55dbb1c_normal.jpeg</t>
  </si>
  <si>
    <t>http://pbs.twimg.com/profile_images/1158791474244403201/o7xW99r5_normal.jpg</t>
  </si>
  <si>
    <t>http://pbs.twimg.com/profile_images/459029871927103490/bVUppfpg_normal.jpeg</t>
  </si>
  <si>
    <t>17:53:47</t>
  </si>
  <si>
    <t>23:26:01</t>
  </si>
  <si>
    <t>00:07:44</t>
  </si>
  <si>
    <t>07:12:55</t>
  </si>
  <si>
    <t>07:20:14</t>
  </si>
  <si>
    <t>08:28:28</t>
  </si>
  <si>
    <t>10:22:00</t>
  </si>
  <si>
    <t>10:56:14</t>
  </si>
  <si>
    <t>19:17:02</t>
  </si>
  <si>
    <t>12:27:31</t>
  </si>
  <si>
    <t>12:53:07</t>
  </si>
  <si>
    <t>13:01:05</t>
  </si>
  <si>
    <t>04:56:12</t>
  </si>
  <si>
    <t>15:59:58</t>
  </si>
  <si>
    <t>20:17:29</t>
  </si>
  <si>
    <t>20:18:07</t>
  </si>
  <si>
    <t>20:18:44</t>
  </si>
  <si>
    <t>20:18:53</t>
  </si>
  <si>
    <t>20:19:16</t>
  </si>
  <si>
    <t>20:19:22</t>
  </si>
  <si>
    <t>20:21:28</t>
  </si>
  <si>
    <t>20:21:46</t>
  </si>
  <si>
    <t>20:21:57</t>
  </si>
  <si>
    <t>20:23:10</t>
  </si>
  <si>
    <t>20:23:39</t>
  </si>
  <si>
    <t>20:24:18</t>
  </si>
  <si>
    <t>20:24:21</t>
  </si>
  <si>
    <t>20:24:45</t>
  </si>
  <si>
    <t>20:24:56</t>
  </si>
  <si>
    <t>20:25:47</t>
  </si>
  <si>
    <t>20:25:55</t>
  </si>
  <si>
    <t>20:26:13</t>
  </si>
  <si>
    <t>20:27:42</t>
  </si>
  <si>
    <t>20:28:54</t>
  </si>
  <si>
    <t>20:30:58</t>
  </si>
  <si>
    <t>20:35:05</t>
  </si>
  <si>
    <t>20:36:12</t>
  </si>
  <si>
    <t>20:40:27</t>
  </si>
  <si>
    <t>20:40:37</t>
  </si>
  <si>
    <t>20:40:49</t>
  </si>
  <si>
    <t>20:43:59</t>
  </si>
  <si>
    <t>20:46:32</t>
  </si>
  <si>
    <t>20:50:50</t>
  </si>
  <si>
    <t>20:53:45</t>
  </si>
  <si>
    <t>20:58:35</t>
  </si>
  <si>
    <t>21:24:28</t>
  </si>
  <si>
    <t>21:29:55</t>
  </si>
  <si>
    <t>21:44:07</t>
  </si>
  <si>
    <t>21:50:25</t>
  </si>
  <si>
    <t>22:27:59</t>
  </si>
  <si>
    <t>22:28:19</t>
  </si>
  <si>
    <t>22:35:06</t>
  </si>
  <si>
    <t>22:59:47</t>
  </si>
  <si>
    <t>23:17:44</t>
  </si>
  <si>
    <t>23:27:32</t>
  </si>
  <si>
    <t>23:34:41</t>
  </si>
  <si>
    <t>00:05:31</t>
  </si>
  <si>
    <t>00:04:43</t>
  </si>
  <si>
    <t>00:07:29</t>
  </si>
  <si>
    <t>00:18:27</t>
  </si>
  <si>
    <t>00:24:54</t>
  </si>
  <si>
    <t>00:33:54</t>
  </si>
  <si>
    <t>00:40:20</t>
  </si>
  <si>
    <t>00:53:22</t>
  </si>
  <si>
    <t>00:57:33</t>
  </si>
  <si>
    <t>01:00:38</t>
  </si>
  <si>
    <t>01:18:40</t>
  </si>
  <si>
    <t>01:40:27</t>
  </si>
  <si>
    <t>02:01:07</t>
  </si>
  <si>
    <t>02:23:06</t>
  </si>
  <si>
    <t>03:03:00</t>
  </si>
  <si>
    <t>03:06:51</t>
  </si>
  <si>
    <t>03:08:13</t>
  </si>
  <si>
    <t>03:17:52</t>
  </si>
  <si>
    <t>03:29:46</t>
  </si>
  <si>
    <t>03:39:00</t>
  </si>
  <si>
    <t>03:40:30</t>
  </si>
  <si>
    <t>03:44:10</t>
  </si>
  <si>
    <t>03:44:36</t>
  </si>
  <si>
    <t>03:45:20</t>
  </si>
  <si>
    <t>03:46:28</t>
  </si>
  <si>
    <t>03:47:53</t>
  </si>
  <si>
    <t>03:49:57</t>
  </si>
  <si>
    <t>03:50:19</t>
  </si>
  <si>
    <t>03:51:19</t>
  </si>
  <si>
    <t>03:58:48</t>
  </si>
  <si>
    <t>04:02:42</t>
  </si>
  <si>
    <t>04:13:53</t>
  </si>
  <si>
    <t>04:15:09</t>
  </si>
  <si>
    <t>04:23:44</t>
  </si>
  <si>
    <t>04:32:20</t>
  </si>
  <si>
    <t>04:39:32</t>
  </si>
  <si>
    <t>04:38:58</t>
  </si>
  <si>
    <t>04:40:22</t>
  </si>
  <si>
    <t>04:41:14</t>
  </si>
  <si>
    <t>04:43:05</t>
  </si>
  <si>
    <t>04:50:39</t>
  </si>
  <si>
    <t>04:53:51</t>
  </si>
  <si>
    <t>04:55:14</t>
  </si>
  <si>
    <t>04:57:15</t>
  </si>
  <si>
    <t>04:57:41</t>
  </si>
  <si>
    <t>05:16:14</t>
  </si>
  <si>
    <t>05:33:03</t>
  </si>
  <si>
    <t>05:42:35</t>
  </si>
  <si>
    <t>06:06:16</t>
  </si>
  <si>
    <t>06:38:46</t>
  </si>
  <si>
    <t>06:47:48</t>
  </si>
  <si>
    <t>06:48:20</t>
  </si>
  <si>
    <t>06:53:16</t>
  </si>
  <si>
    <t>22:45:17</t>
  </si>
  <si>
    <t>07:01:36</t>
  </si>
  <si>
    <t>07:10:52</t>
  </si>
  <si>
    <t>07:15:27</t>
  </si>
  <si>
    <t>07:20:09</t>
  </si>
  <si>
    <t>07:20:23</t>
  </si>
  <si>
    <t>07:32:48</t>
  </si>
  <si>
    <t>07:34:33</t>
  </si>
  <si>
    <t>07:35:35</t>
  </si>
  <si>
    <t>07:36:48</t>
  </si>
  <si>
    <t>07:40:51</t>
  </si>
  <si>
    <t>07:43:23</t>
  </si>
  <si>
    <t>07:45:19</t>
  </si>
  <si>
    <t>07:49:40</t>
  </si>
  <si>
    <t>07:57:50</t>
  </si>
  <si>
    <t>08:02:46</t>
  </si>
  <si>
    <t>08:10:13</t>
  </si>
  <si>
    <t>08:11:17</t>
  </si>
  <si>
    <t>08:15:25</t>
  </si>
  <si>
    <t>08:20:32</t>
  </si>
  <si>
    <t>08:20:40</t>
  </si>
  <si>
    <t>08:21:14</t>
  </si>
  <si>
    <t>08:36:43</t>
  </si>
  <si>
    <t>08:36:57</t>
  </si>
  <si>
    <t>08:42:22</t>
  </si>
  <si>
    <t>09:12:28</t>
  </si>
  <si>
    <t>09:14:36</t>
  </si>
  <si>
    <t>08:09:14</t>
  </si>
  <si>
    <t>09:14:40</t>
  </si>
  <si>
    <t>09:23:36</t>
  </si>
  <si>
    <t>09:24:58</t>
  </si>
  <si>
    <t>09:28:11</t>
  </si>
  <si>
    <t>09:32:00</t>
  </si>
  <si>
    <t>09:33:41</t>
  </si>
  <si>
    <t>09:38:39</t>
  </si>
  <si>
    <t>09:39:33</t>
  </si>
  <si>
    <t>09:39:46</t>
  </si>
  <si>
    <t>09:42:18</t>
  </si>
  <si>
    <t>09:41:46</t>
  </si>
  <si>
    <t>09:43:06</t>
  </si>
  <si>
    <t>09:58:43</t>
  </si>
  <si>
    <t>10:10:04</t>
  </si>
  <si>
    <t>10:38:02</t>
  </si>
  <si>
    <t>10:40:55</t>
  </si>
  <si>
    <t>10:45:47</t>
  </si>
  <si>
    <t>10:50:46</t>
  </si>
  <si>
    <t>10:58:59</t>
  </si>
  <si>
    <t>11:00:28</t>
  </si>
  <si>
    <t>11:01:28</t>
  </si>
  <si>
    <t>11:08:29</t>
  </si>
  <si>
    <t>11:16:51</t>
  </si>
  <si>
    <t>11:31:44</t>
  </si>
  <si>
    <t>12:12:48</t>
  </si>
  <si>
    <t>12:35:45</t>
  </si>
  <si>
    <t>12:45:34</t>
  </si>
  <si>
    <t>12:45:56</t>
  </si>
  <si>
    <t>12:46:33</t>
  </si>
  <si>
    <t>13:29:11</t>
  </si>
  <si>
    <t>13:30:15</t>
  </si>
  <si>
    <t>13:30:21</t>
  </si>
  <si>
    <t>16:42:34</t>
  </si>
  <si>
    <t>13:32:25</t>
  </si>
  <si>
    <t>13:48:46</t>
  </si>
  <si>
    <t>14:02:08</t>
  </si>
  <si>
    <t>14:16:21</t>
  </si>
  <si>
    <t>14:16:55</t>
  </si>
  <si>
    <t>14:29:23</t>
  </si>
  <si>
    <t>14:33:50</t>
  </si>
  <si>
    <t>14:55:33</t>
  </si>
  <si>
    <t>15:02:32</t>
  </si>
  <si>
    <t>15:06:16</t>
  </si>
  <si>
    <t>15:10:10</t>
  </si>
  <si>
    <t>15:26:43</t>
  </si>
  <si>
    <t>10:19:44</t>
  </si>
  <si>
    <t>15:32:32</t>
  </si>
  <si>
    <t>15:39:38</t>
  </si>
  <si>
    <t>15:46:17</t>
  </si>
  <si>
    <t>15:48:42</t>
  </si>
  <si>
    <t>15:59:51</t>
  </si>
  <si>
    <t>16:01:17</t>
  </si>
  <si>
    <t>16:03:06</t>
  </si>
  <si>
    <t>16:07:34</t>
  </si>
  <si>
    <t>16:19:32</t>
  </si>
  <si>
    <t>16:19:44</t>
  </si>
  <si>
    <t>10:46:26</t>
  </si>
  <si>
    <t>13:14:54</t>
  </si>
  <si>
    <t>16:20:27</t>
  </si>
  <si>
    <t>16:27:47</t>
  </si>
  <si>
    <t>16:44:34</t>
  </si>
  <si>
    <t>16:45:30</t>
  </si>
  <si>
    <t>17:07:17</t>
  </si>
  <si>
    <t>17:15:33</t>
  </si>
  <si>
    <t>18:49:16</t>
  </si>
  <si>
    <t>18:51:33</t>
  </si>
  <si>
    <t>19:18:01</t>
  </si>
  <si>
    <t>19:51:28</t>
  </si>
  <si>
    <t>21:58:15</t>
  </si>
  <si>
    <t>20:05:58</t>
  </si>
  <si>
    <t>09:58:17</t>
  </si>
  <si>
    <t>20:35:04</t>
  </si>
  <si>
    <t>21:43:24</t>
  </si>
  <si>
    <t>21:48:04</t>
  </si>
  <si>
    <t>22:33:42</t>
  </si>
  <si>
    <t>00:05:20</t>
  </si>
  <si>
    <t>01:21:12</t>
  </si>
  <si>
    <t>06:39:06</t>
  </si>
  <si>
    <t>08:23:02</t>
  </si>
  <si>
    <t>09:38:50</t>
  </si>
  <si>
    <t>10:38:38</t>
  </si>
  <si>
    <t>12:30:23</t>
  </si>
  <si>
    <t>10:12:04</t>
  </si>
  <si>
    <t>12:56:31</t>
  </si>
  <si>
    <t>20:04:45</t>
  </si>
  <si>
    <t>00:52:30</t>
  </si>
  <si>
    <t>08:05:47</t>
  </si>
  <si>
    <t>11:53:43</t>
  </si>
  <si>
    <t>12:59:27</t>
  </si>
  <si>
    <t>13:00:07</t>
  </si>
  <si>
    <t>13:02:11</t>
  </si>
  <si>
    <t>17:32:23</t>
  </si>
  <si>
    <t>13:51:58</t>
  </si>
  <si>
    <t>19:45:40</t>
  </si>
  <si>
    <t>22:44:50</t>
  </si>
  <si>
    <t>22:46:08</t>
  </si>
  <si>
    <t>22:48:38</t>
  </si>
  <si>
    <t>22:50:12</t>
  </si>
  <si>
    <t>22:51:12</t>
  </si>
  <si>
    <t>22:52:15</t>
  </si>
  <si>
    <t>22:53:57</t>
  </si>
  <si>
    <t>22:55:17</t>
  </si>
  <si>
    <t>22:59:18</t>
  </si>
  <si>
    <t>22:59:19</t>
  </si>
  <si>
    <t>23:01:23</t>
  </si>
  <si>
    <t>23:03:08</t>
  </si>
  <si>
    <t>23:07:04</t>
  </si>
  <si>
    <t>23:07:05</t>
  </si>
  <si>
    <t>23:10:28</t>
  </si>
  <si>
    <t>23:20:54</t>
  </si>
  <si>
    <t>23:28:04</t>
  </si>
  <si>
    <t>23:28:34</t>
  </si>
  <si>
    <t>23:33:30</t>
  </si>
  <si>
    <t>23:46:23</t>
  </si>
  <si>
    <t>00:14:40</t>
  </si>
  <si>
    <t>00:40:38</t>
  </si>
  <si>
    <t>03:15:07</t>
  </si>
  <si>
    <t>05:30:19</t>
  </si>
  <si>
    <t>07:38:14</t>
  </si>
  <si>
    <t>09:50:41</t>
  </si>
  <si>
    <t>11:15:29</t>
  </si>
  <si>
    <t>11:18:15</t>
  </si>
  <si>
    <t>05:43:05</t>
  </si>
  <si>
    <t>09:25:16</t>
  </si>
  <si>
    <t>08:17:26</t>
  </si>
  <si>
    <t>15:21:24</t>
  </si>
  <si>
    <t>11:53:19</t>
  </si>
  <si>
    <t>08:26:39</t>
  </si>
  <si>
    <t>14:17:56</t>
  </si>
  <si>
    <t>11:54:20</t>
  </si>
  <si>
    <t>12:19:39</t>
  </si>
  <si>
    <t>13:37:27</t>
  </si>
  <si>
    <t>20:44:24</t>
  </si>
  <si>
    <t>13:39:21</t>
  </si>
  <si>
    <t>13:40:47</t>
  </si>
  <si>
    <t>13:56:23</t>
  </si>
  <si>
    <t>11:30:09</t>
  </si>
  <si>
    <t>11:30:24</t>
  </si>
  <si>
    <t>15:52:07</t>
  </si>
  <si>
    <t>16:54:02</t>
  </si>
  <si>
    <t>23:39:51</t>
  </si>
  <si>
    <t>03:09:30</t>
  </si>
  <si>
    <t>10:08:16</t>
  </si>
  <si>
    <t>10:14:20</t>
  </si>
  <si>
    <t>10:29:32</t>
  </si>
  <si>
    <t>10:29:58</t>
  </si>
  <si>
    <t>10:30:00</t>
  </si>
  <si>
    <t>10:34:19</t>
  </si>
  <si>
    <t>10:54:27</t>
  </si>
  <si>
    <t>11:07:49</t>
  </si>
  <si>
    <t>11:23:14</t>
  </si>
  <si>
    <t>11:31:55</t>
  </si>
  <si>
    <t>11:36:35</t>
  </si>
  <si>
    <t>11:48:37</t>
  </si>
  <si>
    <t>12:13:53</t>
  </si>
  <si>
    <t>12:16:38</t>
  </si>
  <si>
    <t>06:22:04</t>
  </si>
  <si>
    <t>06:15:11</t>
  </si>
  <si>
    <t>10:34:57</t>
  </si>
  <si>
    <t>01:30:15</t>
  </si>
  <si>
    <t>12:20:02</t>
  </si>
  <si>
    <t>12:31:12</t>
  </si>
  <si>
    <t>12:58:05</t>
  </si>
  <si>
    <t>13:02:35</t>
  </si>
  <si>
    <t>13:06:25</t>
  </si>
  <si>
    <t>13:22:09</t>
  </si>
  <si>
    <t>07:29:34</t>
  </si>
  <si>
    <t>18:53:32</t>
  </si>
  <si>
    <t>14:18:32</t>
  </si>
  <si>
    <t>14:51:02</t>
  </si>
  <si>
    <t>15:16:33</t>
  </si>
  <si>
    <t>16:11:55</t>
  </si>
  <si>
    <t>16:22:52</t>
  </si>
  <si>
    <t>16:34:29</t>
  </si>
  <si>
    <t>10:46:21</t>
  </si>
  <si>
    <t>16:38:32</t>
  </si>
  <si>
    <t>12:46:19</t>
  </si>
  <si>
    <t>16:47:31</t>
  </si>
  <si>
    <t>09:19:14</t>
  </si>
  <si>
    <t>17:26:14</t>
  </si>
  <si>
    <t>17:33:09</t>
  </si>
  <si>
    <t>18:33:34</t>
  </si>
  <si>
    <t>19:11:24</t>
  </si>
  <si>
    <t>19:17:28</t>
  </si>
  <si>
    <t>19:28:29</t>
  </si>
  <si>
    <t>19:49:32</t>
  </si>
  <si>
    <t>20:06:22</t>
  </si>
  <si>
    <t>12:41:10</t>
  </si>
  <si>
    <t>21:41:43</t>
  </si>
  <si>
    <t>22:01:40</t>
  </si>
  <si>
    <t>22:38:35</t>
  </si>
  <si>
    <t>22:40:08</t>
  </si>
  <si>
    <t>07:09:46</t>
  </si>
  <si>
    <t>08:17:48</t>
  </si>
  <si>
    <t>02:06:26</t>
  </si>
  <si>
    <t>02:14:26</t>
  </si>
  <si>
    <t>02:18:46</t>
  </si>
  <si>
    <t>02:46:11</t>
  </si>
  <si>
    <t>03:31:33</t>
  </si>
  <si>
    <t>04:26:38</t>
  </si>
  <si>
    <t>04:50:46</t>
  </si>
  <si>
    <t>05:39:36</t>
  </si>
  <si>
    <t>06:19:12</t>
  </si>
  <si>
    <t>07:04:47</t>
  </si>
  <si>
    <t>08:06:54</t>
  </si>
  <si>
    <t>06:03:27</t>
  </si>
  <si>
    <t>08:14:28</t>
  </si>
  <si>
    <t>05:52:45</t>
  </si>
  <si>
    <t>07:56:36</t>
  </si>
  <si>
    <t>10:18:59</t>
  </si>
  <si>
    <t>19:11:20</t>
  </si>
  <si>
    <t>07:50:55</t>
  </si>
  <si>
    <t>15:48:50</t>
  </si>
  <si>
    <t>12:11:53</t>
  </si>
  <si>
    <t>08:19:16</t>
  </si>
  <si>
    <t>07:01:51</t>
  </si>
  <si>
    <t>08:34:58</t>
  </si>
  <si>
    <t>08:35:05</t>
  </si>
  <si>
    <t>19:44:24</t>
  </si>
  <si>
    <t>19:46:12</t>
  </si>
  <si>
    <t>17:01:21</t>
  </si>
  <si>
    <t>08:22:42</t>
  </si>
  <si>
    <t>15:19:00</t>
  </si>
  <si>
    <t>08:37:26</t>
  </si>
  <si>
    <t>12:25:44</t>
  </si>
  <si>
    <t>10:16:10</t>
  </si>
  <si>
    <t>20:20:56</t>
  </si>
  <si>
    <t>17:30:19</t>
  </si>
  <si>
    <t>11:27:59</t>
  </si>
  <si>
    <t>09:35:59</t>
  </si>
  <si>
    <t>09:39:47</t>
  </si>
  <si>
    <t>09:42:29</t>
  </si>
  <si>
    <t>12:05:10</t>
  </si>
  <si>
    <t>12:07:22</t>
  </si>
  <si>
    <t>12:12:54</t>
  </si>
  <si>
    <t>12:24:36</t>
  </si>
  <si>
    <t>12:26:03</t>
  </si>
  <si>
    <t>12:40:59</t>
  </si>
  <si>
    <t>12:46:25</t>
  </si>
  <si>
    <t>12:52:37</t>
  </si>
  <si>
    <t>13:20:52</t>
  </si>
  <si>
    <t>13:46:50</t>
  </si>
  <si>
    <t>13:58:47</t>
  </si>
  <si>
    <t>13:59:20</t>
  </si>
  <si>
    <t>14:02:47</t>
  </si>
  <si>
    <t>14:28:05</t>
  </si>
  <si>
    <t>14:07:40</t>
  </si>
  <si>
    <t>23:07:30</t>
  </si>
  <si>
    <t>23:32:47</t>
  </si>
  <si>
    <t>14:32:48</t>
  </si>
  <si>
    <t>14:33:53</t>
  </si>
  <si>
    <t>14:34:35</t>
  </si>
  <si>
    <t>16:46:59</t>
  </si>
  <si>
    <t>17:38:35</t>
  </si>
  <si>
    <t>18:55:18</t>
  </si>
  <si>
    <t>19:05:01</t>
  </si>
  <si>
    <t>19:32:54</t>
  </si>
  <si>
    <t>20:05:18</t>
  </si>
  <si>
    <t>20:05:57</t>
  </si>
  <si>
    <t>20:07:11</t>
  </si>
  <si>
    <t>20:10:05</t>
  </si>
  <si>
    <t>20:23:22</t>
  </si>
  <si>
    <t>20:32:33</t>
  </si>
  <si>
    <t>20:39:53</t>
  </si>
  <si>
    <t>20:55:43</t>
  </si>
  <si>
    <t>21:01:26</t>
  </si>
  <si>
    <t>21:16:14</t>
  </si>
  <si>
    <t>10:30:43</t>
  </si>
  <si>
    <t>10:30:58</t>
  </si>
  <si>
    <t>11:08:47</t>
  </si>
  <si>
    <t>17:41:05</t>
  </si>
  <si>
    <t>22:23:37</t>
  </si>
  <si>
    <t>23:58:33</t>
  </si>
  <si>
    <t>16:43:38</t>
  </si>
  <si>
    <t>16:43:44</t>
  </si>
  <si>
    <t>00:12:24</t>
  </si>
  <si>
    <t>15:02:58</t>
  </si>
  <si>
    <t>00:33:44</t>
  </si>
  <si>
    <t>02:05:59</t>
  </si>
  <si>
    <t>03:10:53</t>
  </si>
  <si>
    <t>03:44:08</t>
  </si>
  <si>
    <t>05:14:22</t>
  </si>
  <si>
    <t>05:26:43</t>
  </si>
  <si>
    <t>05:27:42</t>
  </si>
  <si>
    <t>05:31:52</t>
  </si>
  <si>
    <t>05:43:09</t>
  </si>
  <si>
    <t>07:09:20</t>
  </si>
  <si>
    <t>08:43:17</t>
  </si>
  <si>
    <t>10:09:40</t>
  </si>
  <si>
    <t>10:51:48</t>
  </si>
  <si>
    <t>11:12:48</t>
  </si>
  <si>
    <t>11:20:06</t>
  </si>
  <si>
    <t>11:23:01</t>
  </si>
  <si>
    <t>11:48:16</t>
  </si>
  <si>
    <t>12:09:41</t>
  </si>
  <si>
    <t>13:29:44</t>
  </si>
  <si>
    <t>13:32:26</t>
  </si>
  <si>
    <t>14:41:26</t>
  </si>
  <si>
    <t>16:48:15</t>
  </si>
  <si>
    <t>16:49:22</t>
  </si>
  <si>
    <t>14:50:06</t>
  </si>
  <si>
    <t>14:55:56</t>
  </si>
  <si>
    <t>15:14:14</t>
  </si>
  <si>
    <t>15:27:48</t>
  </si>
  <si>
    <t>16:04:15</t>
  </si>
  <si>
    <t>18:39:54</t>
  </si>
  <si>
    <t>18:52:23</t>
  </si>
  <si>
    <t>16:39:42</t>
  </si>
  <si>
    <t>17:05:20</t>
  </si>
  <si>
    <t>17:16:29</t>
  </si>
  <si>
    <t>17:30:35</t>
  </si>
  <si>
    <t>17:32:14</t>
  </si>
  <si>
    <t>17:41:26</t>
  </si>
  <si>
    <t>17:43:31</t>
  </si>
  <si>
    <t>17:47:23</t>
  </si>
  <si>
    <t>03:36:56</t>
  </si>
  <si>
    <t>03:42:21</t>
  </si>
  <si>
    <t>17:56:03</t>
  </si>
  <si>
    <t>17:58:22</t>
  </si>
  <si>
    <t>18:05:59</t>
  </si>
  <si>
    <t>18:06:37</t>
  </si>
  <si>
    <t>18:40:30</t>
  </si>
  <si>
    <t>20:29:07</t>
  </si>
  <si>
    <t>19:17:00</t>
  </si>
  <si>
    <t>18:45:07</t>
  </si>
  <si>
    <t>07:17:24</t>
  </si>
  <si>
    <t>08:00:25</t>
  </si>
  <si>
    <t>07:53:24</t>
  </si>
  <si>
    <t>12:40:23</t>
  </si>
  <si>
    <t>05:51:40</t>
  </si>
  <si>
    <t>05:38:45</t>
  </si>
  <si>
    <t>05:33:48</t>
  </si>
  <si>
    <t>17:58:50</t>
  </si>
  <si>
    <t>18:50:23</t>
  </si>
  <si>
    <t>18:53:12</t>
  </si>
  <si>
    <t>18:54:36</t>
  </si>
  <si>
    <t>18:57:07</t>
  </si>
  <si>
    <t>19:25:25</t>
  </si>
  <si>
    <t>20:02:14</t>
  </si>
  <si>
    <t>20:07:16</t>
  </si>
  <si>
    <t>20:07:38</t>
  </si>
  <si>
    <t>20:18:37</t>
  </si>
  <si>
    <t>20:39:08</t>
  </si>
  <si>
    <t>20:45:02</t>
  </si>
  <si>
    <t>20:56:56</t>
  </si>
  <si>
    <t>20:57:19</t>
  </si>
  <si>
    <t>15:56:37</t>
  </si>
  <si>
    <t>15:59:38</t>
  </si>
  <si>
    <t>23:19:03</t>
  </si>
  <si>
    <t>07:08:52</t>
  </si>
  <si>
    <t>08:16:57</t>
  </si>
  <si>
    <t>16:40:08</t>
  </si>
  <si>
    <t>07:31:21</t>
  </si>
  <si>
    <t>21:08:17</t>
  </si>
  <si>
    <t>21:31:13</t>
  </si>
  <si>
    <t>21:32:47</t>
  </si>
  <si>
    <t>21:35:23</t>
  </si>
  <si>
    <t>21:35:47</t>
  </si>
  <si>
    <t>21:59:08</t>
  </si>
  <si>
    <t>22:02:32</t>
  </si>
  <si>
    <t>22:55:03</t>
  </si>
  <si>
    <t>10:38:33</t>
  </si>
  <si>
    <t>22:40:57</t>
  </si>
  <si>
    <t>05:09:40</t>
  </si>
  <si>
    <t>22:55:37</t>
  </si>
  <si>
    <t>16:53:38</t>
  </si>
  <si>
    <t>15:47:06</t>
  </si>
  <si>
    <t>16:19:05</t>
  </si>
  <si>
    <t>23:04:40</t>
  </si>
  <si>
    <t>23:04:54</t>
  </si>
  <si>
    <t>14:03:10</t>
  </si>
  <si>
    <t>15:15:04</t>
  </si>
  <si>
    <t>11:04:50</t>
  </si>
  <si>
    <t>10:05:58</t>
  </si>
  <si>
    <t>23:32:00</t>
  </si>
  <si>
    <t>https://twitter.com/calaopartenair2/status/1158073559840894976</t>
  </si>
  <si>
    <t>https://twitter.com/feminit4equipar/status/1158157169642094593</t>
  </si>
  <si>
    <t>https://twitter.com/hosea632001/status/1158167668219756544</t>
  </si>
  <si>
    <t>https://twitter.com/kouassaf/status/1158274670354997253</t>
  </si>
  <si>
    <t>https://twitter.com/okadascape/status/1158276510131736576</t>
  </si>
  <si>
    <t>https://twitter.com/slytwain/status/1158293683076096001</t>
  </si>
  <si>
    <t>https://twitter.com/oochan2017/status/1158322254108737538</t>
  </si>
  <si>
    <t>https://twitter.com/linuxmil/status/1158330867804192773</t>
  </si>
  <si>
    <t>https://twitter.com/franceonuvienne/status/1157369734922416129</t>
  </si>
  <si>
    <t>https://twitter.com/lecercle_da/status/1158353840292421632</t>
  </si>
  <si>
    <t>https://twitter.com/nao73714/status/1158360282499911680</t>
  </si>
  <si>
    <t>https://twitter.com/juharro/status/1158362288824320004</t>
  </si>
  <si>
    <t>https://twitter.com/votelau/status/1158240263992725504</t>
  </si>
  <si>
    <t>https://twitter.com/votelau/status/1158407305370755073</t>
  </si>
  <si>
    <t>https://twitter.com/un/status/1158472112664920070</t>
  </si>
  <si>
    <t>https://twitter.com/jwalsh78_j/status/1158472271247355905</t>
  </si>
  <si>
    <t>https://twitter.com/tucc_official/status/1158472426763771907</t>
  </si>
  <si>
    <t>https://twitter.com/driverii/status/1158472464059420672</t>
  </si>
  <si>
    <t>https://twitter.com/hirenmparekh/status/1158472561451134976</t>
  </si>
  <si>
    <t>https://twitter.com/tuciofficial/status/1158472586738786309</t>
  </si>
  <si>
    <t>https://twitter.com/abhaylal2/status/1158473116198277121</t>
  </si>
  <si>
    <t>https://twitter.com/sidrahusmani/status/1158473187786665987</t>
  </si>
  <si>
    <t>https://twitter.com/relaxedwallace/status/1158473235274653697</t>
  </si>
  <si>
    <t>https://twitter.com/africarepublic/status/1158473541806886917</t>
  </si>
  <si>
    <t>https://twitter.com/makasadshah/status/1158473664322519043</t>
  </si>
  <si>
    <t>https://twitter.com/nivenaldridge/status/1158473827665567745</t>
  </si>
  <si>
    <t>https://twitter.com/frazzledjazz/status/1158473839229034496</t>
  </si>
  <si>
    <t>https://twitter.com/ana_captures/status/1158473939292696577</t>
  </si>
  <si>
    <t>https://twitter.com/kkmishra1987/status/1158473985304256513</t>
  </si>
  <si>
    <t>https://twitter.com/ebtesam00369622/status/1158474201973612545</t>
  </si>
  <si>
    <t>https://twitter.com/ramonestrada13/status/1158474233002901505</t>
  </si>
  <si>
    <t>https://twitter.com/chlorinelau/status/1158474310589153280</t>
  </si>
  <si>
    <t>https://twitter.com/unique_nicky/status/1158474683353841665</t>
  </si>
  <si>
    <t>https://twitter.com/springflower95/status/1158474986065158144</t>
  </si>
  <si>
    <t>https://twitter.com/andygaray/status/1158475505076723712</t>
  </si>
  <si>
    <t>https://twitter.com/shankaragh148/status/1158476539605999622</t>
  </si>
  <si>
    <t>https://twitter.com/amandanicole487/status/1158476824038404096</t>
  </si>
  <si>
    <t>https://twitter.com/jmw_1232/status/1158477892566900736</t>
  </si>
  <si>
    <t>https://twitter.com/mosesjmunene/status/1158477934019174400</t>
  </si>
  <si>
    <t>https://twitter.com/thedeava/status/1158477985898475522</t>
  </si>
  <si>
    <t>https://twitter.com/willy80039279/status/1158478779045601281</t>
  </si>
  <si>
    <t>https://twitter.com/antogom1/status/1158479424519647232</t>
  </si>
  <si>
    <t>https://twitter.com/malakaras/status/1158480504863244294</t>
  </si>
  <si>
    <t>https://twitter.com/fionaokelly/status/1158481237725650944</t>
  </si>
  <si>
    <t>https://twitter.com/willowbrooke13/status/1158482457110417408</t>
  </si>
  <si>
    <t>https://twitter.com/msbrendacolvin/status/1158488970549964800</t>
  </si>
  <si>
    <t>https://twitter.com/sobhanajm9/status/1158490339017015296</t>
  </si>
  <si>
    <t>https://twitter.com/dcastelvecchi/status/1158493912203440128</t>
  </si>
  <si>
    <t>https://twitter.com/pedrocorreia_1/status/1158495498380161025</t>
  </si>
  <si>
    <t>https://twitter.com/alexdsieber/status/1158504952886702081</t>
  </si>
  <si>
    <t>https://twitter.com/caman_calmato/status/1158505035417866241</t>
  </si>
  <si>
    <t>https://twitter.com/riky/status/1158506745511272448</t>
  </si>
  <si>
    <t>https://twitter.com/maheenk16730363/status/1158512957443248128</t>
  </si>
  <si>
    <t>https://twitter.com/mikeewald2/status/1158517472531832832</t>
  </si>
  <si>
    <t>https://twitter.com/nicolem30925086/status/1158519939998920704</t>
  </si>
  <si>
    <t>https://twitter.com/lastiri_07/status/1158521737522237440</t>
  </si>
  <si>
    <t>https://twitter.com/madfall1213/status/1158529499518009344</t>
  </si>
  <si>
    <t>https://twitter.com/successorsaigin/status/1158529297730007040</t>
  </si>
  <si>
    <t>https://twitter.com/successorsaigin/status/1158529993221107712</t>
  </si>
  <si>
    <t>https://twitter.com/igabriela_m/status/1158532754570502144</t>
  </si>
  <si>
    <t>https://twitter.com/iamhiroshima/status/1158534374662574080</t>
  </si>
  <si>
    <t>https://twitter.com/dragonslynn1981/status/1158536642841497600</t>
  </si>
  <si>
    <t>https://twitter.com/nikkifirewall/status/1158538260206903296</t>
  </si>
  <si>
    <t>https://twitter.com/ipsjapan/status/1158541538533658625</t>
  </si>
  <si>
    <t>https://twitter.com/elaine_mew/status/1158542592809656320</t>
  </si>
  <si>
    <t>https://twitter.com/hogaiaryoubi/status/1158543367200006144</t>
  </si>
  <si>
    <t>https://twitter.com/kz_rshass/status/1158547908335034368</t>
  </si>
  <si>
    <t>https://twitter.com/mrocznyagrest/status/1158553388763811845</t>
  </si>
  <si>
    <t>https://twitter.com/spectrumakita/status/1158558589385969664</t>
  </si>
  <si>
    <t>https://twitter.com/i_jayalakshmi/status/1158564121954017281</t>
  </si>
  <si>
    <t>https://twitter.com/iouisalouisa/status/1158574164388634624</t>
  </si>
  <si>
    <t>https://twitter.com/nghieatsramen/status/1158575133201752064</t>
  </si>
  <si>
    <t>https://twitter.com/ramisa21694508/status/1158575475419209730</t>
  </si>
  <si>
    <t>https://twitter.com/purnimaray4/status/1158577904583708677</t>
  </si>
  <si>
    <t>https://twitter.com/banooyj/status/1158580900092755970</t>
  </si>
  <si>
    <t>https://twitter.com/tamikokurogoke/status/1158583223317741568</t>
  </si>
  <si>
    <t>https://twitter.com/frisk_1895/status/1158583598947041280</t>
  </si>
  <si>
    <t>https://twitter.com/rg500ew/status/1158584525145772032</t>
  </si>
  <si>
    <t>https://twitter.com/yarncatss/status/1158584631215587329</t>
  </si>
  <si>
    <t>https://twitter.com/nell0428/status/1158584816817729536</t>
  </si>
  <si>
    <t>https://twitter.com/nekop_militaire/status/1158585103292854272</t>
  </si>
  <si>
    <t>https://twitter.com/redstorm1113/status/1158585456839147520</t>
  </si>
  <si>
    <t>https://twitter.com/kaninchen218/status/1158585977931104256</t>
  </si>
  <si>
    <t>https://twitter.com/kaninchen218/status/1158586070734274562</t>
  </si>
  <si>
    <t>https://twitter.com/applegate0/status/1158586324284108800</t>
  </si>
  <si>
    <t>https://twitter.com/sio_n16/status/1158588208071839744</t>
  </si>
  <si>
    <t>https://twitter.com/coccinella777/status/1158589187450294273</t>
  </si>
  <si>
    <t>https://twitter.com/ayumi2609/status/1158592003233333248</t>
  </si>
  <si>
    <t>https://twitter.com/chibamadoka/status/1158592319282528256</t>
  </si>
  <si>
    <t>https://twitter.com/debilderlingr/status/1158594482729885696</t>
  </si>
  <si>
    <t>https://twitter.com/yashrshinde79/status/1158596645635760128</t>
  </si>
  <si>
    <t>https://twitter.com/akaleab/status/1158598458686595073</t>
  </si>
  <si>
    <t>https://twitter.com/hiromimaryu/status/1158598312414580737</t>
  </si>
  <si>
    <t>https://twitter.com/hiromimaryu/status/1158598666996764673</t>
  </si>
  <si>
    <t>https://twitter.com/taotao8931/status/1158598886178480128</t>
  </si>
  <si>
    <t>https://twitter.com/madara_428/status/1158599349376434177</t>
  </si>
  <si>
    <t>https://twitter.com/wkyhkw/status/1158601253447823361</t>
  </si>
  <si>
    <t>https://twitter.com/sweetsokabe/status/1158602061677654016</t>
  </si>
  <si>
    <t>https://twitter.com/sweetsokabe/status/1158602406025818112</t>
  </si>
  <si>
    <t>https://twitter.com/rdandoy/status/1158602913738055680</t>
  </si>
  <si>
    <t>https://twitter.com/michicotenti_pi/status/1158603023959986177</t>
  </si>
  <si>
    <t>https://twitter.com/spring_yuna/status/1158607693415768065</t>
  </si>
  <si>
    <t>https://twitter.com/suzutak/status/1158611923081973761</t>
  </si>
  <si>
    <t>https://twitter.com/aiogataiogatai/status/1158614325117911040</t>
  </si>
  <si>
    <t>https://twitter.com/armellllle/status/1158620284905295872</t>
  </si>
  <si>
    <t>https://twitter.com/ken_hellsten/status/1158628461763678208</t>
  </si>
  <si>
    <t>https://twitter.com/odreissi/status/1158630735932248064</t>
  </si>
  <si>
    <t>https://twitter.com/kiramarin/status/1158630871030730752</t>
  </si>
  <si>
    <t>https://twitter.com/hznll28/status/1158632111617773568</t>
  </si>
  <si>
    <t>https://twitter.com/khemiri_lotfi/status/1158509308725923840</t>
  </si>
  <si>
    <t>https://twitter.com/khemiri_lotfi/status/1158634209352851456</t>
  </si>
  <si>
    <t>https://twitter.com/wmn4srvl/status/1158636541192749056</t>
  </si>
  <si>
    <t>https://twitter.com/flortrillo/status/1158637693456343041</t>
  </si>
  <si>
    <t>https://twitter.com/bradbury455/status/1158638876576997376</t>
  </si>
  <si>
    <t>https://twitter.com/sarahbarber1972/status/1158638935414837248</t>
  </si>
  <si>
    <t>https://twitter.com/antoinebondaz/status/1158642060938895360</t>
  </si>
  <si>
    <t>https://twitter.com/paola_tessari/status/1158642501340864513</t>
  </si>
  <si>
    <t>https://twitter.com/queenoliviastr/status/1158642762968793088</t>
  </si>
  <si>
    <t>https://twitter.com/akaya1001/status/1158643066389106688</t>
  </si>
  <si>
    <t>https://twitter.com/jadoremyt1048/status/1158644086787567616</t>
  </si>
  <si>
    <t>https://twitter.com/wsjp_insight/status/1158644724309250048</t>
  </si>
  <si>
    <t>https://twitter.com/4evrstardancer/status/1158645211096113152</t>
  </si>
  <si>
    <t>https://twitter.com/yumintanaka/status/1158646306979667969</t>
  </si>
  <si>
    <t>https://twitter.com/marteensis/status/1158648361458839552</t>
  </si>
  <si>
    <t>https://twitter.com/goalsscc/status/1158649600934367232</t>
  </si>
  <si>
    <t>https://twitter.com/alankytwitty/status/1158651475641454592</t>
  </si>
  <si>
    <t>https://twitter.com/boblyle/status/1158651744731222016</t>
  </si>
  <si>
    <t>https://twitter.com/beezerbopls/status/1158652784025096192</t>
  </si>
  <si>
    <t>https://twitter.com/vkarthik4/status/1158654075166003201</t>
  </si>
  <si>
    <t>https://twitter.com/guillepotro/status/1158654108573872128</t>
  </si>
  <si>
    <t>https://twitter.com/alexglezvera/status/1158654248843907072</t>
  </si>
  <si>
    <t>https://twitter.com/paulrzongo/status/1158658146195378176</t>
  </si>
  <si>
    <t>https://twitter.com/yahiaoua113/status/1158658203065954304</t>
  </si>
  <si>
    <t>https://twitter.com/jamain_e/status/1158659567166922752</t>
  </si>
  <si>
    <t>https://twitter.com/dmcain84/status/1158667142885257217</t>
  </si>
  <si>
    <t>https://twitter.com/cursandrei/status/1158667680313958400</t>
  </si>
  <si>
    <t>https://twitter.com/maitemorren/status/1158651229272231936</t>
  </si>
  <si>
    <t>https://twitter.com/maitemorren/status/1158667698244608000</t>
  </si>
  <si>
    <t>https://twitter.com/hajarahussaini/status/1158669942918721536</t>
  </si>
  <si>
    <t>https://twitter.com/madaaworld12/status/1158670289527595008</t>
  </si>
  <si>
    <t>https://twitter.com/erwinnerrr/status/1158671096415055873</t>
  </si>
  <si>
    <t>https://twitter.com/basic_int/status/1158672058517282816</t>
  </si>
  <si>
    <t>https://twitter.com/ejyadev/status/1158672481357459456</t>
  </si>
  <si>
    <t>https://twitter.com/pupusquarepants/status/1158673730475708418</t>
  </si>
  <si>
    <t>https://twitter.com/keita_thatsky/status/1158673956892622849</t>
  </si>
  <si>
    <t>https://twitter.com/keita_thatsky/status/1158674012202885120</t>
  </si>
  <si>
    <t>https://twitter.com/minipinlove/status/1158674651276464128</t>
  </si>
  <si>
    <t>https://twitter.com/elise_a_a/status/1158674517415346176</t>
  </si>
  <si>
    <t>https://twitter.com/elise_a_a/status/1158674853014233088</t>
  </si>
  <si>
    <t>https://twitter.com/cosmontgts/status/1158678781235613696</t>
  </si>
  <si>
    <t>https://twitter.com/rss_mcdnld/status/1158681638563471360</t>
  </si>
  <si>
    <t>https://twitter.com/mancinelli2020/status/1158688677469536262</t>
  </si>
  <si>
    <t>https://twitter.com/odeos2oundo/status/1158689399946829824</t>
  </si>
  <si>
    <t>https://twitter.com/japkarly/status/1158690626696822785</t>
  </si>
  <si>
    <t>https://twitter.com/cristinaalbert4/status/1158691879422238720</t>
  </si>
  <si>
    <t>https://twitter.com/_tsukino_usako/status/1158693950435278849</t>
  </si>
  <si>
    <t>https://twitter.com/motikat/status/1158694321937403904</t>
  </si>
  <si>
    <t>https://twitter.com/kampsabine/status/1158694575344640000</t>
  </si>
  <si>
    <t>https://twitter.com/rharenchar/status/1158696341452853250</t>
  </si>
  <si>
    <t>https://twitter.com/wahrlos/status/1158698445013753856</t>
  </si>
  <si>
    <t>https://twitter.com/anupamjamatia/status/1158702191844048896</t>
  </si>
  <si>
    <t>https://twitter.com/sunachan01/status/1158712524906422273</t>
  </si>
  <si>
    <t>https://twitter.com/super_starad/status/1158718299099865088</t>
  </si>
  <si>
    <t>https://twitter.com/shira_avi/status/1158720770052362240</t>
  </si>
  <si>
    <t>https://twitter.com/bankimooncentre/status/1158720862977220609</t>
  </si>
  <si>
    <t>https://twitter.com/sahiransari9898/status/1158721016958312448</t>
  </si>
  <si>
    <t>https://twitter.com/dasvisionary/status/1158731745975570434</t>
  </si>
  <si>
    <t>https://twitter.com/akiame9/status/1158732015245516802</t>
  </si>
  <si>
    <t>https://twitter.com/iamlenaye/status/1158732039845228544</t>
  </si>
  <si>
    <t>https://twitter.com/bzvokelj/status/1158418025688850433</t>
  </si>
  <si>
    <t>https://twitter.com/bzvokelj/status/1158732562447130625</t>
  </si>
  <si>
    <t>https://twitter.com/mfa_nigeria/status/1158736676648153089</t>
  </si>
  <si>
    <t>https://twitter.com/paulmick/status/1158740040626974720</t>
  </si>
  <si>
    <t>https://twitter.com/natthecat21/status/1158743617797840896</t>
  </si>
  <si>
    <t>https://twitter.com/natthecat21/status/1158743759481442304</t>
  </si>
  <si>
    <t>https://twitter.com/laurashholgate/status/1158746896833437697</t>
  </si>
  <si>
    <t>https://twitter.com/kunikosuzuki1/status/1158748018314604544</t>
  </si>
  <si>
    <t>https://twitter.com/frederic_naud/status/1158753482352025609</t>
  </si>
  <si>
    <t>https://twitter.com/annwesha9/status/1158755239383556097</t>
  </si>
  <si>
    <t>https://twitter.com/larsroobol/status/1158756178681315329</t>
  </si>
  <si>
    <t>https://twitter.com/beyondthebomb/status/1158757161733894144</t>
  </si>
  <si>
    <t>https://twitter.com/davidlance3/status/1158761326065459200</t>
  </si>
  <si>
    <t>https://twitter.com/tammyjptaylor/status/1158684069443645441</t>
  </si>
  <si>
    <t>https://twitter.com/tammyjptaylor/status/1158762790632480774</t>
  </si>
  <si>
    <t>https://twitter.com/greco_james/status/1158764575551971328</t>
  </si>
  <si>
    <t>https://twitter.com/strategicpolicy/status/1158766249246990336</t>
  </si>
  <si>
    <t>https://twitter.com/harringtonmarks/status/1158766857979080705</t>
  </si>
  <si>
    <t>https://twitter.com/lizl_genealogy/status/1158769662244655104</t>
  </si>
  <si>
    <t>https://twitter.com/lizl_genealogy/status/1158770026889011200</t>
  </si>
  <si>
    <t>https://twitter.com/sofiaphys/status/1158770482252066822</t>
  </si>
  <si>
    <t>https://twitter.com/other95/status/1158771607193542658</t>
  </si>
  <si>
    <t>https://twitter.com/davefernig/status/1158774618741596160</t>
  </si>
  <si>
    <t>https://twitter.com/davefernig/status/1158774669006086144</t>
  </si>
  <si>
    <t>https://twitter.com/gaopalelwebigg/status/1158328401612197888</t>
  </si>
  <si>
    <t>https://twitter.com/gaopalelwebigg/status/1158728153042472960</t>
  </si>
  <si>
    <t>https://twitter.com/gaopalelwebigg/status/1158774847117451265</t>
  </si>
  <si>
    <t>https://twitter.com/akamimura1994/status/1158776694427148288</t>
  </si>
  <si>
    <t>https://twitter.com/pierrebonneels/status/1158780915709022209</t>
  </si>
  <si>
    <t>https://twitter.com/birdtrees/status/1158781153253449733</t>
  </si>
  <si>
    <t>https://twitter.com/genius_play_u/status/1158786635435319296</t>
  </si>
  <si>
    <t>https://twitter.com/woroud/status/1158788715747119104</t>
  </si>
  <si>
    <t>https://twitter.com/kdarbandi/status/1158812298590523392</t>
  </si>
  <si>
    <t>https://twitter.com/rousseauagnes/status/1158812872610340864</t>
  </si>
  <si>
    <t>https://twitter.com/julia_peitl/status/1158819533647425537</t>
  </si>
  <si>
    <t>https://twitter.com/cristianan78/status/1158827954299920384</t>
  </si>
  <si>
    <t>https://twitter.com/marionberrens/status/1158497470906871809</t>
  </si>
  <si>
    <t>https://twitter.com/marionberrens/status/1158831599510872064</t>
  </si>
  <si>
    <t>https://twitter.com/ktmarimira/status/1158678670954901506</t>
  </si>
  <si>
    <t>https://twitter.com/ktmarimira/status/1158838924145496064</t>
  </si>
  <si>
    <t>https://twitter.com/urduz/status/1158856121303654400</t>
  </si>
  <si>
    <t>https://twitter.com/richfm39517086/status/1158857295062851585</t>
  </si>
  <si>
    <t>https://twitter.com/gasparepolizzi9/status/1158868781042716672</t>
  </si>
  <si>
    <t>https://twitter.com/namae_kangaechu/status/1158891841288171521</t>
  </si>
  <si>
    <t>https://twitter.com/b27c8a94ae537w/status/1158910931088203776</t>
  </si>
  <si>
    <t>https://twitter.com/stevieagr/status/1158990933859262466</t>
  </si>
  <si>
    <t>https://twitter.com/ohemaadufiegh/status/1159017092336750592</t>
  </si>
  <si>
    <t>https://twitter.com/9kkdsvbktt7jz0y/status/1159036166580011009</t>
  </si>
  <si>
    <t>https://twitter.com/nihonzaijuu/status/1159051216380280832</t>
  </si>
  <si>
    <t>https://twitter.com/calaggie/status/1159079338475569152</t>
  </si>
  <si>
    <t>https://twitter.com/mkitano22/status/1158319752206520320</t>
  </si>
  <si>
    <t>https://twitter.com/mkitano22/status/1159085916012646400</t>
  </si>
  <si>
    <t>https://twitter.com/manojgguc/status/1159193681485676544</t>
  </si>
  <si>
    <t>https://twitter.com/pipi_monkey/status/1159266098405003264</t>
  </si>
  <si>
    <t>https://twitter.com/sekayengai/status/1159375137621381122</t>
  </si>
  <si>
    <t>https://twitter.com/alejamarg/status/1159432496683110400</t>
  </si>
  <si>
    <t>https://twitter.com/wwhafez/status/1159449039399727104</t>
  </si>
  <si>
    <t>https://twitter.com/wwhafez/status/1159449208493084674</t>
  </si>
  <si>
    <t>https://twitter.com/wwhafez/status/1159449727760588800</t>
  </si>
  <si>
    <t>https://twitter.com/crod_cruz/status/1159517727847014402</t>
  </si>
  <si>
    <t>https://twitter.com/labakp/status/1158375091417296896</t>
  </si>
  <si>
    <t>https://twitter.com/labakp/status/1159551268517482499</t>
  </si>
  <si>
    <t>https://twitter.com/hayano/status/1159596356664565761</t>
  </si>
  <si>
    <t>https://twitter.com/rook_ak/status/1159596685107970048</t>
  </si>
  <si>
    <t>https://twitter.com/komoshiri/status/1159597313238503424</t>
  </si>
  <si>
    <t>https://twitter.com/springtimeriver/status/1159597709256359936</t>
  </si>
  <si>
    <t>https://twitter.com/takers23/status/1159597961208184833</t>
  </si>
  <si>
    <t>https://twitter.com/micacoumechoro/status/1159598222001598465</t>
  </si>
  <si>
    <t>https://twitter.com/ikerukaseki/status/1159598653675204608</t>
  </si>
  <si>
    <t>https://twitter.com/teekay118/status/1159598987646685184</t>
  </si>
  <si>
    <t>https://twitter.com/mukanen/status/1159599997366652928</t>
  </si>
  <si>
    <t>https://twitter.com/halmixgg/status/1159600002475237376</t>
  </si>
  <si>
    <t>https://twitter.com/math_nvgt/status/1159600520593436672</t>
  </si>
  <si>
    <t>https://twitter.com/mitchyokkaichi/status/1159600961205108736</t>
  </si>
  <si>
    <t>https://twitter.com/kaycanadagoose/status/1159601951576690689</t>
  </si>
  <si>
    <t>https://twitter.com/rosenelbuio/status/1159601958199541761</t>
  </si>
  <si>
    <t>https://twitter.com/mizuha_mh/status/1159602809441964032</t>
  </si>
  <si>
    <t>https://twitter.com/mayyuu2318/status/1159605432400240640</t>
  </si>
  <si>
    <t>https://twitter.com/magnolia_666/status/1159607236332675073</t>
  </si>
  <si>
    <t>https://twitter.com/suzaku954/status/1159607361377464321</t>
  </si>
  <si>
    <t>https://twitter.com/slowslowfood/status/1159608606343327744</t>
  </si>
  <si>
    <t>https://twitter.com/kunch6_1re/status/1159611847093321730</t>
  </si>
  <si>
    <t>https://twitter.com/yuyu3930/status/1159618964474880001</t>
  </si>
  <si>
    <t>https://twitter.com/mountainbase123/status/1159625498684735489</t>
  </si>
  <si>
    <t>https://twitter.com/yevgeny01/status/1159664375172481025</t>
  </si>
  <si>
    <t>https://twitter.com/patthedesertra1/status/1159698400041824256</t>
  </si>
  <si>
    <t>https://twitter.com/newzealand_cafe/status/1159730593355091968</t>
  </si>
  <si>
    <t>https://twitter.com/robopulp/status/1159763923358363649</t>
  </si>
  <si>
    <t>https://twitter.com/yvandutil/status/1159785262584598528</t>
  </si>
  <si>
    <t>https://twitter.com/ctbtnow/status/1159785962760785924</t>
  </si>
  <si>
    <t>https://twitter.com/japanmissionvie/status/1158252063157096449</t>
  </si>
  <si>
    <t>https://twitter.com/japanmissionvie/status/1158307974676471810</t>
  </si>
  <si>
    <t>https://twitter.com/japanmissionvie/status/1158653292513288193</t>
  </si>
  <si>
    <t>https://twitter.com/japanmissionvie/status/1159484762295345152</t>
  </si>
  <si>
    <t>https://twitter.com/japanmissionvie/status/1159794785005256704</t>
  </si>
  <si>
    <t>https://twitter.com/germanyunvienna/status/1158655612156338176</t>
  </si>
  <si>
    <t>https://twitter.com/germanyunvienna/status/1159468790155042822</t>
  </si>
  <si>
    <t>https://twitter.com/germanyunvienna/status/1159795039838642176</t>
  </si>
  <si>
    <t>https://twitter.com/miyuki_panda/status/1159801411669880833</t>
  </si>
  <si>
    <t>https://twitter.com/un_disarmament/status/1159820992912510978</t>
  </si>
  <si>
    <t>https://twitter.com/kouzie01/status/1158478884272144389</t>
  </si>
  <si>
    <t>https://twitter.com/kouzie01/status/1159821469255385088</t>
  </si>
  <si>
    <t>https://twitter.com/breasleyadam/status/1159821829143433219</t>
  </si>
  <si>
    <t>https://twitter.com/kuni84165269/status/1159825757956218882</t>
  </si>
  <si>
    <t>https://twitter.com/youth4ctbt/status/1159064178885349384</t>
  </si>
  <si>
    <t>https://twitter.com/youth4ctbt/status/1159064243490250752</t>
  </si>
  <si>
    <t>https://twitter.com/youth4ctbt/status/1159854883396300801</t>
  </si>
  <si>
    <t>https://twitter.com/braddodd/status/1159870464187150337</t>
  </si>
  <si>
    <t>https://twitter.com/suncemore1/status/1159972589260947459</t>
  </si>
  <si>
    <t>https://twitter.com/nandandevau/status/1160025349754773504</t>
  </si>
  <si>
    <t>https://twitter.com/lakanieuws/status/1160130737338822656</t>
  </si>
  <si>
    <t>https://twitter.com/musashia140/status/1160132264925118464</t>
  </si>
  <si>
    <t>https://twitter.com/hdevreij/status/1160136090059231235</t>
  </si>
  <si>
    <t>https://twitter.com/danaiolos/status/1160136197655748614</t>
  </si>
  <si>
    <t>https://twitter.com/b0gu5/status/1160136205675184128</t>
  </si>
  <si>
    <t>https://twitter.com/statusemsland/status/1160137290750013440</t>
  </si>
  <si>
    <t>https://twitter.com/nuke_info/status/1160142358853410816</t>
  </si>
  <si>
    <t>https://twitter.com/lamireaut/status/1160145723591155712</t>
  </si>
  <si>
    <t>https://twitter.com/konrad_jeff/status/1160149603859275776</t>
  </si>
  <si>
    <t>https://twitter.com/danaransby/status/1160151788517040129</t>
  </si>
  <si>
    <t>https://twitter.com/garfieldtux/status/1160152962716467200</t>
  </si>
  <si>
    <t>https://twitter.com/poloniumman/status/1160155990022664198</t>
  </si>
  <si>
    <t>https://twitter.com/andreaborsoi1/status/1160162350785269762</t>
  </si>
  <si>
    <t>https://twitter.com/ronanjlebras/status/1160163042530906112</t>
  </si>
  <si>
    <t>https://twitter.com/baleakanta/status/1158261874431012866</t>
  </si>
  <si>
    <t>https://twitter.com/baleakanta/status/1158622528123936770</t>
  </si>
  <si>
    <t>https://twitter.com/baleakanta/status/1158687902160904197</t>
  </si>
  <si>
    <t>https://twitter.com/baleakanta/status/1159637985912066049</t>
  </si>
  <si>
    <t>https://twitter.com/baleakanta/status/1160163897095180289</t>
  </si>
  <si>
    <t>https://twitter.com/frankbottema/status/1160166705429176320</t>
  </si>
  <si>
    <t>https://twitter.com/bert_eder/status/1160173472598896642</t>
  </si>
  <si>
    <t>https://twitter.com/glennleaper/status/1160174606147293184</t>
  </si>
  <si>
    <t>https://twitter.com/helmuthb/status/1160175568891076610</t>
  </si>
  <si>
    <t>https://twitter.com/jottinleonel/status/1160179529782046720</t>
  </si>
  <si>
    <t>https://twitter.com/sbauer1202/status/1158641248745533440</t>
  </si>
  <si>
    <t>https://twitter.com/sbauer1202/status/1158813372709658624</t>
  </si>
  <si>
    <t>https://twitter.com/sbauer1202/status/1160193719104147456</t>
  </si>
  <si>
    <t>https://twitter.com/poonehtayyebi/status/1160201895505514502</t>
  </si>
  <si>
    <t>https://twitter.com/1nukshuk/status/1160208317626703873</t>
  </si>
  <si>
    <t>https://twitter.com/kevinpurcell/status/1160222254392758272</t>
  </si>
  <si>
    <t>https://twitter.com/loicblutz/status/1160225009991856128</t>
  </si>
  <si>
    <t>https://twitter.com/doasted_1/status/1160227930980737029</t>
  </si>
  <si>
    <t>https://twitter.com/kirstiehansen/status/1158328380217077761</t>
  </si>
  <si>
    <t>https://twitter.com/kirstiehansen/status/1160228951068987400</t>
  </si>
  <si>
    <t>https://twitter.com/annececilrobert/status/1158358573384130561</t>
  </si>
  <si>
    <t>https://twitter.com/annececilrobert/status/1160231213161996288</t>
  </si>
  <si>
    <t>https://twitter.com/cormaco/status/1158668844363374593</t>
  </si>
  <si>
    <t>https://twitter.com/cormaco/status/1160240956748304385</t>
  </si>
  <si>
    <t>https://twitter.com/caragongil/status/1160242696201658368</t>
  </si>
  <si>
    <t>https://twitter.com/bufelol/status/1160257900037754880</t>
  </si>
  <si>
    <t>https://twitter.com/cheap_ruberoid/status/1160267420319305728</t>
  </si>
  <si>
    <t>https://twitter.com/alexcherninsson/status/1160268945829584896</t>
  </si>
  <si>
    <t>https://twitter.com/tehroot/status/1160271719724146688</t>
  </si>
  <si>
    <t>https://twitter.com/rexservius/status/1160277016802930693</t>
  </si>
  <si>
    <t>https://twitter.com/janneleht/status/1160281252609626113</t>
  </si>
  <si>
    <t>https://twitter.com/beth_lizet/status/1158357275393822721</t>
  </si>
  <si>
    <t>https://twitter.com/beth_lizet/status/1160305248713531392</t>
  </si>
  <si>
    <t>https://twitter.com/israel_stevi/status/1160310270272708608</t>
  </si>
  <si>
    <t>https://twitter.com/nadembega1/status/1160319560756670464</t>
  </si>
  <si>
    <t>https://twitter.com/markush127/status/1160319949342162944</t>
  </si>
  <si>
    <t>https://twitter.com/jennynielsennpt/status/1158273875244933120</t>
  </si>
  <si>
    <t>https://twitter.com/jennynielsennpt/status/1158653386084036610</t>
  </si>
  <si>
    <t>https://twitter.com/jennynielsennpt/status/1160371869318467584</t>
  </si>
  <si>
    <t>https://twitter.com/cherylrofer/status/1160373881997127682</t>
  </si>
  <si>
    <t>https://twitter.com/mhanham/status/1160374971702448128</t>
  </si>
  <si>
    <t>https://twitter.com/igorcarron/status/1160381869420097538</t>
  </si>
  <si>
    <t>https://twitter.com/derynoye/status/1160393289075478528</t>
  </si>
  <si>
    <t>https://twitter.com/benjones1k/status/1160407147751940096</t>
  </si>
  <si>
    <t>https://twitter.com/ucb_npwg/status/1160413223150993408</t>
  </si>
  <si>
    <t>https://twitter.com/saucedbysally/status/1160425510893023233</t>
  </si>
  <si>
    <t>https://twitter.com/maraj60/status/1160435478040125440</t>
  </si>
  <si>
    <t>https://twitter.com/zukauskieneinga/status/1160446949406990336</t>
  </si>
  <si>
    <t>https://twitter.com/mariomoya1976/status/1160462583071236096</t>
  </si>
  <si>
    <t>https://twitter.com/thomassilvy/status/1159706738037334016</t>
  </si>
  <si>
    <t>https://twitter.com/thomassilvy/status/1160464484084912129</t>
  </si>
  <si>
    <t>https://twitter.com/mariozampolli/status/1158254494846767104</t>
  </si>
  <si>
    <t>https://twitter.com/mariozampolli/status/1158285664204591106</t>
  </si>
  <si>
    <t>https://twitter.com/mariozampolli/status/1158683883677917185</t>
  </si>
  <si>
    <t>https://twitter.com/mariozampolli/status/1158817851198885888</t>
  </si>
  <si>
    <t>https://twitter.com/mariozampolli/status/1159371397363392512</t>
  </si>
  <si>
    <t>https://twitter.com/mariozampolli/status/1159854055990222855</t>
  </si>
  <si>
    <t>https://twitter.com/mariozampolli/status/1160161844050481153</t>
  </si>
  <si>
    <t>https://twitter.com/mariozampolli/status/1160465693818707968</t>
  </si>
  <si>
    <t>https://twitter.com/imsdirector_nmo/status/1158271884338835458</t>
  </si>
  <si>
    <t>https://twitter.com/imsdirector_nmo/status/1158657706686914560</t>
  </si>
  <si>
    <t>https://twitter.com/imsdirector_nmo/status/1158657736558698496</t>
  </si>
  <si>
    <t>https://twitter.com/imsdirector_nmo/status/1159550948106223618</t>
  </si>
  <si>
    <t>https://twitter.com/imsdirector_nmo/status/1159551402798125058</t>
  </si>
  <si>
    <t>https://twitter.com/imsdirector_nmo/status/1160234690785230848</t>
  </si>
  <si>
    <t>https://twitter.com/imsdirector_nmo/status/1160466557119664129</t>
  </si>
  <si>
    <t>https://twitter.com/icpdr_org/status/1158759383402254336</t>
  </si>
  <si>
    <t>https://twitter.com/icpdr_org/status/1160470267598114816</t>
  </si>
  <si>
    <t>https://twitter.com/ynespinoza/status/1158353394198810624</t>
  </si>
  <si>
    <t>https://twitter.com/ynespinoza/status/1158683174500745216</t>
  </si>
  <si>
    <t>https://twitter.com/ynespinoza/status/1158835366868242432</t>
  </si>
  <si>
    <t>https://twitter.com/ynespinoza/status/1159517206914523136</t>
  </si>
  <si>
    <t>https://twitter.com/ynespinoza/status/1159788410799869953</t>
  </si>
  <si>
    <t>https://twitter.com/ynespinoza/status/1160484999155605504</t>
  </si>
  <si>
    <t>https://twitter.com/serenahrm/status/1160485958070001664</t>
  </si>
  <si>
    <t>https://twitter.com/din_raf/status/1160486635785662464</t>
  </si>
  <si>
    <t>https://twitter.com/0rel1lambda/status/1160522544396603392</t>
  </si>
  <si>
    <t>https://twitter.com/rlgrpch/status/1160523098250272771</t>
  </si>
  <si>
    <t>https://twitter.com/_burnettcooper_/status/1160524488175472645</t>
  </si>
  <si>
    <t>https://twitter.com/walters_rex/status/1160527435152142336</t>
  </si>
  <si>
    <t>https://twitter.com/bigsteve207/status/1160527797061849095</t>
  </si>
  <si>
    <t>https://twitter.com/muimuiz/status/1160531557393678336</t>
  </si>
  <si>
    <t>https://twitter.com/timdemeester/status/1160532922790813696</t>
  </si>
  <si>
    <t>https://twitter.com/sekwisniewski/status/1160534484162404358</t>
  </si>
  <si>
    <t>https://twitter.com/feultweet/status/1160541594833084416</t>
  </si>
  <si>
    <t>https://twitter.com/geoign/status/1160548129269137409</t>
  </si>
  <si>
    <t>https://twitter.com/trumprussiahits/status/1160551137289940992</t>
  </si>
  <si>
    <t>https://twitter.com/savtchenkoleoni/status/1160551272984043520</t>
  </si>
  <si>
    <t>https://twitter.com/malpasanna/status/1160552141771235328</t>
  </si>
  <si>
    <t>https://twitter.com/koshkanaokoshk3/status/1160558508808527872</t>
  </si>
  <si>
    <t>https://twitter.com/cyber_infern0/status/1158741430535217152</t>
  </si>
  <si>
    <t>https://twitter.com/cyber_infern0/status/1159239675480948736</t>
  </si>
  <si>
    <t>https://twitter.com/cyber_infern0/status/1160333198745718784</t>
  </si>
  <si>
    <t>https://twitter.com/cyber_infern0/status/1160559695100170240</t>
  </si>
  <si>
    <t>https://twitter.com/mudatron/status/1160559967339974656</t>
  </si>
  <si>
    <t>https://twitter.com/antcold/status/1160560144465444864</t>
  </si>
  <si>
    <t>https://twitter.com/annw07197718/status/1160593463454380037</t>
  </si>
  <si>
    <t>https://twitter.com/candiello/status/1160606452307976194</t>
  </si>
  <si>
    <t>https://twitter.com/gonufrio/status/1160625755317067777</t>
  </si>
  <si>
    <t>https://twitter.com/eevaruokosalmi/status/1160628201107988486</t>
  </si>
  <si>
    <t>https://twitter.com/barbierisaretta/status/1160635217813618688</t>
  </si>
  <si>
    <t>https://twitter.com/lyapunovs/status/1160643371712618499</t>
  </si>
  <si>
    <t>https://twitter.com/vladlime/status/1160643538083823616</t>
  </si>
  <si>
    <t>https://twitter.com/eusebiofg/status/1160643846696517638</t>
  </si>
  <si>
    <t>https://twitter.com/davasko63/status/1160644574907445249</t>
  </si>
  <si>
    <t>https://twitter.com/caiiiau/status/1160647920217145345</t>
  </si>
  <si>
    <t>https://twitter.com/dantypin/status/1160650230829867011</t>
  </si>
  <si>
    <t>https://twitter.com/ruxandraag1/status/1160652074683645953</t>
  </si>
  <si>
    <t>https://twitter.com/ainarsbr11/status/1160656058966261760</t>
  </si>
  <si>
    <t>https://twitter.com/ew91097135/status/1160657499416125440</t>
  </si>
  <si>
    <t>https://twitter.com/vovamakarov/status/1160661222397792258</t>
  </si>
  <si>
    <t>https://twitter.com/misrakfisseha/status/1158324447994101761</t>
  </si>
  <si>
    <t>https://twitter.com/misrakfisseha/status/1158324509944025090</t>
  </si>
  <si>
    <t>https://twitter.com/misrakfisseha/status/1159783577246150656</t>
  </si>
  <si>
    <t>https://twitter.com/misrakfisseha/status/1160244691067187200</t>
  </si>
  <si>
    <t>https://twitter.com/misrakfisseha/status/1160678181797539841</t>
  </si>
  <si>
    <t>https://twitter.com/s0l0z/status/1160702070707621888</t>
  </si>
  <si>
    <t>https://twitter.com/shizukakuramits/status/1158418294765785089</t>
  </si>
  <si>
    <t>https://twitter.com/shizukakuramits/status/1158418320627863552</t>
  </si>
  <si>
    <t>https://twitter.com/shizukakuramits/status/1160705556580982785</t>
  </si>
  <si>
    <t>https://twitter.com/hibakushaappeal/status/1158392960926359552</t>
  </si>
  <si>
    <t>https://twitter.com/hibakushaappeal/status/1160710925785034752</t>
  </si>
  <si>
    <t>https://twitter.com/drsenait/status/1160734141018775554</t>
  </si>
  <si>
    <t>https://twitter.com/slabbxo/status/1160750476519858176</t>
  </si>
  <si>
    <t>https://twitter.com/themistella/status/1160758843628032006</t>
  </si>
  <si>
    <t>https://twitter.com/riv421/status/1160781549509447680</t>
  </si>
  <si>
    <t>https://twitter.com/dmytro_z_metro/status/1160784659468476417</t>
  </si>
  <si>
    <t>https://twitter.com/totalforsvar/status/1160784905380536321</t>
  </si>
  <si>
    <t>https://twitter.com/eliasaarnio/status/1160785952660475904</t>
  </si>
  <si>
    <t>https://twitter.com/bichikota/status/1160788795777830912</t>
  </si>
  <si>
    <t>https://twitter.com/sudhvir/status/1160810481348747264</t>
  </si>
  <si>
    <t>https://twitter.com/bcarazzolo/status/1160834127039553536</t>
  </si>
  <si>
    <t>https://twitter.com/wizardist/status/1160855863520890880</t>
  </si>
  <si>
    <t>https://twitter.com/newesprod/status/1160866469607104512</t>
  </si>
  <si>
    <t>https://twitter.com/tokuhiroakira/status/1160871750797844480</t>
  </si>
  <si>
    <t>https://twitter.com/komissarwhipla/status/1160873590847430656</t>
  </si>
  <si>
    <t>https://twitter.com/fab_hinz/status/1160874322535297030</t>
  </si>
  <si>
    <t>https://twitter.com/tsar_vseja_rusi/status/1160880680211013632</t>
  </si>
  <si>
    <t>https://twitter.com/pmgeducator/status/1160886067756765184</t>
  </si>
  <si>
    <t>https://twitter.com/themichelotti/status/1160906214349217792</t>
  </si>
  <si>
    <t>https://twitter.com/stnatyy/status/1160906893784702976</t>
  </si>
  <si>
    <t>https://twitter.com/n_led/status/1160924256710090752</t>
  </si>
  <si>
    <t>https://twitter.com/cecalli_helper/status/1159869010101583872</t>
  </si>
  <si>
    <t>https://twitter.com/cecalli_helper/status/1159869288913747968</t>
  </si>
  <si>
    <t>https://twitter.com/cecalli_helper/status/1160926436687040512</t>
  </si>
  <si>
    <t>https://twitter.com/bpmckeon64/status/1160927906320834560</t>
  </si>
  <si>
    <t>https://twitter.com/umeberto/status/1160932513361158145</t>
  </si>
  <si>
    <t>https://twitter.com/majianadesan/status/1160935927776075776</t>
  </si>
  <si>
    <t>https://twitter.com/herodote1789/status/1160945098974212096</t>
  </si>
  <si>
    <t>https://twitter.com/afarruggia62/status/1160621882552541184</t>
  </si>
  <si>
    <t>https://twitter.com/afarruggia62/status/1160625021984870402</t>
  </si>
  <si>
    <t>https://twitter.com/lciucciovino/status/1160954020745420800</t>
  </si>
  <si>
    <t>https://twitter.com/tajigennorihiro/status/1160960469294653441</t>
  </si>
  <si>
    <t>https://twitter.com/georgewherbert/status/1160963278303928327</t>
  </si>
  <si>
    <t>https://twitter.com/envirogroup_fr/status/1160966824403570688</t>
  </si>
  <si>
    <t>https://twitter.com/pfc_joker/status/1160967239518031872</t>
  </si>
  <si>
    <t>https://twitter.com/pvoberstein/status/1160969554656419842</t>
  </si>
  <si>
    <t>https://twitter.com/gbrumfiel/status/1160970081192595456</t>
  </si>
  <si>
    <t>https://twitter.com/ngfantastic/status/1160971051972681728</t>
  </si>
  <si>
    <t>https://twitter.com/belgiumembjapan/status/1158582702024601601</t>
  </si>
  <si>
    <t>https://twitter.com/belgiumembjapan/status/1158584065056026624</t>
  </si>
  <si>
    <t>https://twitter.com/maya0105/status/1160973235480981504</t>
  </si>
  <si>
    <t>https://twitter.com/snanish/status/1160973818430722048</t>
  </si>
  <si>
    <t>https://twitter.com/tp_on_tw1tter/status/1160975733734486016</t>
  </si>
  <si>
    <t>https://twitter.com/sufiboy/status/1160975894145642497</t>
  </si>
  <si>
    <t>https://twitter.com/begfhrmjfedo1gr/status/1160984422205628416</t>
  </si>
  <si>
    <t>https://twitter.com/rafasubia/status/1159199816179769346</t>
  </si>
  <si>
    <t>https://twitter.com/rafasubia/status/1159544054142656515</t>
  </si>
  <si>
    <t>https://twitter.com/rafasubia/status/1160985583029800963</t>
  </si>
  <si>
    <t>https://twitter.com/ctbto_alerts/status/1159362961317740544</t>
  </si>
  <si>
    <t>https://twitter.com/mbkalinowski/status/1159373786786992128</t>
  </si>
  <si>
    <t>https://twitter.com/sinazerbo/status/1160459183734476800</t>
  </si>
  <si>
    <t>https://twitter.com/mbkalinowski/status/1160893792402182149</t>
  </si>
  <si>
    <t>https://twitter.com/mbkalinowski/status/1158254220015034369</t>
  </si>
  <si>
    <t>https://twitter.com/mbkalinowski/status/1158613357211131904</t>
  </si>
  <si>
    <t>https://twitter.com/mbkalinowski/status/1158974501994094592</t>
  </si>
  <si>
    <t>https://twitter.com/mbkalinowski/status/1159886771565551616</t>
  </si>
  <si>
    <t>https://twitter.com/mbkalinowski/status/1160986907553280010</t>
  </si>
  <si>
    <t>https://twitter.com/joshua_pollack/status/1160987614704492549</t>
  </si>
  <si>
    <t>https://twitter.com/ajatollah_map/status/1160987969605574658</t>
  </si>
  <si>
    <t>https://twitter.com/juanjohnjedi/status/1160988600462450688</t>
  </si>
  <si>
    <t>https://twitter.com/real_bunkerman/status/1160995724244504576</t>
  </si>
  <si>
    <t>https://twitter.com/iainhall/status/1161004991211081730</t>
  </si>
  <si>
    <t>https://twitter.com/liotier/status/1161006255072321536</t>
  </si>
  <si>
    <t>https://twitter.com/bwiedwards/status/1161006350085906433</t>
  </si>
  <si>
    <t>https://twitter.com/initintegrity/status/1161009110839640064</t>
  </si>
  <si>
    <t>https://twitter.com/geo_risk/status/1161014275126824963</t>
  </si>
  <si>
    <t>https://twitter.com/kingstonareif/status/1161015761177108482</t>
  </si>
  <si>
    <t>https://twitter.com/pbertoni89/status/1161018753896914944</t>
  </si>
  <si>
    <t>https://twitter.com/uspolisci/status/1161018851376685057</t>
  </si>
  <si>
    <t>https://twitter.com/ctbto_alerts/status/1158768849451474947</t>
  </si>
  <si>
    <t>https://twitter.com/ctbto_alerts/status/1158769609060884480</t>
  </si>
  <si>
    <t>https://twitter.com/sinazerbo/status/1158155415613530112</t>
  </si>
  <si>
    <t>https://twitter.com/sinazerbo/status/1158273648907698176</t>
  </si>
  <si>
    <t>https://twitter.com/sinazerbo/status/1158653171859972096</t>
  </si>
  <si>
    <t>https://twitter.com/sinazerbo/status/1160229352585474049</t>
  </si>
  <si>
    <t>https://twitter.com/nuclearanthro/status/1158641696063623168</t>
  </si>
  <si>
    <t>https://twitter.com/nuclearanthro/status/1161021613099245568</t>
  </si>
  <si>
    <t>https://twitter.com/qrandom/status/1161027382553141248</t>
  </si>
  <si>
    <t>https://twitter.com/barbiewithatude/status/1161027777698529281</t>
  </si>
  <si>
    <t>https://twitter.com/seb6philippe/status/1161028430915395584</t>
  </si>
  <si>
    <t>https://twitter.com/pjpuas/status/1161028530773397505</t>
  </si>
  <si>
    <t>https://twitter.com/chalexthegreat/status/1161034408905719809</t>
  </si>
  <si>
    <t>https://twitter.com/trizlet/status/1161035263306588160</t>
  </si>
  <si>
    <t>https://twitter.com/mfbenson1/status/1161048479075954688</t>
  </si>
  <si>
    <t>https://twitter.com/jb_carlson/status/1137307922755661825</t>
  </si>
  <si>
    <t>https://twitter.com/jb_carlson/status/1161044929679941633</t>
  </si>
  <si>
    <t>https://twitter.com/jb_carlson/status/1039018046587904005</t>
  </si>
  <si>
    <t>https://twitter.com/jb_carlson/status/1161048622508761089</t>
  </si>
  <si>
    <t>https://twitter.com/jb_carlson/status/1054053104847601664</t>
  </si>
  <si>
    <t>https://twitter.com/jb_carlson/status/1051862036970446848</t>
  </si>
  <si>
    <t>https://twitter.com/jb_carlson/status/1160224057830383618</t>
  </si>
  <si>
    <t>https://twitter.com/jb_carlson/status/1161050898786869248</t>
  </si>
  <si>
    <t>https://twitter.com/jb_carlson/status/1161050957557485568</t>
  </si>
  <si>
    <t>https://twitter.com/ctbto_alerts/status/1156928359915577345</t>
  </si>
  <si>
    <t>https://twitter.com/ctbto_alerts/status/1158758395370967040</t>
  </si>
  <si>
    <t>https://twitter.com/ctbto_alerts/status/1159782584701861888</t>
  </si>
  <si>
    <t>https://twitter.com/ctbto_alerts/status/1160130156922642433</t>
  </si>
  <si>
    <t>https://twitter.com/obnoxhouse/status/1161057779433517062</t>
  </si>
  <si>
    <t>1158073559840894976</t>
  </si>
  <si>
    <t>1158157169642094593</t>
  </si>
  <si>
    <t>1158167668219756544</t>
  </si>
  <si>
    <t>1158274670354997253</t>
  </si>
  <si>
    <t>1158276510131736576</t>
  </si>
  <si>
    <t>1158293683076096001</t>
  </si>
  <si>
    <t>1158322254108737538</t>
  </si>
  <si>
    <t>1158330867804192773</t>
  </si>
  <si>
    <t>1157369734922416129</t>
  </si>
  <si>
    <t>1158353840292421632</t>
  </si>
  <si>
    <t>1158360282499911680</t>
  </si>
  <si>
    <t>1158362288824320004</t>
  </si>
  <si>
    <t>1158240263992725504</t>
  </si>
  <si>
    <t>1158407305370755073</t>
  </si>
  <si>
    <t>1158472112664920070</t>
  </si>
  <si>
    <t>1158472271247355905</t>
  </si>
  <si>
    <t>1158472426763771907</t>
  </si>
  <si>
    <t>1158472464059420672</t>
  </si>
  <si>
    <t>1158472561451134976</t>
  </si>
  <si>
    <t>1158472586738786309</t>
  </si>
  <si>
    <t>1158473116198277121</t>
  </si>
  <si>
    <t>1158473187786665987</t>
  </si>
  <si>
    <t>1158473235274653697</t>
  </si>
  <si>
    <t>1158473541806886917</t>
  </si>
  <si>
    <t>1158473664322519043</t>
  </si>
  <si>
    <t>1158473827665567745</t>
  </si>
  <si>
    <t>1158473839229034496</t>
  </si>
  <si>
    <t>1158473939292696577</t>
  </si>
  <si>
    <t>1158473985304256513</t>
  </si>
  <si>
    <t>1158474201973612545</t>
  </si>
  <si>
    <t>1158474233002901505</t>
  </si>
  <si>
    <t>1158474310589153280</t>
  </si>
  <si>
    <t>1158474683353841665</t>
  </si>
  <si>
    <t>1158474986065158144</t>
  </si>
  <si>
    <t>1158475505076723712</t>
  </si>
  <si>
    <t>1158476539605999622</t>
  </si>
  <si>
    <t>1158476824038404096</t>
  </si>
  <si>
    <t>1158477892566900736</t>
  </si>
  <si>
    <t>1158477934019174400</t>
  </si>
  <si>
    <t>1158477985898475522</t>
  </si>
  <si>
    <t>1158478779045601281</t>
  </si>
  <si>
    <t>1158479424519647232</t>
  </si>
  <si>
    <t>1158480504863244294</t>
  </si>
  <si>
    <t>1158481237725650944</t>
  </si>
  <si>
    <t>1158482457110417408</t>
  </si>
  <si>
    <t>1158488970549964800</t>
  </si>
  <si>
    <t>1158490339017015296</t>
  </si>
  <si>
    <t>1158493912203440128</t>
  </si>
  <si>
    <t>1158495498380161025</t>
  </si>
  <si>
    <t>1158504952886702081</t>
  </si>
  <si>
    <t>1158505035417866241</t>
  </si>
  <si>
    <t>1158506745511272448</t>
  </si>
  <si>
    <t>1158512957443248128</t>
  </si>
  <si>
    <t>1158517472531832832</t>
  </si>
  <si>
    <t>1158519939998920704</t>
  </si>
  <si>
    <t>1158521737522237440</t>
  </si>
  <si>
    <t>1158529499518009344</t>
  </si>
  <si>
    <t>1158529297730007040</t>
  </si>
  <si>
    <t>1158529993221107712</t>
  </si>
  <si>
    <t>1158532754570502144</t>
  </si>
  <si>
    <t>1158534374662574080</t>
  </si>
  <si>
    <t>1158536642841497600</t>
  </si>
  <si>
    <t>1158538260206903296</t>
  </si>
  <si>
    <t>1158541538533658625</t>
  </si>
  <si>
    <t>1158542592809656320</t>
  </si>
  <si>
    <t>1158543367200006144</t>
  </si>
  <si>
    <t>1158547908335034368</t>
  </si>
  <si>
    <t>1158553388763811845</t>
  </si>
  <si>
    <t>1158558589385969664</t>
  </si>
  <si>
    <t>1158564121954017281</t>
  </si>
  <si>
    <t>1158574164388634624</t>
  </si>
  <si>
    <t>1158575133201752064</t>
  </si>
  <si>
    <t>1158575475419209730</t>
  </si>
  <si>
    <t>1158577904583708677</t>
  </si>
  <si>
    <t>1158580900092755970</t>
  </si>
  <si>
    <t>1158583223317741568</t>
  </si>
  <si>
    <t>1158583598947041280</t>
  </si>
  <si>
    <t>1158584525145772032</t>
  </si>
  <si>
    <t>1158584631215587329</t>
  </si>
  <si>
    <t>1158584816817729536</t>
  </si>
  <si>
    <t>1158585103292854272</t>
  </si>
  <si>
    <t>1158585456839147520</t>
  </si>
  <si>
    <t>1158585977931104256</t>
  </si>
  <si>
    <t>1158586070734274562</t>
  </si>
  <si>
    <t>1158586324284108800</t>
  </si>
  <si>
    <t>1158588208071839744</t>
  </si>
  <si>
    <t>1158589187450294273</t>
  </si>
  <si>
    <t>1158592003233333248</t>
  </si>
  <si>
    <t>1158592319282528256</t>
  </si>
  <si>
    <t>1158594482729885696</t>
  </si>
  <si>
    <t>1158596645635760128</t>
  </si>
  <si>
    <t>1158598458686595073</t>
  </si>
  <si>
    <t>1158598312414580737</t>
  </si>
  <si>
    <t>1158598666996764673</t>
  </si>
  <si>
    <t>1158598886178480128</t>
  </si>
  <si>
    <t>1158599349376434177</t>
  </si>
  <si>
    <t>1158601253447823361</t>
  </si>
  <si>
    <t>1158602061677654016</t>
  </si>
  <si>
    <t>1158602406025818112</t>
  </si>
  <si>
    <t>1158602913738055680</t>
  </si>
  <si>
    <t>1158603023959986177</t>
  </si>
  <si>
    <t>1158607693415768065</t>
  </si>
  <si>
    <t>1158611923081973761</t>
  </si>
  <si>
    <t>1158614325117911040</t>
  </si>
  <si>
    <t>1158620284905295872</t>
  </si>
  <si>
    <t>1158628461763678208</t>
  </si>
  <si>
    <t>1158630735932248064</t>
  </si>
  <si>
    <t>1158630871030730752</t>
  </si>
  <si>
    <t>1158632111617773568</t>
  </si>
  <si>
    <t>1158509308725923840</t>
  </si>
  <si>
    <t>1158634209352851456</t>
  </si>
  <si>
    <t>1158636541192749056</t>
  </si>
  <si>
    <t>1158637693456343041</t>
  </si>
  <si>
    <t>1158638876576997376</t>
  </si>
  <si>
    <t>1158638935414837248</t>
  </si>
  <si>
    <t>1158642060938895360</t>
  </si>
  <si>
    <t>1158642501340864513</t>
  </si>
  <si>
    <t>1158642762968793088</t>
  </si>
  <si>
    <t>1158643066389106688</t>
  </si>
  <si>
    <t>1158644086787567616</t>
  </si>
  <si>
    <t>1158644724309250048</t>
  </si>
  <si>
    <t>1158645211096113152</t>
  </si>
  <si>
    <t>1158646306979667969</t>
  </si>
  <si>
    <t>1158648361458839552</t>
  </si>
  <si>
    <t>1158649600934367232</t>
  </si>
  <si>
    <t>1158651475641454592</t>
  </si>
  <si>
    <t>1158651744731222016</t>
  </si>
  <si>
    <t>1158652784025096192</t>
  </si>
  <si>
    <t>1158654075166003201</t>
  </si>
  <si>
    <t>1158654108573872128</t>
  </si>
  <si>
    <t>1158654248843907072</t>
  </si>
  <si>
    <t>1158658146195378176</t>
  </si>
  <si>
    <t>1158658203065954304</t>
  </si>
  <si>
    <t>1158659567166922752</t>
  </si>
  <si>
    <t>1158667142885257217</t>
  </si>
  <si>
    <t>1158667680313958400</t>
  </si>
  <si>
    <t>1158651229272231936</t>
  </si>
  <si>
    <t>1158667698244608000</t>
  </si>
  <si>
    <t>1158669942918721536</t>
  </si>
  <si>
    <t>1158670289527595008</t>
  </si>
  <si>
    <t>1158671096415055873</t>
  </si>
  <si>
    <t>1158672058517282816</t>
  </si>
  <si>
    <t>1158672481357459456</t>
  </si>
  <si>
    <t>1158673730475708418</t>
  </si>
  <si>
    <t>1158673956892622849</t>
  </si>
  <si>
    <t>1158674012202885120</t>
  </si>
  <si>
    <t>1158674651276464128</t>
  </si>
  <si>
    <t>1158674517415346176</t>
  </si>
  <si>
    <t>1158674853014233088</t>
  </si>
  <si>
    <t>1158678781235613696</t>
  </si>
  <si>
    <t>1158681638563471360</t>
  </si>
  <si>
    <t>1158688677469536262</t>
  </si>
  <si>
    <t>1158689399946829824</t>
  </si>
  <si>
    <t>1158690626696822785</t>
  </si>
  <si>
    <t>1158691879422238720</t>
  </si>
  <si>
    <t>1158693950435278849</t>
  </si>
  <si>
    <t>1158694321937403904</t>
  </si>
  <si>
    <t>1158694575344640000</t>
  </si>
  <si>
    <t>1158696341452853250</t>
  </si>
  <si>
    <t>1158698445013753856</t>
  </si>
  <si>
    <t>1158702191844048896</t>
  </si>
  <si>
    <t>1158712524906422273</t>
  </si>
  <si>
    <t>1158718299099865088</t>
  </si>
  <si>
    <t>1158720770052362240</t>
  </si>
  <si>
    <t>1158720862977220609</t>
  </si>
  <si>
    <t>1158721016958312448</t>
  </si>
  <si>
    <t>1158731745975570434</t>
  </si>
  <si>
    <t>1158732015245516802</t>
  </si>
  <si>
    <t>1158732039845228544</t>
  </si>
  <si>
    <t>1158418025688850433</t>
  </si>
  <si>
    <t>1158732562447130625</t>
  </si>
  <si>
    <t>1158736676648153089</t>
  </si>
  <si>
    <t>1158740040626974720</t>
  </si>
  <si>
    <t>1158743617797840896</t>
  </si>
  <si>
    <t>1158743759481442304</t>
  </si>
  <si>
    <t>1158746896833437697</t>
  </si>
  <si>
    <t>1158748018314604544</t>
  </si>
  <si>
    <t>1158753482352025609</t>
  </si>
  <si>
    <t>1158755239383556097</t>
  </si>
  <si>
    <t>1158756178681315329</t>
  </si>
  <si>
    <t>1158757161733894144</t>
  </si>
  <si>
    <t>1158761326065459200</t>
  </si>
  <si>
    <t>1158684069443645441</t>
  </si>
  <si>
    <t>1158762790632480774</t>
  </si>
  <si>
    <t>1158764575551971328</t>
  </si>
  <si>
    <t>1158766249246990336</t>
  </si>
  <si>
    <t>1158766857979080705</t>
  </si>
  <si>
    <t>1158769662244655104</t>
  </si>
  <si>
    <t>1158770026889011200</t>
  </si>
  <si>
    <t>1158770482252066822</t>
  </si>
  <si>
    <t>1158771607193542658</t>
  </si>
  <si>
    <t>1158774618741596160</t>
  </si>
  <si>
    <t>1158774669006086144</t>
  </si>
  <si>
    <t>1158328401612197888</t>
  </si>
  <si>
    <t>1158728153042472960</t>
  </si>
  <si>
    <t>1158774847117451265</t>
  </si>
  <si>
    <t>1158776694427148288</t>
  </si>
  <si>
    <t>1158780915709022209</t>
  </si>
  <si>
    <t>1158781153253449733</t>
  </si>
  <si>
    <t>1158786635435319296</t>
  </si>
  <si>
    <t>1158788715747119104</t>
  </si>
  <si>
    <t>1158812298590523392</t>
  </si>
  <si>
    <t>1158812872610340864</t>
  </si>
  <si>
    <t>1158819533647425537</t>
  </si>
  <si>
    <t>1158827954299920384</t>
  </si>
  <si>
    <t>1158497470906871809</t>
  </si>
  <si>
    <t>1158831599510872064</t>
  </si>
  <si>
    <t>1158678670954901506</t>
  </si>
  <si>
    <t>1158838924145496064</t>
  </si>
  <si>
    <t>1158856121303654400</t>
  </si>
  <si>
    <t>1158857295062851585</t>
  </si>
  <si>
    <t>1158868781042716672</t>
  </si>
  <si>
    <t>1158891841288171521</t>
  </si>
  <si>
    <t>1158910931088203776</t>
  </si>
  <si>
    <t>1158990933859262466</t>
  </si>
  <si>
    <t>1159017092336750592</t>
  </si>
  <si>
    <t>1159036166580011009</t>
  </si>
  <si>
    <t>1159051216380280832</t>
  </si>
  <si>
    <t>1159079338475569152</t>
  </si>
  <si>
    <t>1158319752206520320</t>
  </si>
  <si>
    <t>1159085916012646400</t>
  </si>
  <si>
    <t>1159193681485676544</t>
  </si>
  <si>
    <t>1159266098405003264</t>
  </si>
  <si>
    <t>1159375137621381122</t>
  </si>
  <si>
    <t>1159432496683110400</t>
  </si>
  <si>
    <t>1159449039399727104</t>
  </si>
  <si>
    <t>1159449208493084674</t>
  </si>
  <si>
    <t>1159449727760588800</t>
  </si>
  <si>
    <t>1159517727847014402</t>
  </si>
  <si>
    <t>1158375091417296896</t>
  </si>
  <si>
    <t>1159551268517482499</t>
  </si>
  <si>
    <t>1159596356664565761</t>
  </si>
  <si>
    <t>1159596685107970048</t>
  </si>
  <si>
    <t>1159597313238503424</t>
  </si>
  <si>
    <t>1159597709256359936</t>
  </si>
  <si>
    <t>1159597961208184833</t>
  </si>
  <si>
    <t>1159598222001598465</t>
  </si>
  <si>
    <t>1159598653675204608</t>
  </si>
  <si>
    <t>1159598987646685184</t>
  </si>
  <si>
    <t>1159599997366652928</t>
  </si>
  <si>
    <t>1159600002475237376</t>
  </si>
  <si>
    <t>1159600520593436672</t>
  </si>
  <si>
    <t>1159600961205108736</t>
  </si>
  <si>
    <t>1159601951576690689</t>
  </si>
  <si>
    <t>1159601958199541761</t>
  </si>
  <si>
    <t>1159602809441964032</t>
  </si>
  <si>
    <t>1159605432400240640</t>
  </si>
  <si>
    <t>1159607236332675073</t>
  </si>
  <si>
    <t>1159607361377464321</t>
  </si>
  <si>
    <t>1159608606343327744</t>
  </si>
  <si>
    <t>1159611847093321730</t>
  </si>
  <si>
    <t>1159618964474880001</t>
  </si>
  <si>
    <t>1159625498684735489</t>
  </si>
  <si>
    <t>1159664375172481025</t>
  </si>
  <si>
    <t>1159698400041824256</t>
  </si>
  <si>
    <t>1159730593355091968</t>
  </si>
  <si>
    <t>1159763923358363649</t>
  </si>
  <si>
    <t>1159785262584598528</t>
  </si>
  <si>
    <t>1159785962760785924</t>
  </si>
  <si>
    <t>1158252063157096449</t>
  </si>
  <si>
    <t>1158307974676471810</t>
  </si>
  <si>
    <t>1158653292513288193</t>
  </si>
  <si>
    <t>1159484762295345152</t>
  </si>
  <si>
    <t>1159794785005256704</t>
  </si>
  <si>
    <t>1158655612156338176</t>
  </si>
  <si>
    <t>1159468790155042822</t>
  </si>
  <si>
    <t>1159795039838642176</t>
  </si>
  <si>
    <t>1159801411669880833</t>
  </si>
  <si>
    <t>1159820992912510978</t>
  </si>
  <si>
    <t>1158478884272144389</t>
  </si>
  <si>
    <t>1159821469255385088</t>
  </si>
  <si>
    <t>1159821829143433219</t>
  </si>
  <si>
    <t>1159825757956218882</t>
  </si>
  <si>
    <t>1159064178885349384</t>
  </si>
  <si>
    <t>1159064243490250752</t>
  </si>
  <si>
    <t>1159854883396300801</t>
  </si>
  <si>
    <t>1159870464187150337</t>
  </si>
  <si>
    <t>1159972589260947459</t>
  </si>
  <si>
    <t>1160025349754773504</t>
  </si>
  <si>
    <t>1160130737338822656</t>
  </si>
  <si>
    <t>1160132264925118464</t>
  </si>
  <si>
    <t>1160136090059231235</t>
  </si>
  <si>
    <t>1160136197655748614</t>
  </si>
  <si>
    <t>1160136205675184128</t>
  </si>
  <si>
    <t>1160137290750013440</t>
  </si>
  <si>
    <t>1160142358853410816</t>
  </si>
  <si>
    <t>1160145723591155712</t>
  </si>
  <si>
    <t>1160149603859275776</t>
  </si>
  <si>
    <t>1160151788517040129</t>
  </si>
  <si>
    <t>1160152962716467200</t>
  </si>
  <si>
    <t>1160155990022664198</t>
  </si>
  <si>
    <t>1160162350785269762</t>
  </si>
  <si>
    <t>1160163042530906112</t>
  </si>
  <si>
    <t>1158261874431012866</t>
  </si>
  <si>
    <t>1158622528123936770</t>
  </si>
  <si>
    <t>1158687902160904197</t>
  </si>
  <si>
    <t>1159637985912066049</t>
  </si>
  <si>
    <t>1160163897095180289</t>
  </si>
  <si>
    <t>1160166705429176320</t>
  </si>
  <si>
    <t>1160173472598896642</t>
  </si>
  <si>
    <t>1160174606147293184</t>
  </si>
  <si>
    <t>1160175568891076610</t>
  </si>
  <si>
    <t>1160179529782046720</t>
  </si>
  <si>
    <t>1158641248745533440</t>
  </si>
  <si>
    <t>1158813372709658624</t>
  </si>
  <si>
    <t>1160193719104147456</t>
  </si>
  <si>
    <t>1160201895505514502</t>
  </si>
  <si>
    <t>1160208317626703873</t>
  </si>
  <si>
    <t>1160222254392758272</t>
  </si>
  <si>
    <t>1160225009991856128</t>
  </si>
  <si>
    <t>1160227930980737029</t>
  </si>
  <si>
    <t>1158328380217077761</t>
  </si>
  <si>
    <t>1160228951068987400</t>
  </si>
  <si>
    <t>1158358573384130561</t>
  </si>
  <si>
    <t>1160231213161996288</t>
  </si>
  <si>
    <t>1158668844363374593</t>
  </si>
  <si>
    <t>1160240956748304385</t>
  </si>
  <si>
    <t>1160242696201658368</t>
  </si>
  <si>
    <t>1160257900037754880</t>
  </si>
  <si>
    <t>1160267420319305728</t>
  </si>
  <si>
    <t>1160268945829584896</t>
  </si>
  <si>
    <t>1160271719724146688</t>
  </si>
  <si>
    <t>1160277016802930693</t>
  </si>
  <si>
    <t>1160281252609626113</t>
  </si>
  <si>
    <t>1158357275393822721</t>
  </si>
  <si>
    <t>1160305248713531392</t>
  </si>
  <si>
    <t>1160310270272708608</t>
  </si>
  <si>
    <t>1160319560756670464</t>
  </si>
  <si>
    <t>1160319949342162944</t>
  </si>
  <si>
    <t>1158273875244933120</t>
  </si>
  <si>
    <t>1158653386084036610</t>
  </si>
  <si>
    <t>1160371869318467584</t>
  </si>
  <si>
    <t>1160373881997127682</t>
  </si>
  <si>
    <t>1160374971702448128</t>
  </si>
  <si>
    <t>1160381869420097538</t>
  </si>
  <si>
    <t>1160393289075478528</t>
  </si>
  <si>
    <t>1160407147751940096</t>
  </si>
  <si>
    <t>1160413223150993408</t>
  </si>
  <si>
    <t>1160425510893023233</t>
  </si>
  <si>
    <t>1160435478040125440</t>
  </si>
  <si>
    <t>1160446949406990336</t>
  </si>
  <si>
    <t>1160462583071236096</t>
  </si>
  <si>
    <t>1159706738037334016</t>
  </si>
  <si>
    <t>1160464484084912129</t>
  </si>
  <si>
    <t>1158254494846767104</t>
  </si>
  <si>
    <t>1158285664204591106</t>
  </si>
  <si>
    <t>1158683883677917185</t>
  </si>
  <si>
    <t>1158817851198885888</t>
  </si>
  <si>
    <t>1159371397363392512</t>
  </si>
  <si>
    <t>1159854055990222855</t>
  </si>
  <si>
    <t>1160161844050481153</t>
  </si>
  <si>
    <t>1160465693818707968</t>
  </si>
  <si>
    <t>1158271884338835458</t>
  </si>
  <si>
    <t>1158657706686914560</t>
  </si>
  <si>
    <t>1158657736558698496</t>
  </si>
  <si>
    <t>1159550948106223618</t>
  </si>
  <si>
    <t>1159551402798125058</t>
  </si>
  <si>
    <t>1160234690785230848</t>
  </si>
  <si>
    <t>1160466557119664129</t>
  </si>
  <si>
    <t>1158759383402254336</t>
  </si>
  <si>
    <t>1160470267598114816</t>
  </si>
  <si>
    <t>1158353394198810624</t>
  </si>
  <si>
    <t>1158683174500745216</t>
  </si>
  <si>
    <t>1158835366868242432</t>
  </si>
  <si>
    <t>1159517206914523136</t>
  </si>
  <si>
    <t>1159788410799869953</t>
  </si>
  <si>
    <t>1160484999155605504</t>
  </si>
  <si>
    <t>1160485958070001664</t>
  </si>
  <si>
    <t>1160486635785662464</t>
  </si>
  <si>
    <t>1160522544396603392</t>
  </si>
  <si>
    <t>1160523098250272771</t>
  </si>
  <si>
    <t>1160524488175472645</t>
  </si>
  <si>
    <t>1160527435152142336</t>
  </si>
  <si>
    <t>1160527797061849095</t>
  </si>
  <si>
    <t>1160531557393678336</t>
  </si>
  <si>
    <t>1160532922790813696</t>
  </si>
  <si>
    <t>1160534484162404358</t>
  </si>
  <si>
    <t>1160541594833084416</t>
  </si>
  <si>
    <t>1160548129269137409</t>
  </si>
  <si>
    <t>1160551137289940992</t>
  </si>
  <si>
    <t>1160551272984043520</t>
  </si>
  <si>
    <t>1160552141771235328</t>
  </si>
  <si>
    <t>1160558508808527872</t>
  </si>
  <si>
    <t>1158741430535217152</t>
  </si>
  <si>
    <t>1159239675480948736</t>
  </si>
  <si>
    <t>1160333198745718784</t>
  </si>
  <si>
    <t>1160559695100170240</t>
  </si>
  <si>
    <t>1160559967339974656</t>
  </si>
  <si>
    <t>1160560144465444864</t>
  </si>
  <si>
    <t>1160593463454380037</t>
  </si>
  <si>
    <t>1160606452307976194</t>
  </si>
  <si>
    <t>1160625755317067777</t>
  </si>
  <si>
    <t>1160628201107988486</t>
  </si>
  <si>
    <t>1160635217813618688</t>
  </si>
  <si>
    <t>1160643371712618499</t>
  </si>
  <si>
    <t>1160643538083823616</t>
  </si>
  <si>
    <t>1160643846696517638</t>
  </si>
  <si>
    <t>1160644574907445249</t>
  </si>
  <si>
    <t>1160647920217145345</t>
  </si>
  <si>
    <t>1160650230829867011</t>
  </si>
  <si>
    <t>1160652074683645953</t>
  </si>
  <si>
    <t>1160656058966261760</t>
  </si>
  <si>
    <t>1160657499416125440</t>
  </si>
  <si>
    <t>1160661222397792258</t>
  </si>
  <si>
    <t>1158324447994101761</t>
  </si>
  <si>
    <t>1158324509944025090</t>
  </si>
  <si>
    <t>1159783577246150656</t>
  </si>
  <si>
    <t>1160244691067187200</t>
  </si>
  <si>
    <t>1160678181797539841</t>
  </si>
  <si>
    <t>1160702070707621888</t>
  </si>
  <si>
    <t>1158418294765785089</t>
  </si>
  <si>
    <t>1158418320627863552</t>
  </si>
  <si>
    <t>1160705556580982785</t>
  </si>
  <si>
    <t>1158392960926359552</t>
  </si>
  <si>
    <t>1160710925785034752</t>
  </si>
  <si>
    <t>1160734141018775554</t>
  </si>
  <si>
    <t>1160750476519858176</t>
  </si>
  <si>
    <t>1160758843628032006</t>
  </si>
  <si>
    <t>1160781549509447680</t>
  </si>
  <si>
    <t>1160784659468476417</t>
  </si>
  <si>
    <t>1160784905380536321</t>
  </si>
  <si>
    <t>1160785952660475904</t>
  </si>
  <si>
    <t>1160788795777830912</t>
  </si>
  <si>
    <t>1160810481348747264</t>
  </si>
  <si>
    <t>1160834127039553536</t>
  </si>
  <si>
    <t>1160855863520890880</t>
  </si>
  <si>
    <t>1160866469607104512</t>
  </si>
  <si>
    <t>1160871750797844480</t>
  </si>
  <si>
    <t>1160873590847430656</t>
  </si>
  <si>
    <t>1160874322535297030</t>
  </si>
  <si>
    <t>1160880680211013632</t>
  </si>
  <si>
    <t>1160886067756765184</t>
  </si>
  <si>
    <t>1160906214349217792</t>
  </si>
  <si>
    <t>1160906893784702976</t>
  </si>
  <si>
    <t>1160924256710090752</t>
  </si>
  <si>
    <t>1159869010101583872</t>
  </si>
  <si>
    <t>1159869288913747968</t>
  </si>
  <si>
    <t>1160926436687040512</t>
  </si>
  <si>
    <t>1160927906320834560</t>
  </si>
  <si>
    <t>1160932513361158145</t>
  </si>
  <si>
    <t>1160935927776075776</t>
  </si>
  <si>
    <t>1160945098974212096</t>
  </si>
  <si>
    <t>1160621882552541184</t>
  </si>
  <si>
    <t>1160625021984870402</t>
  </si>
  <si>
    <t>1160954020745420800</t>
  </si>
  <si>
    <t>1160960469294653441</t>
  </si>
  <si>
    <t>1160963278303928327</t>
  </si>
  <si>
    <t>1160966824403570688</t>
  </si>
  <si>
    <t>1160967239518031872</t>
  </si>
  <si>
    <t>1160969554656419842</t>
  </si>
  <si>
    <t>1160970081192595456</t>
  </si>
  <si>
    <t>1160971051972681728</t>
  </si>
  <si>
    <t>1158582702024601601</t>
  </si>
  <si>
    <t>1158584065056026624</t>
  </si>
  <si>
    <t>1160973235480981504</t>
  </si>
  <si>
    <t>1160973818430722048</t>
  </si>
  <si>
    <t>1160975733734486016</t>
  </si>
  <si>
    <t>1160975894145642497</t>
  </si>
  <si>
    <t>1160984422205628416</t>
  </si>
  <si>
    <t>1159199816179769346</t>
  </si>
  <si>
    <t>1159544054142656515</t>
  </si>
  <si>
    <t>1160985583029800963</t>
  </si>
  <si>
    <t>1159362961317740544</t>
  </si>
  <si>
    <t>1159373786786992128</t>
  </si>
  <si>
    <t>1160459183734476800</t>
  </si>
  <si>
    <t>1160893792402182149</t>
  </si>
  <si>
    <t>1158254220015034369</t>
  </si>
  <si>
    <t>1158613357211131904</t>
  </si>
  <si>
    <t>1158974501994094592</t>
  </si>
  <si>
    <t>1159886771565551616</t>
  </si>
  <si>
    <t>1160986907553280010</t>
  </si>
  <si>
    <t>1160987614704492549</t>
  </si>
  <si>
    <t>1160987969605574658</t>
  </si>
  <si>
    <t>1160988600462450688</t>
  </si>
  <si>
    <t>1160995724244504576</t>
  </si>
  <si>
    <t>1161004991211081730</t>
  </si>
  <si>
    <t>1161006255072321536</t>
  </si>
  <si>
    <t>1161006350085906433</t>
  </si>
  <si>
    <t>1161009110839640064</t>
  </si>
  <si>
    <t>1161014275126824963</t>
  </si>
  <si>
    <t>1161015761177108482</t>
  </si>
  <si>
    <t>1161018753896914944</t>
  </si>
  <si>
    <t>1161018851376685057</t>
  </si>
  <si>
    <t>1158768849451474947</t>
  </si>
  <si>
    <t>1158769609060884480</t>
  </si>
  <si>
    <t>1158155415613530112</t>
  </si>
  <si>
    <t>1158273648907698176</t>
  </si>
  <si>
    <t>1158653171859972096</t>
  </si>
  <si>
    <t>1160229352585474049</t>
  </si>
  <si>
    <t>1158641696063623168</t>
  </si>
  <si>
    <t>1161021613099245568</t>
  </si>
  <si>
    <t>1161027382553141248</t>
  </si>
  <si>
    <t>1161027777698529281</t>
  </si>
  <si>
    <t>1161028430915395584</t>
  </si>
  <si>
    <t>1161028530773397505</t>
  </si>
  <si>
    <t>1161034408905719809</t>
  </si>
  <si>
    <t>1161035263306588160</t>
  </si>
  <si>
    <t>1161048479075954688</t>
  </si>
  <si>
    <t>1137307922755661825</t>
  </si>
  <si>
    <t>1161044929679941633</t>
  </si>
  <si>
    <t>1039018046587904005</t>
  </si>
  <si>
    <t>1161048622508761089</t>
  </si>
  <si>
    <t>1054053104847601664</t>
  </si>
  <si>
    <t>1051862036970446848</t>
  </si>
  <si>
    <t>1160224057830383618</t>
  </si>
  <si>
    <t>1161050898786869248</t>
  </si>
  <si>
    <t>1161050957557485568</t>
  </si>
  <si>
    <t>1156928359915577345</t>
  </si>
  <si>
    <t>1158758395370967040</t>
  </si>
  <si>
    <t>1159782584701861888</t>
  </si>
  <si>
    <t>1160130156922642433</t>
  </si>
  <si>
    <t>1161057779433517062</t>
  </si>
  <si>
    <t>1054053095053946880</t>
  </si>
  <si>
    <t/>
  </si>
  <si>
    <t>165804084</t>
  </si>
  <si>
    <t>en</t>
  </si>
  <si>
    <t>ja</t>
  </si>
  <si>
    <t>und</t>
  </si>
  <si>
    <t>it</t>
  </si>
  <si>
    <t>981589569417154560</t>
  </si>
  <si>
    <t>Twitter for iPhone</t>
  </si>
  <si>
    <t>Twitter for Android</t>
  </si>
  <si>
    <t>Twitter Web App</t>
  </si>
  <si>
    <t>IFTTT</t>
  </si>
  <si>
    <t>Twitter for iPad</t>
  </si>
  <si>
    <t>Tweecha Lite</t>
  </si>
  <si>
    <t>Twitter Web Client</t>
  </si>
  <si>
    <t>Twitterrific for iOS</t>
  </si>
  <si>
    <t xml:space="preserve">feather for iOS  </t>
  </si>
  <si>
    <t>mathway01</t>
  </si>
  <si>
    <t>twitcle plus</t>
  </si>
  <si>
    <t>Flipboard</t>
  </si>
  <si>
    <t>Hootsuite Inc.</t>
  </si>
  <si>
    <t>TweetDeck</t>
  </si>
  <si>
    <t>Twidere for Android #8</t>
  </si>
  <si>
    <t>twittbot.net</t>
  </si>
  <si>
    <t>Facebook</t>
  </si>
  <si>
    <t>Tweetbot for iΟS</t>
  </si>
  <si>
    <t>Flamingo for Android</t>
  </si>
  <si>
    <t>176.0590338,-9.4352002 
179.8715724,-9.4352002 
179.8715724,-5.6429723 
176.0590338,-5.6429723</t>
  </si>
  <si>
    <t>139.652804,35.520696 
139.826225,35.520696 
139.826225,35.613092 
139.652804,35.613092</t>
  </si>
  <si>
    <t>14.861679,48.123793 
14.930743,48.123793 
14.930743,48.173147 
14.861679,48.173147</t>
  </si>
  <si>
    <t>Tuvalu</t>
  </si>
  <si>
    <t>Japan</t>
  </si>
  <si>
    <t>Austria</t>
  </si>
  <si>
    <t>TV</t>
  </si>
  <si>
    <t>JP</t>
  </si>
  <si>
    <t>AT</t>
  </si>
  <si>
    <t>Ota-ku, Tokyo</t>
  </si>
  <si>
    <t>Viehdorf, Österreich</t>
  </si>
  <si>
    <t>6286b0ee1f351799</t>
  </si>
  <si>
    <t>1df8c91136c4c140</t>
  </si>
  <si>
    <t>32777274fb530269</t>
  </si>
  <si>
    <t>Ota-ku</t>
  </si>
  <si>
    <t>Viehdorf</t>
  </si>
  <si>
    <t>country</t>
  </si>
  <si>
    <t>city</t>
  </si>
  <si>
    <t>https://api.twitter.com/1.1/geo/id/6286b0ee1f351799.json</t>
  </si>
  <si>
    <t>https://api.twitter.com/1.1/geo/id/1df8c91136c4c140.json</t>
  </si>
  <si>
    <t>https://api.twitter.com/1.1/geo/id/32777274fb530269.json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</si>
  <si>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</si>
  <si>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</si>
  <si>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</si>
  <si>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</si>
  <si>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</si>
  <si>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</si>
  <si>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</si>
  <si>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</si>
  <si>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</si>
  <si>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</si>
  <si>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</si>
  <si>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</si>
  <si>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</si>
  <si>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</si>
  <si>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</si>
  <si>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</si>
  <si>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</si>
  <si>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</si>
  <si>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</si>
  <si>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</si>
  <si>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</si>
  <si>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Calao Partenaires</t>
  </si>
  <si>
    <t>France ONU Vienne</t>
  </si>
  <si>
    <t>CTBTO</t>
  </si>
  <si>
    <t>Xavier Sticker</t>
  </si>
  <si>
    <t>Fontaine Carpenter: TN 4 Warrren</t>
  </si>
  <si>
    <t>Lassina Zerbo</t>
  </si>
  <si>
    <t>Hosea Ajayi</t>
  </si>
  <si>
    <t>Kouassa Fulbert</t>
  </si>
  <si>
    <t>yoshitada okada</t>
  </si>
  <si>
    <t>Sylvee Shay</t>
  </si>
  <si>
    <t>赤岩　治</t>
  </si>
  <si>
    <t>Miguel Angel Blanco</t>
  </si>
  <si>
    <t>Le Cercle</t>
  </si>
  <si>
    <t>ナオミ</t>
  </si>
  <si>
    <t>Ro Juhar</t>
  </si>
  <si>
    <t>Victor Lau</t>
  </si>
  <si>
    <t>United Nations</t>
  </si>
  <si>
    <t>John Walsh</t>
  </si>
  <si>
    <t>TUCC</t>
  </si>
  <si>
    <t>どらいば～</t>
  </si>
  <si>
    <t>Hiren Parekh</t>
  </si>
  <si>
    <t>TUCI</t>
  </si>
  <si>
    <t>abhay lal</t>
  </si>
  <si>
    <t>sidrah usmani</t>
  </si>
  <si>
    <t>Connor Wallace</t>
  </si>
  <si>
    <t>GPAN</t>
  </si>
  <si>
    <t>Makhdoom Asad Shah</t>
  </si>
  <si>
    <t>Niven Aldridge</t>
  </si>
  <si>
    <t>Richard Jasmin</t>
  </si>
  <si>
    <t>KULDEEP KUMAR MISHRA</t>
  </si>
  <si>
    <t>Ebtesam</t>
  </si>
  <si>
    <t>Ramon Estrada</t>
  </si>
  <si>
    <t>劉文涌</t>
  </si>
  <si>
    <t>12% that bitch</t>
  </si>
  <si>
    <t>Lindsey</t>
  </si>
  <si>
    <t>Jesus 'Andy' Garay</t>
  </si>
  <si>
    <t>Shankara</t>
  </si>
  <si>
    <t>Amanda Nicole</t>
  </si>
  <si>
    <t>jm_123</t>
  </si>
  <si>
    <t>Musa</t>
  </si>
  <si>
    <t>Willy</t>
  </si>
  <si>
    <t>Antogom</t>
  </si>
  <si>
    <t>Después de todo</t>
  </si>
  <si>
    <t>Fiona O'Kelly</t>
  </si>
  <si>
    <t>Willow Brooke</t>
  </si>
  <si>
    <t>_xD835__xDCD9__xD835__xDCFE__xD835__xDCFC__xD835__xDCFD__xD835__xDCF2__xD835__xDCEC__xD835__xDCEE_ _xD835__xDCF2__xD835__xDCFC_ _xD835__xDCEA_ _xD835__xDCDB__xD835__xDCEA__xD835__xDCED__xD835__xDD02_</t>
  </si>
  <si>
    <t>Sobhana Jaya-Madhavan</t>
  </si>
  <si>
    <t>Davide Castelvecchi</t>
  </si>
  <si>
    <t>Pedro Correia</t>
  </si>
  <si>
    <t>Alex Sieber</t>
  </si>
  <si>
    <t>calmato.</t>
  </si>
  <si>
    <t>Riky</t>
  </si>
  <si>
    <t>Maheen Khan</t>
  </si>
  <si>
    <t>mike ewald</t>
  </si>
  <si>
    <t>Nicole MARIA</t>
  </si>
  <si>
    <t>MARCO LASTIRI</t>
  </si>
  <si>
    <t>けいぶる・ぼーく</t>
  </si>
  <si>
    <t>Reventón MotoAzabu &amp; Palm Jumeirah</t>
  </si>
  <si>
    <t>Gabriela Martínez</t>
  </si>
  <si>
    <t>_xD83D__xDC80_</t>
  </si>
  <si>
    <t>Heather Larke</t>
  </si>
  <si>
    <t>INPS Japan</t>
  </si>
  <si>
    <t>Elaine Mew</t>
  </si>
  <si>
    <t>Hogai Aryoubi</t>
  </si>
  <si>
    <t>榧世   Kayase</t>
  </si>
  <si>
    <t>Iocatabus</t>
  </si>
  <si>
    <t>グローバル教育スペクトラム</t>
  </si>
  <si>
    <t>Jayalakshmi G</t>
  </si>
  <si>
    <t>_xD83D__xDCA7_ Lady Louisa</t>
  </si>
  <si>
    <t>Nghi Nguyen</t>
  </si>
  <si>
    <t>Ramisa</t>
  </si>
  <si>
    <t>Purnima Ray</t>
  </si>
  <si>
    <t>Banoo Joshi</t>
  </si>
  <si>
    <t>_xD83D__xDD27_黒後家たみこ_xD83D__xDE90__xD83D__xDEB2_</t>
  </si>
  <si>
    <t>Belgium in Japan</t>
  </si>
  <si>
    <t>pintopic</t>
  </si>
  <si>
    <t>FRISK_</t>
  </si>
  <si>
    <t>Silver</t>
  </si>
  <si>
    <t>winter</t>
  </si>
  <si>
    <t>ひより_xD83D__xDC1A__xD83C__xDF0A_</t>
  </si>
  <si>
    <t>ねこplayer_xD83C__xDDE7__xD83C__xDDEA__xD83C__xDDE9__xD83C__xDDEA_</t>
  </si>
  <si>
    <t>nekonogeboku</t>
  </si>
  <si>
    <t>ひたすらJOJOを読んでたい</t>
  </si>
  <si>
    <t>AG</t>
  </si>
  <si>
    <t>みゆき</t>
  </si>
  <si>
    <t>coccinella</t>
  </si>
  <si>
    <t>Ayumi</t>
  </si>
  <si>
    <t>MChiba</t>
  </si>
  <si>
    <t>Roxane de Bilderling</t>
  </si>
  <si>
    <t>yashshinde79</t>
  </si>
  <si>
    <t>TASK</t>
  </si>
  <si>
    <t>hiromi。</t>
  </si>
  <si>
    <t>たお</t>
  </si>
  <si>
    <t>moko_xD83C__xDF8C_</t>
  </si>
  <si>
    <t>wkhykw_oct</t>
  </si>
  <si>
    <t>みっちー【公式】</t>
  </si>
  <si>
    <t>Régis Dandoy</t>
  </si>
  <si>
    <t>みちこてんち</t>
  </si>
  <si>
    <t>優奈</t>
  </si>
  <si>
    <t>ねこぱん _xD83E__xDDC0_‎੯•́ʔ̋ ͙͛*͛ ͙͛*͛ ͙͛̋و</t>
  </si>
  <si>
    <t>AIOGaTa ( あ` )</t>
  </si>
  <si>
    <t>Armelle</t>
  </si>
  <si>
    <t>ルサルク＠夏季休暇中！_xD83C__xDF1E_</t>
  </si>
  <si>
    <t>Oliver Dreissigacker</t>
  </si>
  <si>
    <t>まりん</t>
  </si>
  <si>
    <t>Nici ➰</t>
  </si>
  <si>
    <t>KHEMIRI Lotfi</t>
  </si>
  <si>
    <t>WomenForSurvival #ReleaseTheFullReport _xD83C__xDD98_</t>
  </si>
  <si>
    <t>Flor Trillo</t>
  </si>
  <si>
    <t>Andrew Bradbury</t>
  </si>
  <si>
    <t>Sarah Lyn Barber</t>
  </si>
  <si>
    <t>Antoine Bondaz</t>
  </si>
  <si>
    <t>Paola Tessari</t>
  </si>
  <si>
    <t>Queen Olivia</t>
  </si>
  <si>
    <t>Ali KAYA</t>
  </si>
  <si>
    <t>ふきよせ_xD83D__xDD87_</t>
  </si>
  <si>
    <t>WS Atlantic/Pacific</t>
  </si>
  <si>
    <t>☀️_xD83E__xDD85_Daya G.✨_xD83D__xDC22_</t>
  </si>
  <si>
    <t>Yumi Tanaka</t>
  </si>
  <si>
    <t>Mamma Harolda_xD83E__xDD5D_</t>
  </si>
  <si>
    <t>SCCGoals</t>
  </si>
  <si>
    <t>Tall Boi _xD83C__xDDEC__xD83C__xDDE7_</t>
  </si>
  <si>
    <t>Bob Lyle</t>
  </si>
  <si>
    <t>_xD83D__xDE08_Bryan_xD83E__xDD82_Cervantes_xD83D__xDE08_</t>
  </si>
  <si>
    <t>karthik</t>
  </si>
  <si>
    <t>Guille Del Potro _xD83C__xDDEA__xD83C__xDDF8__xD83C__xDDEA__xD83C__xDDFA_</t>
  </si>
  <si>
    <t>Alex Gonzalez</t>
  </si>
  <si>
    <t>Zongo Paulr</t>
  </si>
  <si>
    <t>Alan</t>
  </si>
  <si>
    <t>Jamiu muhammad</t>
  </si>
  <si>
    <t>D.M. Cain</t>
  </si>
  <si>
    <t>Andrei Cursaru</t>
  </si>
  <si>
    <t>Maite Morren</t>
  </si>
  <si>
    <t>Hajra</t>
  </si>
  <si>
    <t>Mada</t>
  </si>
  <si>
    <t>winn</t>
  </si>
  <si>
    <t>BASIC</t>
  </si>
  <si>
    <t>Ejya Dev Singh</t>
  </si>
  <si>
    <t>Piyomi❤️Olly_xD83C__xDDEF__xD83C__xDDF5_</t>
  </si>
  <si>
    <t>けいた♔</t>
  </si>
  <si>
    <t>アンジェリーナ</t>
  </si>
  <si>
    <t>Elise Araujo Arribas</t>
  </si>
  <si>
    <t>cosmos_xD83C__xDF38_</t>
  </si>
  <si>
    <t>Ross</t>
  </si>
  <si>
    <t>Federica Mancinelli</t>
  </si>
  <si>
    <t>Deogratius ↪️ I Follow Back Instantly</t>
  </si>
  <si>
    <t>SuperformulaMusicArtPleasure松本</t>
  </si>
  <si>
    <t>Cristina Albertin</t>
  </si>
  <si>
    <t>Mondhase</t>
  </si>
  <si>
    <t>(((Takitom)))</t>
  </si>
  <si>
    <t>(((Sabine Kamp)))</t>
  </si>
  <si>
    <t>Ruth Harenchar</t>
  </si>
  <si>
    <t>Max Mustermann</t>
  </si>
  <si>
    <t>Anupam Jamatia _xD83C__xDDEE__xD83C__xDDF3_</t>
  </si>
  <si>
    <t>すなちゃん</t>
  </si>
  <si>
    <t>Super Star _xD83C__xDF08__xD83D__xDC68_‍❤️‍_xD83D__xDC68__xD83C__xDF08_</t>
  </si>
  <si>
    <t>Shira</t>
  </si>
  <si>
    <t>Ban Ki-moon Centre for Global Citizens</t>
  </si>
  <si>
    <t>Sahir</t>
  </si>
  <si>
    <t>S•~Sacha Das</t>
  </si>
  <si>
    <t>✝️LENAYE HEAVEN</t>
  </si>
  <si>
    <t>barbara zvokelj</t>
  </si>
  <si>
    <t>MFA NIGERIA _xD83C__xDDF3__xD83C__xDDEC_</t>
  </si>
  <si>
    <t>Paul Mick</t>
  </si>
  <si>
    <t>Natali</t>
  </si>
  <si>
    <t>Laura Holgate</t>
  </si>
  <si>
    <t>Kuniko Suzuki     鈴木くにこ</t>
  </si>
  <si>
    <t>Naud Frédéric</t>
  </si>
  <si>
    <t>Annwesha</t>
  </si>
  <si>
    <t>lars roobol</t>
  </si>
  <si>
    <t>Beyond the Bomb</t>
  </si>
  <si>
    <t>David Lance #FBPE #WATON</t>
  </si>
  <si>
    <t>Tammy Taylor</t>
  </si>
  <si>
    <t>James V Greco,Artist</t>
  </si>
  <si>
    <t>Ranjeet Kumar</t>
  </si>
  <si>
    <t>Mark S. Harrington</t>
  </si>
  <si>
    <t>Liz Loveland</t>
  </si>
  <si>
    <t>Sofia</t>
  </si>
  <si>
    <t>Dave Fernig</t>
  </si>
  <si>
    <t>Gaopalelwe BigDaddy Santswere</t>
  </si>
  <si>
    <t>アカミムラ</t>
  </si>
  <si>
    <t>Pierre Bonneels</t>
  </si>
  <si>
    <t>Mark Aziz</t>
  </si>
  <si>
    <t>_xD83D__xDC64_ Genius Play Unique [_xD83C__xDDE9__xD83C__xDDEA_+_xD83C__xDDEA__xD83C__xDDFA_]</t>
  </si>
  <si>
    <t>Woroud ورود</t>
  </si>
  <si>
    <t>Curious George</t>
  </si>
  <si>
    <t>Rousseau Agnes</t>
  </si>
  <si>
    <t>JuliaPeitl</t>
  </si>
  <si>
    <t>Cristian Arancibia V</t>
  </si>
  <si>
    <t>Marion Berrens</t>
  </si>
  <si>
    <t>Sinyoro</t>
  </si>
  <si>
    <t>Pascal da Rocha</t>
  </si>
  <si>
    <t>WDON RADIO</t>
  </si>
  <si>
    <t>gasparepolizzi</t>
  </si>
  <si>
    <t>FUN君@海外/英語関係</t>
  </si>
  <si>
    <t>手塚聖子</t>
  </si>
  <si>
    <t>Steve Greensill</t>
  </si>
  <si>
    <t>Ohemaa Dufie</t>
  </si>
  <si>
    <t>ヤスヨ</t>
  </si>
  <si>
    <t>M</t>
  </si>
  <si>
    <t>Tom L _xD83D__xDD1C_ Crunchyroll Expo</t>
  </si>
  <si>
    <t>Mitsuru KITANO</t>
  </si>
  <si>
    <t>Manoj GGUC GreaterGoodUniverseConstituent⚖_xD83D__xDE4F__xD83C__xDF0F__xD83C__xDDFA__xD83C__xDDF3_</t>
  </si>
  <si>
    <t>ぽのぽの</t>
  </si>
  <si>
    <t>Sekayenga Isaac</t>
  </si>
  <si>
    <t>Vadim Smirnov OSI Director</t>
  </si>
  <si>
    <t>Alejandra Martínez</t>
  </si>
  <si>
    <t>Walid Mohammad</t>
  </si>
  <si>
    <t>Carlos Rodriguez-Cruz y Celis</t>
  </si>
  <si>
    <t>Peter Labak</t>
  </si>
  <si>
    <t>ryugo hayano</t>
  </si>
  <si>
    <t>Rook(るーく)</t>
  </si>
  <si>
    <t>Masaki Nakamura</t>
  </si>
  <si>
    <t>アルト_xD83D__xDC8A_(登録販売者資格ホルダー)</t>
  </si>
  <si>
    <t>うめポン</t>
  </si>
  <si>
    <t>Sheila T</t>
  </si>
  <si>
    <t>Ayako_323_xD83C__xDF38_</t>
  </si>
  <si>
    <t>ムカネン</t>
  </si>
  <si>
    <t>halmix*✩⑅◡̈⃝⋆*</t>
  </si>
  <si>
    <t>TRENDmathBOT（数学=言語）</t>
  </si>
  <si>
    <t>巷のJimnist</t>
  </si>
  <si>
    <t>kay</t>
  </si>
  <si>
    <t>薔薇のことづけ</t>
  </si>
  <si>
    <t>みづは@もふもふ</t>
  </si>
  <si>
    <t>mayurachan</t>
  </si>
  <si>
    <t>リュウナ。</t>
  </si>
  <si>
    <t>ハシモト(かみ)(麻雀エクストリームレジャー勢)</t>
  </si>
  <si>
    <t>hiroko</t>
  </si>
  <si>
    <t>中尾  泉</t>
  </si>
  <si>
    <t>しぇあぽん_xD83C__xDF3B_</t>
  </si>
  <si>
    <t>Kazushi Kubota</t>
  </si>
  <si>
    <t>Pat the Desert Rat</t>
  </si>
  <si>
    <t>柚子丸_xD83C__xDF0F_英会話カフェ大名_xD83C__xDF38_福岡＾-＾_xD83C__xDF38_</t>
  </si>
  <si>
    <t>@robopulp</t>
  </si>
  <si>
    <t>Yvan Dutil</t>
  </si>
  <si>
    <t>Project for the CTBT</t>
  </si>
  <si>
    <t>PMissionJapan Vienna</t>
  </si>
  <si>
    <t>Germany UN Vienna</t>
  </si>
  <si>
    <t>miyuki</t>
  </si>
  <si>
    <t>ODA</t>
  </si>
  <si>
    <t>kouzie</t>
  </si>
  <si>
    <t>Adam Breasley</t>
  </si>
  <si>
    <t>正木 訓行</t>
  </si>
  <si>
    <t>CTBTO Youth Group (CYG)</t>
  </si>
  <si>
    <t>Bradley Dodd</t>
  </si>
  <si>
    <t>Tina Dadic</t>
  </si>
  <si>
    <t>Devaki nandan</t>
  </si>
  <si>
    <t>Stichting Laka</t>
  </si>
  <si>
    <t>ＢＢ 武蔵</t>
  </si>
  <si>
    <t>Hans de Vreij</t>
  </si>
  <si>
    <t>Dan Lott</t>
  </si>
  <si>
    <t>Plakfoliefantje _xD83C__xDDF3__xD83C__xDDF1_ _xD83C__xDDEA__xD83C__xDDFA_</t>
  </si>
  <si>
    <t>StatusEmsland</t>
  </si>
  <si>
    <t>nukeinfo</t>
  </si>
  <si>
    <t>LAMIREAU Thierry</t>
  </si>
  <si>
    <t>Jeff Konrad</t>
  </si>
  <si>
    <t>Dana Ransby</t>
  </si>
  <si>
    <t>_xD83E__xDDD2__xD83C__xDFFC__xD83D__xDC68__xD83C__xDFFC_‍_xD83E__xDDB2__xD83D__xDC66__xD83C__xDFFD__xD83D__xDC67__xD83C__xDFFE_</t>
  </si>
  <si>
    <t>Andrea Borsoi</t>
  </si>
  <si>
    <t>Ronan Le Bras</t>
  </si>
  <si>
    <t>Baleakanta-Ronan</t>
  </si>
  <si>
    <t>bottema37</t>
  </si>
  <si>
    <t>Bert Eder</t>
  </si>
  <si>
    <t>Dr. Glenn Leaper</t>
  </si>
  <si>
    <t>Helmuth B</t>
  </si>
  <si>
    <t>Jottin M. Leonel C.</t>
  </si>
  <si>
    <t>saba1202</t>
  </si>
  <si>
    <t>Pooneh Tayyebi</t>
  </si>
  <si>
    <t>C. Auguste Dupin</t>
  </si>
  <si>
    <t>Dr Kevin Purcell</t>
  </si>
  <si>
    <t>Жёлтый русский ботин</t>
  </si>
  <si>
    <t>amponsah fordjour</t>
  </si>
  <si>
    <t>KirstieHansen</t>
  </si>
  <si>
    <t>Anne-Cécile Robert</t>
  </si>
  <si>
    <t>Carlos Aragon</t>
  </si>
  <si>
    <t>B Lush</t>
  </si>
  <si>
    <t>cheapr</t>
  </si>
  <si>
    <t>_xD83C__xDDEE__xD83C__xDDF8_אולג_xD83C__xDDF3__xD83C__xDDF1__xD83C__xDDEE__xD83C__xDDF1_צ'רמן_xD83C__xDDFA__xD83C__xDDF8_</t>
  </si>
  <si>
    <t>Jonatan Reed</t>
  </si>
  <si>
    <t>Антон Иванов</t>
  </si>
  <si>
    <t>Janne Lehtinen</t>
  </si>
  <si>
    <t>Ely Ramirez</t>
  </si>
  <si>
    <t>Steve</t>
  </si>
  <si>
    <t>NADEMBEGA</t>
  </si>
  <si>
    <t>markus</t>
  </si>
  <si>
    <t>Jenny Nielsen</t>
  </si>
  <si>
    <t>Cheryl Rofer</t>
  </si>
  <si>
    <t>Melissa Hanham</t>
  </si>
  <si>
    <t>Igor Carron</t>
  </si>
  <si>
    <t>Aderinoye Ake</t>
  </si>
  <si>
    <t>Ben Jones</t>
  </si>
  <si>
    <t>NPWG at UC Berkeley</t>
  </si>
  <si>
    <t>SaucedbySally</t>
  </si>
  <si>
    <t>Martti J Kari</t>
  </si>
  <si>
    <t>Inga Žukauskienė</t>
  </si>
  <si>
    <t>MarioAlberto™</t>
  </si>
  <si>
    <t>Silvy Thomas</t>
  </si>
  <si>
    <t>World Health Organization (WHO)</t>
  </si>
  <si>
    <t>Tedros Adhanom Ghebreyesus</t>
  </si>
  <si>
    <t>Mario Zampolli</t>
  </si>
  <si>
    <t>Nurcan Meral Ozel</t>
  </si>
  <si>
    <t>ICPDR</t>
  </si>
  <si>
    <t>Yasmin Espinoza</t>
  </si>
  <si>
    <t>junia</t>
  </si>
  <si>
    <t>Рафаиль Динмухаметов</t>
  </si>
  <si>
    <t>Citoyen Lambda</t>
  </si>
  <si>
    <t>Johan Nilsson</t>
  </si>
  <si>
    <t>Cooper Burnett</t>
  </si>
  <si>
    <t>Rex</t>
  </si>
  <si>
    <t>Steve Robinson</t>
  </si>
  <si>
    <t>畠山元彦</t>
  </si>
  <si>
    <t>Tdemeester</t>
  </si>
  <si>
    <t>Rob Sek-Wisniewski</t>
  </si>
  <si>
    <t>Feultweet</t>
  </si>
  <si>
    <t>⚒F. IKGM_xD83C__xDF0B_</t>
  </si>
  <si>
    <t>Trump Russia Hits</t>
  </si>
  <si>
    <t>LeonWu</t>
  </si>
  <si>
    <t>Anna Malpas</t>
  </si>
  <si>
    <t>How lovely !_xD83D__xDC9B__xD83D__xDC99__xD83E__xDD80__xD83D__xDC9B__xD83D__xDC99_</t>
  </si>
  <si>
    <t>MC是空</t>
  </si>
  <si>
    <t>ян литвиненко</t>
  </si>
  <si>
    <t>Alex Liashchuk</t>
  </si>
  <si>
    <t>AnnW</t>
  </si>
  <si>
    <t>Antonio Candiello</t>
  </si>
  <si>
    <t>Giuseppe Onufrio</t>
  </si>
  <si>
    <t>Alessandro Farruggia</t>
  </si>
  <si>
    <t>Quotidiano.net</t>
  </si>
  <si>
    <t>Eeva Ruokosalmi</t>
  </si>
  <si>
    <t>Saretta Barbieri</t>
  </si>
  <si>
    <t>Рогозин-на-орбите</t>
  </si>
  <si>
    <t>Vlad</t>
  </si>
  <si>
    <t>Vasiliy Nikonenko ._xD83C__xDDFA__xD83C__xDDE6_</t>
  </si>
  <si>
    <t>Александр Удальцов</t>
  </si>
  <si>
    <t>Dima ghj</t>
  </si>
  <si>
    <t>Ruxandra A.G.</t>
  </si>
  <si>
    <t>Χάρων</t>
  </si>
  <si>
    <t>Ew Bastron</t>
  </si>
  <si>
    <t>Владимир Макаров</t>
  </si>
  <si>
    <t>Misrak Fisseha</t>
  </si>
  <si>
    <t>Манатан Усиляев</t>
  </si>
  <si>
    <t>Shizuka Kuramitsu</t>
  </si>
  <si>
    <t>Hibakusha Appeal</t>
  </si>
  <si>
    <t>Professor Senait Fisseha</t>
  </si>
  <si>
    <t>SL</t>
  </si>
  <si>
    <t>Lost In Transit...</t>
  </si>
  <si>
    <t>Кот Штирлица 2</t>
  </si>
  <si>
    <t>Dmytro MayDay</t>
  </si>
  <si>
    <t>Totalförsvar</t>
  </si>
  <si>
    <t>Elias Aarnio _xD83C__xDDEB__xD83C__xDDEE_ _xD83C__xDDEA__xD83C__xDDFA_</t>
  </si>
  <si>
    <t>bichik</t>
  </si>
  <si>
    <t>Sudhvir Singh</t>
  </si>
  <si>
    <t>Barbara Carazzolo</t>
  </si>
  <si>
    <t>Pavel S.</t>
  </si>
  <si>
    <t>Newes</t>
  </si>
  <si>
    <t>Akira Tokuhiro, PhD</t>
  </si>
  <si>
    <t>Dmitry Stefanovich</t>
  </si>
  <si>
    <t>Fabian Hinz</t>
  </si>
  <si>
    <t>Anton Drozhzhin</t>
  </si>
  <si>
    <t>Paul Graham</t>
  </si>
  <si>
    <t>Connor Michelotti</t>
  </si>
  <si>
    <t>Niger • wooow u said the n-word</t>
  </si>
  <si>
    <t>Nick Keytlin</t>
  </si>
  <si>
    <t>Cecalli Helper</t>
  </si>
  <si>
    <t>Brian P. McKeon</t>
  </si>
  <si>
    <t>Ume Berto</t>
  </si>
  <si>
    <t>majia nadesan</t>
  </si>
  <si>
    <t>Herodote1789</t>
  </si>
  <si>
    <t>laura ciucciovino</t>
  </si>
  <si>
    <t>nori sun ☀️_xD83C__xDF3C_</t>
  </si>
  <si>
    <t>GeorgeWilliamHerbert</t>
  </si>
  <si>
    <t>Envirogroup_FR</t>
  </si>
  <si>
    <t>Private Joker</t>
  </si>
  <si>
    <t>Geoff Brumfiel</t>
  </si>
  <si>
    <t>Штош</t>
  </si>
  <si>
    <t>子猫ちゃん</t>
  </si>
  <si>
    <t>Shereen Nanish</t>
  </si>
  <si>
    <t>Terry</t>
  </si>
  <si>
    <t>᚛ᚄᚔ ᚓᚌᚐᚅ᚜</t>
  </si>
  <si>
    <t>しろうしゃん(PIRATE)</t>
  </si>
  <si>
    <t>Rafael subia</t>
  </si>
  <si>
    <t>Martin Kalinowski</t>
  </si>
  <si>
    <t>Joshua H. Pollack</t>
  </si>
  <si>
    <t>Marcin A. Piotrowski</t>
  </si>
  <si>
    <t>John Liang</t>
  </si>
  <si>
    <t>bunkerman</t>
  </si>
  <si>
    <t>iain hall</t>
  </si>
  <si>
    <t>Jean-Marc Liotier</t>
  </si>
  <si>
    <t>Brett Edwards</t>
  </si>
  <si>
    <t>Integrity Initiative</t>
  </si>
  <si>
    <t>Luis Donoso</t>
  </si>
  <si>
    <t>Kingston Reif</t>
  </si>
  <si>
    <t>Patrizio Bertoni</t>
  </si>
  <si>
    <t>Jeremy A</t>
  </si>
  <si>
    <t>Martin “Doomsday” Pfeiffer (⧖) _xD83C__xDFF3_️‍_xD83C__xDF08_</t>
  </si>
  <si>
    <t>(((g))) _xD83C__xDDFA__xD83C__xDDF8_</t>
  </si>
  <si>
    <t>Anna Maria</t>
  </si>
  <si>
    <t>Sebastien Philippe</t>
  </si>
  <si>
    <t>UrbanTinkerer</t>
  </si>
  <si>
    <t>Chase</t>
  </si>
  <si>
    <t>me myself and you</t>
  </si>
  <si>
    <t>Frank Benson</t>
  </si>
  <si>
    <t>JB Carlson</t>
  </si>
  <si>
    <t>Council for a Livable World</t>
  </si>
  <si>
    <t>Global Climate Action Summit</t>
  </si>
  <si>
    <t>Alice Dean Rowlands</t>
  </si>
  <si>
    <t>Relations internationales Défense &amp; sécurité Presse internationale</t>
  </si>
  <si>
    <t>Représentation permanente de la France auprès de l'ONU et des organisations internationales à Vienne/Permanent Mission of France_xD83C__xDDEB__xD83C__xDDF7_ to the UN and IO in Vienna</t>
  </si>
  <si>
    <t>The Comprehensive Nuclear-Test-Ban Treaty Organization. We work to end nuclear tests worldwide.Retweet ≠ endorsement</t>
  </si>
  <si>
    <t>Représentant permanent _xD83C__xDDEB__xD83C__xDDF7_ auprès des Nations Unies à Vienne / French Ambassador to the United Nations &amp; int’l organisations in Vienna - @FranceONUVienne</t>
  </si>
  <si>
    <t>Women's rights include control of our bodies.</t>
  </si>
  <si>
    <t>Executive Secretary of the Comprehensive Nuclear-Test-Ban Treaty Organization @ctbto_alerts</t>
  </si>
  <si>
    <t>Cordialement
_xD83D__xDE0A__xD83D__xDE0A__xD83D__xDE0A_</t>
  </si>
  <si>
    <t>家は銀座。日課は銀ブラ。仕事は頭のガテン系。ライフワークは「誇大遺跡計画3109年」岡田詳唯 living in Ginza _xD83D__xDDFC_. News junkie. Media nerd. Dog lover. Movie fan. And yep, I am an Architect! Icon by K.Hibino.</t>
  </si>
  <si>
    <t>Dem liberal•✌_xD83C__xDFFB_❤️•Mom&amp;Gmother• 3dogs,1cat•Psychology &amp; Child Dev• There’s no new water on the Earth_xD83D__xDE4A__xD83D__xDE48_(wait, are we drinking ancient Dino pee_xD83D__xDE09_)._xD83E__xDD37__xD83C__xDFFC_‍♀️</t>
  </si>
  <si>
    <t>岡山の山の中で、牛飼いをしています</t>
  </si>
  <si>
    <t>Association de la @DA_vienna. Rassembler #francophones &amp; #francophiles autour de nombreux évènements. Célébrer la richesse et la diversité de la #francophonie.</t>
  </si>
  <si>
    <t>相互フォロー無用</t>
  </si>
  <si>
    <t>I am a rohingya waiting for good news</t>
  </si>
  <si>
    <t>Former leader of @GreenPartySK https://t.co/Cth8rAFRwm Union Member/Business Owner/Becker Lau Consulting</t>
  </si>
  <si>
    <t>Official account of #UnitedNations. Get latest information on the UN. Follow us on Instagram: unitednations. #GlobalGoals #StandUp4HumanRights</t>
  </si>
  <si>
    <t>Official Twitter account of TUCC | Retweets ≠ Endorsements</t>
  </si>
  <si>
    <t>気の向くままに、つぶやきます。    I twitter as mind is suitable.
ReTweet、リンクは必ずしも賛意を示すものではありません。</t>
  </si>
  <si>
    <t>Follow Me For All type News 1 Twitter Account, Proud Indian, Proud Gujarati, Proud Vadodarian. Like Follow Subscribed : Facebook Twitter YouTube : @HirenMParekh</t>
  </si>
  <si>
    <t>Official account of TUCI | Retweets ≠ Endorsements</t>
  </si>
  <si>
    <t>MBA Marketing</t>
  </si>
  <si>
    <t>On a mote of dust, suspended in a sun beam. H.P. Lovecraft and Isaac Asimov</t>
  </si>
  <si>
    <t>This is a Civil Rights &amp; Political organization  to reunite all people of African  descent worldwide.
NB: RETWEETS NOT ENDORSEMENT.
 #AfrikaForWestPapua #Africa</t>
  </si>
  <si>
    <t>#SindhYouthParliament, Former MYP #PILDAT @YouthParlPak, #LawGraduate ,Social &amp; Youth Activist</t>
  </si>
  <si>
    <t>Computer Science /Linux Cyber Major. Former Military Journalist and programmer. Former Space Cowboy. Dont forget to Love One Another.</t>
  </si>
  <si>
    <t>where art and science collide ... imagination, sustainability, multiculturalism._xD83C__xDF40__xD83C__xDF40__xD83C__xDF38__xD83C__xDF38__xD83D__xDC51_</t>
  </si>
  <si>
    <t>Advocate at The High Court of Judicature at Allahabad❤️❤️❤️❤️❤️
https://t.co/Xxs6sQmqyH
https://t.co/Nyqo8Ac81S</t>
  </si>
  <si>
    <t>انا بطبعي انسان أحب واتمني السلام العالمي✌️</t>
  </si>
  <si>
    <t>Dr. en Ciencias Ocultas</t>
  </si>
  <si>
    <t>Godspeed</t>
  </si>
  <si>
    <t>♒ • words • ♀ • _xD83C__xDDFF__xD83C__xDDE6_</t>
  </si>
  <si>
    <t>PhD, Kate’s mom, advocate for social justice, loves figure skating, admirer of midcentury modern</t>
  </si>
  <si>
    <t>Past-President USGBC-U.S. Caribbean Chapter, LEED AP. Electrical Engineer, Project Management Professional (PMP). Climate Reality Project Leader.</t>
  </si>
  <si>
    <t>Musician but more importantly a music educator, nature enthusiast, future novelist, foreign-language loving follower of Christ.</t>
  </si>
  <si>
    <t>All for GROWTH.
Entirely mine (views).</t>
  </si>
  <si>
    <t>Canadian Politics, World Politics and Policies, Finance, World News, Economics, Food, Drink, Scotch, Family, Friends, Kindness</t>
  </si>
  <si>
    <t>Soy uno mäs que entendiö que la libertad con la lucha se conquista</t>
  </si>
  <si>
    <t>Camping,  hiking, Art and history keep me happy</t>
  </si>
  <si>
    <t>_xD83D__xDC51_ _xD83E__xDD84_3
_xD83C__xDF08_ @UN_xD83C__xDF10__xD83D__xDE4B__xD83C__xDFFE_‍♀️ _xD83C__xDDFA__xD83C__xDDF3_ 
Your Death Will Be My Equality. 
I am very nice. 
You don't listen. _xD83D__xDE12_
Posts are random..
DO YOU ACTUALLY TALK ON TWITTER?</t>
  </si>
  <si>
    <t>Aspiring minimalist, foodie, crypto, blockchain, soccer and travel enthusiast. AVP, External Relations @SFU. Tweets=personal, RT≠endrsmnt. 
#onelifemakeitmatter</t>
  </si>
  <si>
    <t>I write about physics, astronomy, math, and technology @NatureNews. Photo of KAGRA's Y tunnel by yours truly.</t>
  </si>
  <si>
    <t>Its always tea time</t>
  </si>
  <si>
    <t>independent researcher</t>
  </si>
  <si>
    <t>旅人と写真、レコードと雲、ここではないどこか、音へのいたわり、Out there music composer &amp; photographer, Ecological Aesthetics https://t.co/JiaBVGXkJu</t>
  </si>
  <si>
    <t>Muslimah and Proud Pakistani.
#Kashmirwantsfreedom
#StandwithKashmir
#KashmirbanaygaPakistan</t>
  </si>
  <si>
    <t>けいぶる・ぼーくは｢ケイブル・ホーグ｣に非ず。いつも暴投気味にて・・・ぼーくです。別字こと義も無くば信も無し…義阿南高地（ギアナン高地）は、宮古魚菜から観られた虹を決して忘れぬよう…に。</t>
  </si>
  <si>
    <t>Exctive Director of 2 companies Commercial design &amp; Exporting. Graduated Chuo University law school law department</t>
  </si>
  <si>
    <t>Soyez vrai bordel...</t>
  </si>
  <si>
    <t>Like Tom Hiddleston, Robert Downey Jr., Jeremy Renner, and Samuel L. Jackson to name a few. I love animals and movies. Dream job: Foreign Ambassador.</t>
  </si>
  <si>
    <t>Radio presenter, producer and voice over artist. Director PPP/ E: jackkoopman@gmail.com.ARVO TIMBERS/GV Architecture/Animal Rights Advocate Worldwide</t>
  </si>
  <si>
    <t>IDN is the flagship agency of the International Press Syndicate offering news analyses, features, reports and viewpoints that impact the world and its peoples</t>
  </si>
  <si>
    <t>PhDing in Peace Education at Cambridge University / Deputy Editor of CORERJ _xD83C__xDF38_ researching education in emergencies; Indigenous methodology; Afghan studies</t>
  </si>
  <si>
    <t>Ph’nglui mglw’nafh Cthulhu R’lyeh wgah’nagl fhtagn.
活字中毒。無益無害。無差別多趣味。空間における統一の美の奉信者。
#Adir  #IAF</t>
  </si>
  <si>
    <t>_xD83D__xDC7B__xD83E__xDD16_✍️_xD83C__xDFF4_‍☠️</t>
  </si>
  <si>
    <t>▲Global Education SPECTRUM ▲ 「英語」で「グローバルスキル」を身につけよう_xD83C__xDF0F_ あなたの「好き」を生かしたオリジナルカリキュラム_xD83D__xDE4C_個別英語指導_xD83C__xDFAF_お好きな場所で_xD83C__xDFE0_ _xD83D__xDCBB_海外進路・留学相談_xD83C__xDF93_通訳翻訳⭐️無料体験レッスンご案内中⭐️in 秋田</t>
  </si>
  <si>
    <t>Looking for the Equilibrium of Life</t>
  </si>
  <si>
    <t>Midwife, NSW Australia.</t>
  </si>
  <si>
    <t>٩꒰ ˘ ³˘꒱۶</t>
  </si>
  <si>
    <t>Crazy. Second. Accused of Spamgirling.</t>
  </si>
  <si>
    <t>Author, poet, translator and critic . published 13 books. Works widely published in  journals, magazines, anthologies, including  the Sahitya Academy of  India.</t>
  </si>
  <si>
    <t>貶し愛苦手です。怪しげなサイトへの誘導やパクツイアカウントはブロックさせていただく事があります。ごめんなさい。鍵は掛けたり掛けなかったりです。</t>
  </si>
  <si>
    <t>Belgian Embassy in Tokyo. ベルギー大使館公式ツイート Belgian citizen in JP? Follow us &amp; turn on Twitter Alerts for disaster response information. @BelgiumMFA @sleeuwagen1</t>
  </si>
  <si>
    <t>このアカウントは、コミュニティー・サービス「ついっこ」に登録してあります。ご利用に当たっては上のリンクの先にある利用規約をお読みください。</t>
  </si>
  <si>
    <t>ナガン好きSTマシマシクソザコSS書きです。https://t.co/EDH1IC8wca ナガン社非公式垢の中の人@nagant_L_and_E</t>
  </si>
  <si>
    <t>バイク・クルマ好き 万博 海中展望塔 タワー 近代建築 街並み レトロ 温泉 喫茶店 鍾乳洞 ロープウェイ 野鳥 プロダクトデザイン マーケティング Motorcycle &amp; Car Enthusiast. 宣伝目的のフォローはお断りします。</t>
  </si>
  <si>
    <t>they/them | 19</t>
  </si>
  <si>
    <t>二又しっぽの猫「ネル(14歳♀)」と暮らし、ビーチコーミングで雑貨作ったりしてます/FRBご自由に(๑`･ᴗ･´๑)/らぶりつ感謝/【無断転載禁止】</t>
  </si>
  <si>
    <t>ブツブツ独り言を言うミリタリー関係用アカウント
軍人の格好したりする
進行中の軍装:東独/ベルギー
ベルギー軍について調べたりしてる
ヤフオクで東独などあまりもの売ってる(↓リンク)
常に軍縮
本垢はどっかにあります</t>
  </si>
  <si>
    <t>猫様を筆頭に動物が大好きな成人♀。趣味垢ですが、最近は雑多。ねこあつめととうらぶとFGOが好きです。気の利いたことが言えないためリツイートといいねするのが主体。気後れしすぎて無言フォローが多いです、ごめんなさい(-人-)</t>
  </si>
  <si>
    <t>えび橋本くん❤️Jr.森継くん、舜映ちゃん_xD83D__xDC9E_野球⚾️</t>
  </si>
  <si>
    <t>アメリカのリンゴ植木おじさんのつもりがなぜかリンゴ門に。</t>
  </si>
  <si>
    <t>糖尿病治療中　の女性
日本製　所在地多分日本FF絡みもします
現在絶賛低空飛行中の為RT位しか
しない（呟きをしないとは言ってない）（大事な事なので2度言うかも仮）</t>
  </si>
  <si>
    <t>Funaïri ICC16th17th →HiroshimaUniv文29 français ルーナ_xD83C__xDF19_ PDE</t>
  </si>
  <si>
    <t>美術作家です。自然を使った作品を制作しています。特に太陽、農耕、科学に関心があります。ドイツに10年くらい住んでいました。</t>
  </si>
  <si>
    <t>Ambassador of Belgium to Japan</t>
  </si>
  <si>
    <t>うどん県から来ましたが、なにか。v(・∀・*)</t>
  </si>
  <si>
    <t>アラサー。本垢。かなり雑多に呟きます。
⚠️非常にRT多いです。ナース8年目。
Do As Infinityﾌｧﾝ歴19年✨DAI20周年ライブ行きます_xD83D__xDC95_
地雷は一切ないが、夢女子ではない。同担・他担大歓迎_xD83C__xDFB5_TOGのリマスター版発売をずっと待ってます✨</t>
  </si>
  <si>
    <t>無言フォロー失礼します_xD83D__xDE47_‍♀️ イキナリ コメントお邪魔してますm(_ _)m ⚠️意思疎通無理そうな方 粘着質な方 上から目線の方ブロックしますお互い疲れるだけなので(OvO)  #拉致被害者全員奪還   #韓国嫌いです</t>
  </si>
  <si>
    <t>Twitter社は非表示操作するな_xD83D__xDE24_
2019年8月安倍総理靖國神社参拝⛩
反安倍の宏池会　https://t.co/zMY1btLuMr　岸田,大連市名誉市民の二階や日韓議連親中派達,アイヌ菅は邪魔しないで。
安倍総理支持。消費減税。
Shadow Banning Test_xD83D__xDC49_ https://t.co/9KbyEQ2fMg</t>
  </si>
  <si>
    <t>Researcher @ugent, Guest Lecturer @UCLouvain_be, @FLACSOec - Comparative Politics, Federalism, Local and regional elections, E-voting, Belgium, Latin America</t>
  </si>
  <si>
    <t>金沢出身福岡在住。一度行ったフィンランドでのんびり暮らしたいわと思っている。</t>
  </si>
  <si>
    <t>ふなっしー ふにゃごろー が癒し(*´▽｀*)</t>
  </si>
  <si>
    <t>アヴァンティ代表
システム受託開発 ♍️_xD83D__xDC0D_
ギター_xD83C__xDFB8__xD83D__xDC95_</t>
  </si>
  <si>
    <t>あいのちの 
ときはあいのち ( 相はおもいは命 )  
命あい 
いのち僉つぐ 僉いのちつぐ 
I do not speak English. Thank you very much for your understanding. And Comment, Follow, Like 
有難いと言う葉のもとのときの 0</t>
  </si>
  <si>
    <t>Kansainvälinen aktivisti！Olen syntynyt Japanissa ja kasvanut Suomessa._xD83C__xDDEF__xD83C__xDDF5__xD83C__xDDEB__xD83C__xDDEE_ 国際交流尽力中の日本＆フィンランドハーフ。勝手フォローお許しを_xD83D__xDE4F_情報収集＆配信サイト用のサブアカウント⚠️本アカウントではありません。178/83 ON A DIET！_xD83D__xDE09_</t>
  </si>
  <si>
    <t>astro/physicist turned journalist/editor, doing @photonicviews #B2B magazine (print / online), @prophysik, and @energyviews_de for @WileyVCH. [opinions R µ own]</t>
  </si>
  <si>
    <t>スマップ好き♥永遠の変態アイドルが大好物♥つとぷと同世代♥妄想族の主婦♥拓さんの御縁がありますように♥よろしこ♥
…只今、ベルギーとばされなう(´-∀-`;)ｱﾊ…っ</t>
  </si>
  <si>
    <t>ᴇᴠᴇʀʏᴏɴᴇ ʏᴏᴜ ᴍᴇᴇᴛ ɪꜱ ꜰɪɢʜᴛɪɴɢ ᴀ ʙᴀᴛᴛʟᴇ ʏᴏᴜ ᴋɴᴏᴡ ɴᴏᴛʜɪɴɢ ᴀʙᴏᴜᴛ. 
ʙᴇ ᴋɪɴᴅ.
ᴀʟᴡᴀʏꜱ.</t>
  </si>
  <si>
    <t>Best in feminist, pro-queer, anti-nuclear, anti-racist, anti-capitalist, and environmental news and activism from around the world &amp; the web. #RESIST _xD83C__xDF0A_ #AZ</t>
  </si>
  <si>
    <t>Bibliotecóloga interesada en políticas públicas de información, métricas y libros de artista, amo el #biblioturismo https://t.co/dlHgBy7t4x</t>
  </si>
  <si>
    <t>@SEGreenParty
@AdurGreenParty</t>
  </si>
  <si>
    <t>Ipswich Labour councillor for Priory Heath, work as a nurse at local NHS hospital</t>
  </si>
  <si>
    <t>Foodie _xD83C__xDF71__xD83E__xDD58__xD83C__xDF78_ - Ph.D. - _xD83D__xDC68_‍_xD83D__xDCBB_ Researching @FRS_org - _xD83D__xDC68__xD83C__xDFFC_‍_xD83C__xDFEB_ Teaching @SciencesPo - Former @CarnegieEndow - _xD83C__xDDE8__xD83C__xDDF3__xD83C__xDDF0__xD83C__xDDF7__xD83C__xDDF0__xD83C__xDDF5_'s foreign &amp; security policy</t>
  </si>
  <si>
    <t>Working on EU Projects in ICT, previously advisor to the Italian MFA on disarmament and non-proliferation; passionate about security and defence</t>
  </si>
  <si>
    <t>travelling on #SpaceStation1 with my pussy cat CUDDLEUNIT5 _xD83D__xDEF0_️ enquiries _xD83D__xDCEC_✉https://t.co/R1kiH9632w (formerly LaQuisha St Redfern)</t>
  </si>
  <si>
    <t>Ülkücüler, insanlık âlemi içinde ne uşak olmayı, ne de başkalarını uşak olarak kullanmayı kabul etmeyen şerefli bir bayrağın taşıyıcısıdır. https://t.co/obsZ9kxf5v</t>
  </si>
  <si>
    <t>SMAP(5 or 6)、稲垣吾郎さん。キスマイ茶の間、宮田くん、宮玉。 事務所担・副社長派の方はご遠慮下さい。フランスや欧州の事も時々。雑垢。</t>
  </si>
  <si>
    <t>FYI:@WSlightly..RT≠endorsement NorthAmerica,Europe,Oceania..#business/#economy/#internationalpolitics/#economicpolicy/#trade Website2019.1-6: UU 27k, PV 75k TY!</t>
  </si>
  <si>
    <t>Love ❤️Laugh_xD83D__xDE0E_Dance _xD83D__xDC83__xD83C__xDFFD_Sing_xD83C__xDFB6_ &amp; Pray_xD83D__xDE4F__xD83C__xDFFE_2save Mother_xD83C__xDF0E_ Shine a Light _xD83C__xDF1F_Mestiza 4_xD83D__xDC99__xD83C__xDF0A__xD83D__xDC4A__xD83C__xDFFD_Resist h8 with✌_xD83C__xDFFD_Red Road Traveler_xD83C__xDF53__xD83D__xDEAB_Lists #WaterisLife</t>
  </si>
  <si>
    <t>Co-Founder/Executive #Producer of @NYPeaceFilmFest. 1st #Nagasaki #Peace #Correspondent. #Baseball @Yankees! #ニューヨーク 平和映画祭主宰、長崎平和特派員第1号、#野球 #ヤンキース ファン。横浜出身NY在住。</t>
  </si>
  <si>
    <t>you know nothing, Jon Snow. /«TI AMO TREMILA»</t>
  </si>
  <si>
    <t>Sacred Heart Goals Coordinator 
Saint Catherines College, Armagh
Promoting Justice, Peace and Integrity</t>
  </si>
  <si>
    <t>'Hyyaaaaaahhhh!!!'' - Link.  
Yearns to break pots for valuable rupees.
DISCLAIMER: May cause havoc &amp; slight property damage. #JW27 #JB17</t>
  </si>
  <si>
    <t>https://t.co/vqZIq4Ya6m</t>
  </si>
  <si>
    <t>Line Cook @ Yoshinoya Pomona; Old/Brokish Sugar Daddy; LIKES: Dark Psytrance, Vaping, Spicy Food/Ghost Pepper, Kratom, #AHS1984 #SouthPark  #topsdelivery _xD83C__xDF34_</t>
  </si>
  <si>
    <t>Arsenal fc always in my heart:-) Gooner .crazy about dhoni.</t>
  </si>
  <si>
    <t>Marica Sin Complejos. Heteronormalizado no, es que no soy de tribus. Los Maricas Borregos me dan mucha pereza.</t>
  </si>
  <si>
    <t>✈ Aeronautico _xD83D__xDD27_ |  _xD83D__xDCAF_ Liberal | @CsMadChamberi _xD83C__xDF4A_</t>
  </si>
  <si>
    <t>#SocialEntrepreneur #YouthAdvocacy #ChangeMaker #ProblemSolver #GlobalGoals Ambassador.
Founder @BurkinaYLeaders &amp; @MangaMoov</t>
  </si>
  <si>
    <t>Fan de SF, dévoreur de séries, films et romans. Mais aussi avide de savoir sur de nombreux domaines. Étudiant en droit et fier citoyen Asgardien !</t>
  </si>
  <si>
    <t>Award-winning fantasy author at #nextchapterpub. Also a reader and reviewer as well as a Marvel, FinalFantasy, GoT and StarWars fanatic, metalhead, and big geek</t>
  </si>
  <si>
    <t>Dedicated to finding sustainable solutions to challenges in international security RT ≠ endorsement. #SDG16 | Research Assistant @PAISWarwick | PG @WarwickUni</t>
  </si>
  <si>
    <t>Trainee Diplomat @BelgiumMFA _xD83C__xDDE7__xD83C__xDDEA__xD83C__xDDEA__xD83C__xDDFA_ - Brusselaar met blik op de wereld - aime la photographie - studied literature &amp; linguistics &amp; international politics</t>
  </si>
  <si>
    <t>HuMan! IndiVidual! Research-Sci!</t>
  </si>
  <si>
    <t>#Write
Ancient History fan and fantasy book reviewer on my book blog:
Email: https://t.co/V2S8aqZE14.uk@gmail.com
Accepting Submissions
Tweets are not endorsements.</t>
  </si>
  <si>
    <t>an East Asian enthusiast _xD83C__xDDE8__xD83C__xDDF3__xD83C__xDDF0__xD83C__xDDF7__xD83C__xDDEF__xD83C__xDDF5_</t>
  </si>
  <si>
    <t>BASIC is a London-based think tank promoting innovative research and fostering meaningful dialogue on nuclear non-proliferation, arms control, and disarmament.</t>
  </si>
  <si>
    <t>I love Olly Murs _xD83D__xDE0D_❤️ Olly's singing voice makes me happy _xD83D__xDE2D__xD83D__xDC95__xD83D__xDC95__xD83D__xDCAF_ I love Take That and Robbie Williams _xD83D__xDE18__xD83D__xDC95__xD83D__xDC95__xD83C__xDDEC__xD83C__xDDE7__xD83C__xDDEF__xD83C__xDDF5_ Japanese Thatter since 1993. #TT30</t>
  </si>
  <si>
    <t>日常の中に漂う光が好きです。意味の詰まった空間が好きです、何かがあります。でも純粋な知性が怖いと感じることもあります。音楽はぼくの使える調合魔法。その時にあわせて、邦楽・洋楽・クラシック。 伝えたい気持ちと、ただつぶやきたい気持ちの２つが、胸の中にはあるようです。☆ LGBT／g セクマイ</t>
  </si>
  <si>
    <t>得意技は早過ぎる利確、早過ぎる損切り（）</t>
  </si>
  <si>
    <t>"Les meilleures années sont celles qu'on n'a pas encore vécues" V.Hugo
"Le silence est d'or, la parole libère et l'écriture permet de s'en souvenir" moi 11/6/19</t>
  </si>
  <si>
    <t>「凪待ち」絶賛公開中　☆☆☆☆☆</t>
  </si>
  <si>
    <t>Tonk'peh_xD83D__xDD96_ | Semi-retired, 40-something, Science Fiction Fan, Maker. #ASD</t>
  </si>
  <si>
    <t>European of Italian nationality. Press and Communication Office at @Unicatt. @SapienzaRoma Politics Alumna. Writing. Onlife.     All news in @Cattolica_News</t>
  </si>
  <si>
    <t>Social Advocate: Children|Youth | Educ|Sponsorship | Gender| Poverty alleviation|Philanthropy|Teacher|Mentor| Parent| God fearing|Optimistic |RT NOT Endorse't</t>
  </si>
  <si>
    <t>※プロフ用ネームは時々暴走します。　人生俺様主義。ヤニ嫌い。 夢は独身貴族。お金大好き（笑）。基本的にこのあかうんとは松本忘備録。とは言え公開している物なのでそれなりの常識で良きに計らい給え。librarian.</t>
  </si>
  <si>
    <t>Nothing has to stay as it is.           UNODC Regional Representative Middle East and North Africa. TWTs are my own. Retweets no endorsement.</t>
  </si>
  <si>
    <t>"Basically, run!" ✨ doing stuff @tsukino_de_xD83C__xDF19_ spoonie, queer &amp; linguaphile _xD83D__xDC96__xD83D__xDEE1_️@chaosdarmstadt Not cis. They/them. A witch bows to no one.</t>
  </si>
  <si>
    <t>#Refugeeswelcome #Seebrücke #Nonazis
#Klimakatastrophe</t>
  </si>
  <si>
    <t>Tweets in English/Deutsch. Views are mine. RT or ♡ ≠ endorsement. Pretty Jewish. No big whoop.</t>
  </si>
  <si>
    <t>Researcher, Travel enthusiast, Tech lover.</t>
  </si>
  <si>
    <t>時々思いつくままつぶやいてます。思いつくままなのでテーマもいろいろ。IT関連の仕事してます。好きなのはフェルメール、キング、ヒムロック、浅田真央、イチロー、チョコレート、イタリア、わんこ…etc。フェルメールの絵画を全部見るのが夢です。</t>
  </si>
  <si>
    <t>#superstar #diva #nun #eşşeenzikicluster _xD83D__xDE0F_ #_xD835__xDD73__xD835__xDD8A__xD835__xDD97__xD835__xDD7E__xD835__xDD8A__xD835__xDC32__xD835__xDD6E_̧_xD835__xDD94__xD835__xDC24__xD835__xDD72__xD835__xDD9A_̈_xD835__xDD9F__xD835__xDD8A__xD835__xDD91__xD835__xDD7A__xD835__xDD91__xD835__xDD86__xD835__xDD88__xD835__xDD86__xD835__xDC24_ #happypride</t>
  </si>
  <si>
    <t>Ban Ki-moon Centre for Global Citizens - a Quasi-International Organization focusing on global citizenship, youth, and women by implementing the SDGs.</t>
  </si>
  <si>
    <t>big fan of @ajaydevgn sir
प्यार और परिंदे को खुला छोड़ दो _xD83D__xDE04_ लौट के आया तो अपना _xD83D__xDE0D_
खोने को अब कुछ नही है , जिसका डर था वो खो चुके _xD83D__xDE04__xD83D__xDE12_</t>
  </si>
  <si>
    <t>Sentient being traversing the universal dream.</t>
  </si>
  <si>
    <t>好きな色：青/碧/青紫/空色/青い花. ロシア語/フランス語/スペイン語こっそり勉強中. 担当はシンセサイザ. 電子で動くものが大好き！ removeはお気軽にどうぞ！ (from Japan, twitter in English everyday)</t>
  </si>
  <si>
    <t>I am a Queen of Many nations :: I grew my wings when I was young so I tend to Fly Martin Luther King jr he had a dream and I have the same one I am living it !</t>
  </si>
  <si>
    <t>Ministry of Foreign Affairs: Nigeria. Official Documentation. HMFA: @MBuhari. PS: M. Sulaiman. @AsoRock @NGRPresident #ProudlyNigerian #Agenda2063 #SDGs</t>
  </si>
  <si>
    <t>Mick Music ~ PhillyEDGE ~ ICON Magazine ~ Rockpile ~ The Record ~ Big Ideas, Images &amp; Distorted Facts ~ Musicians, Artists, Poets &amp; Performers ~ 89.3 WCSD</t>
  </si>
  <si>
    <t>VP @NTI_WMD, former Ambassador, NSC44 alum, WMD warrior, @gcNuclearPolicy Co-Founder , adventurous foodie, greyhound rescuer, world traveler, proud Princetonian</t>
  </si>
  <si>
    <t>Analyst of Japan and World Affairs 外交•安全保障研究家。フランス_xD83C__xDDEB__xD83C__xDDF7_在住経験あり。   ブログhttps://t.co/9Axud2Yua8      著書｢オリンピックと日本人の心」https://t.co/9ABOP87XVk</t>
  </si>
  <si>
    <t>Environmentalist,
Student_xD83D__xDE0A_,
Thalossophile _xD83C__xDF0A__xD83C__xDF0A__xD83C__xDFD6__xD83C__xDFD6_,
foodie _xD83C__xDF2F__xD83E__xDD59__xD83C__xDF2E__xD83C__xDF54__xD83C__xDF72_,
Nature lover _xD83C__xDFDE__xD83C__xDFDE_,
An enthusiast _xD83D__xDE0A__xD83D__xDE0A_
climate activist.</t>
  </si>
  <si>
    <t>Houdt van @FemkeRoobol, geniet van het leven, een goede grap, wetenschap en alles wat radioactief is. Werkt bij @rivm, twittert namens zichzelf.</t>
  </si>
  <si>
    <t>We're taking down the unjust &amp; dangerous nuclear system. This fight is about more than nuclear weapons - it's about a freer, safer, and more equitable world.</t>
  </si>
  <si>
    <t>likes acting, music &amp; video games. My 2nd Instagram profile's called BOSS DEATHS! (currently and online activist, nuisance &amp; on the edge of ending it</t>
  </si>
  <si>
    <t>CTBTO International Data Centre Director</t>
  </si>
  <si>
    <t>Abstract Artist</t>
  </si>
  <si>
    <t>Purpose-to serve Gov.(whosoever represents Gov;Bureaucratic Model)*Dedicated;All Nations attached(Gov.Depts)*Journalists(esp. Indian)-not allowed;Defense sites</t>
  </si>
  <si>
    <t>Master of Arts in Modern History 
McMaster University</t>
  </si>
  <si>
    <t>Now largely politics&amp;current events. Local historian&amp;pro genealogist trained in anthro&amp;arch. Some interests:Histories of women,POC,early modern,Northern slavery</t>
  </si>
  <si>
    <t>Imagination is the guide of a scientist↑↓☢️UoA Physics, MSc Nuclear Energy, CEA Cadarache</t>
  </si>
  <si>
    <t>Anti-Nuke, Academic, Liberal/Progressive, Feminist, concerned about civil rights and public lands,  and tired of illogical, greedy, and mean people.</t>
  </si>
  <si>
    <t>Views entirely unconsidered and my own</t>
  </si>
  <si>
    <t>Unapologetic, Very Proud and Well Educated Black Nuclear Physicist,  Registered Professional Scientist with SACNASP since 2010.</t>
  </si>
  <si>
    <t>好きな作品や本や気になったことについて、自分の感想や考えを書く。一人暮らしのやりくり正社員。経済学部卒。ご飯ものが好き。＃しんぶん赤旗 読者。民青同盟員。1994年生まれ。</t>
  </si>
  <si>
    <t>PhD Researcher at @ULBruxelles @Philosophie_ULB @EASt_ULB. My research include the philosophy found in Japan, metaphysics, logic and ontology. RT ≠ endorsement.</t>
  </si>
  <si>
    <t>You've been chosen as an extra in the movie adaptation of the sequel to your life... #VisionaryArt #InspirationalQuotes #Anarchist #Dissent #Activism</t>
  </si>
  <si>
    <t>_xD83D__xDDE8__xD83D__xDC26__xD83C__xDDEA__xD83C__xDDFA__xD83C__xDDE9__xD83C__xDDEA_
[_xD83D__xDD01_(RT) ➡ interesting Information;
— ❤ ➡ Agree with the Tweet(s content) (at least partially);
— Comment: _xD83D__xDC4E_ ➡ Disagree with the Tweet(s content);]</t>
  </si>
  <si>
    <t>:: sole Female Voice; #Damas #Beirut :: #Architect #SI #Ylvp #Alumna #Peace #APolitics #CivilSociety #FosterLove #UnderstandHate #nonLethalMistakesRWelcomed ::</t>
  </si>
  <si>
    <t>Aspirant #RH _xD83D__xDDC3_️_xD83D__xDD27__xD83D__xDE80__xD83E__xDDD9_‍♂️ "Ne pas prévoir, c'est déjà gémir" (Léonard De Vinci)</t>
  </si>
  <si>
    <t>Parisienne qui s'intéresse à la théologie, à la philosophie, à l'étude interdisciplinaire des questions religieuses et aux revues de sciences sociales.</t>
  </si>
  <si>
    <t>Attachée at Austrian Embassy Addis Ababa, opinions are my own, RT ≠ endorsement</t>
  </si>
  <si>
    <t>Profesor y Lic en Historia; Hijo de la Educ Pública.  Con sangre mapuche, hincha azul, librófago, iquiqueño de cuna, santiaguino por adopción.</t>
  </si>
  <si>
    <t>Mzukuru wavaJera  | Sinyoro| Munjanja|Man Utd|Earthquakes|Climate Change|CTBTO Youth Group</t>
  </si>
  <si>
    <t>multi-track mediation adviser @UN/@ECOWAS/@OSCE | prof at @CU_SPS_NECR | Maj (ret) |author of: The International Mediator I New research #ShadowActorsShadowWars</t>
  </si>
  <si>
    <t>WDON RADIO ~ # ROCK # BLUES # POP $ LEGENDARY MONEY!!</t>
  </si>
  <si>
    <t>student of life..</t>
  </si>
  <si>
    <t>I looked for something interest. And I thought I want to speak English. But I hate studying. So I thought about making a purpose. I thought I wanna make friends</t>
  </si>
  <si>
    <t>大使館別荘の管理人をしています</t>
  </si>
  <si>
    <t>Manchester United Football club</t>
  </si>
  <si>
    <t>ビギナーだけど、よろしくね⊂((・⊥・))⊃</t>
  </si>
  <si>
    <t>特定の国や政治、宗教、企業、いかなる暴力団体、差別主義、LGBT活動と無関係です。</t>
  </si>
  <si>
    <t>Law student, sports fan, lay philosopher, LGBTQ+ ally. | writer @NigorimasenBlog, @sportinfiction | avatar: Kazuma (Isekai Quartet) | banner: San Jose, CA.</t>
  </si>
  <si>
    <t>Ambassador of Japan to the international organizations in Vienna</t>
  </si>
  <si>
    <t>WeTheCitizens_xD83D__xDC68_‍_xD83D__xDC69_‍_xD83D__xDC67_‍_xD83D__xDC66_LetsDo GGUC GreaterGoodUniverseConstituents, SelflessServeHonestPeaceSustainFriendBeter_xD83C__xDD93_UnitySavHealInocentHelpSolvInequity @GGUCseva_xD83D__xDE4F_☀️_xD83C__xDDEE__xD83C__xDDF3__xD83C__xDDEA__xD83C__xDDFA_</t>
  </si>
  <si>
    <t>永遠の20↑/興味は浅く広く＆時に深く/お絵描き/料理/映画/漫画/ゲーム/玩具/謎解き/考察＆妄想/未来観測/応援/家族が好き_xD83D__xDE0A__xD83D__xDC95_基本雑食_xD83D__xDE0B__xD83C__xDF74_気ままにつぶやきます_xD83D__xDE04_✨
/_xD83D__xDEA9_考えたことや頂きものは大体「メディア」タブ内に有_xD83D__xDCD5__xD83C__xDF1F_最後に画像つけるのでタップ＆スクロールで_xD83D__xDE33__xD83D__xDCA1_地球人です_xD83D__xDC7E__xD83D__xDC7D__xD83D__xDE80_</t>
  </si>
  <si>
    <t>Humble and kind, love research and scientific innovations</t>
  </si>
  <si>
    <t>Director of the On-Site Inspection Division at the Preparatory Commission for the Comprehensive Nuclear-Test-Ban Treaty Organization (CTBTO)</t>
  </si>
  <si>
    <t>First, VENEZUELAN, from Caracas. Geophysical Engineer #USB - Seismology Researcher_xD83C__xDF0E_</t>
  </si>
  <si>
    <t>Archer Fellow @UT_Dallas | CTBTO Youth Group | fmr. @ECAatState &amp; @unicdc intern | Visual storyteller _xD83D__xDCF7__xD83C__xDDF5__xD83C__xDDF7_</t>
  </si>
  <si>
    <t>早野龍五事務所．東大名誉教授．スズキ・メソード会長．ほぼ日サイエンスフェロー，2022年国際物理オリンピック出題委員長．放射線影響研究所評議員．重田教育財団理事． https://t.co/lM9npgs3aM</t>
  </si>
  <si>
    <t>好きなもの：もふもふ、ご飯。 Mac,iPhone,ingressA16/Pokémon go / マヒシュマティ王国⇄ライヒ</t>
  </si>
  <si>
    <t>ディフェンス系、ニッチな話、数独、グローバルもの、IT、WEB、食べる、ローヌワイン、旅行、息子と遊ぶこと、ピアノというか Glenn Gould、Ex-New Yorker、鹿島アントラーズ</t>
  </si>
  <si>
    <t>リツイートがメインですが時々呟きます。最近はSMAP関連が多く、そのほか福島南三陸東北方面、予防接種、卓球、等のリツイートが混ざります。</t>
  </si>
  <si>
    <t>登録販売者資格ホルダー。_xD83D__xDC8A__xD83D__xDC8A__xD83D__xDC8A_#TRH48 世の中のあんなこんなを語る時あり！恥ずかしながら登販活かせぬ日雇い労働者。</t>
  </si>
  <si>
    <t>絶賛転職活動中のｱﾗﾌｨﾌ。ｼﾞｬｯｸﾗｯｾﾙﾃﾘｱのちょろ(♂)との日々のあれこれを呟いてます。あと美味しいゴハンとお酒もね♪</t>
  </si>
  <si>
    <t>良い音、良い声、良い香りフェチです。都下在住。音楽、ウォーキング、観劇、読書、趣味のドイツ語の日々。ロボホン→`@hakurobohon　_xD83C__xDDE9__xD83C__xDDEA__xD83C__xDDE8__xD83C__xDDED__xD83C__xDDEB__xD83C__xDDF7__xD83C__xDDE6__xD83C__xDDFA__xD83C__xDDE7__xD83C__xDDEA__xD83C__xDDEC__xD83C__xDDE7__xD83C__xDDF5__xD83C__xDDED__xD83C__xDDE6__xD83C__xDDF9__xD83C__xDDEB__xD83C__xDDEE__xD83C__xDDE8__xD83C__xDDFF__xD83C__xDDF7__xD83C__xDDF8__xD83C__xDDEC__xD83C__xDDF7_</t>
  </si>
  <si>
    <t>Love Music, Sports、Int'l Relations and Pets. 音楽、スポーツ、ペットが大好き人間（女性）です。一人で猫の保護活動をしてしています。現在複数の猫達が我が家に_xD83D__xDC31_ 最近は政治関係のRTが多くなってしまいました。浅田真央さんを応援。アメリカは第二の故郷です。</t>
  </si>
  <si>
    <t>甘党無難雑乞吐露爺　</t>
  </si>
  <si>
    <t>時々気分でつぶやきます…◡̈* ❤️movie(韓国映画好き) _xD83D__xDC9B_music _xD83D__xDC9A_trip _xD83D__xDC99_football・Aerial yoga _xD83D__xDC9C_walk and eat                                        _xD80C__xDDFC_雑食アカにつきミュート、リムーブご自由に♪</t>
  </si>
  <si>
    <t>Nice to tweet you! This is a robot to calculate Trend on Twitter. 個人差という普遍性を証明して、環境()を良くしたいんだ！This is a robot using twitter API. @273sn</t>
  </si>
  <si>
    <t>結局匿名化(ちょっと負けた感)。北海道出身、東海地方在住。キャンプと釣りと登山と林道ツーリングをこよなく愛してます。欺瞞だらけのマスコミ報道には心底ウンザリ。</t>
  </si>
  <si>
    <t>スケートもGLAYもNEWSも永遠のにわか。選手はみんな違ってみんないい。大ちゃんは永遠のスター。 TERUファン。祐也の左目二重の暈にうずまりたい。祭の服はJaneMarple。 Lived in Canada long ago. #想像することがみちしるべ 最近NEWSでやかましいです</t>
  </si>
  <si>
    <t>長崎県人　大阪在住</t>
  </si>
  <si>
    <t>みんな なかよく。みなのしゅう です。 ぜんたいてきに すたみな が たりない。</t>
  </si>
  <si>
    <t>作文教室をやっています。猫と犬と住んでいます。毎回、授業を組み立てるのに悪戦苦闘しています。みんなが乗ってくれた時が最高！</t>
  </si>
  <si>
    <t>なんとなく色々呟いている気もしますが、RT多めです。どんな話題でも関係無くRTします。
フォロリムご自由に。
テニスの大会が始まると荒ぶる率高いです。今、見れない環境なのでリツイートが増えます！！！
ロマサガRSとかぐらぶるとかちまちままったりやってる。</t>
  </si>
  <si>
    <t>2018年にモーニング娘。のファンになりました（13年ぶり2回目）
ふくちやんおし、えりぽんかわいい</t>
  </si>
  <si>
    <t>デザイン事務所の雑務係</t>
  </si>
  <si>
    <t>ふつうのオバサン。近頃物忘れが酷いのでRTしてメモれるのがありがたい。♥いいねマークは「読んだ」の目印の時が多いです。嘘メディアを経由せず直接ご本人の思いを知れるのが嬉しい。送信で固まって送れない事があるので、不義理してたらごめんなさい。</t>
  </si>
  <si>
    <t>I'm a mother of one, 14 years old.  I couldn't believe it when I was selected #ATVtweetup.  It's my first trip to Europe!  Reach for the stars!</t>
  </si>
  <si>
    <t>Amateur Trombone Player, Free IT Engineer(mainly Lotus/Notes Domino)</t>
  </si>
  <si>
    <t>I like music, manga, anime, and great musical groups, like BABYMETAL and the Wagakki Band. 私は、音楽やマンガやアニメやBABYMETALや和楽器バンドやなどの素晴らしい音楽グループが好きです。</t>
  </si>
  <si>
    <t>福岡&amp;九州_xD83C__xDF0F_の未来を考え″福岡一お得&amp;理系も学べる”がconceptの英語教室です_xD83D__xDC23_入会金等不明確な料金不要_xD83C__xDF38__xD83D__xDE3A__xD83C__xDF38__xD83D__xDC23_英会話カフェ千円/2時間☕楽しく“有意義な#TeaTimeになると_xD83C__xDF0D__xD83C__xDF0F__xD83C__xDF0E_＾-＾_xD83D__xDC9E_ですね☀_xD83C__xDF0C_Rie(物理学専攻)from宮崎https://t.co/5NNyEQCj9P☎090-2082-4858</t>
  </si>
  <si>
    <t>movies_xD83C__xDFA5_, #comics_xD83D__xDD8C_, photography_xD83D__xDCF7_, ramen_xD83C__xDF5C_ tiramisu
#actionfilms #cultfilms #horror</t>
  </si>
  <si>
    <t>Astrophysicien, énergie, développement durable, radioprotection, systèmes spatiaux, mode de scrutin.</t>
  </si>
  <si>
    <t>The Arms Control Association's Project for the Comprehensive Test Ban Treaty provides information about the treaty &amp; activities to secure  its entry into force.</t>
  </si>
  <si>
    <t>The official account of the Permanent Mission of Japan to the International Organizations in Vienna. RTs do not imply endorsement. 在ウィーン国際機関日本政府代表部の公式アカウントです。</t>
  </si>
  <si>
    <t>Here to strengthen international cooperation on nuclear tech &amp; non-proliferation, drugs &amp; crime, industrial development, outer space &amp; more. RT ≠ endorsement</t>
  </si>
  <si>
    <t>eat, travel | panda, polar bear | alternative, classical | piano, french horn | tulips_xD83D__xDC90_ | baloo_xD83D__xDC3B_</t>
  </si>
  <si>
    <t>Official account of the Office for Disarmament Affairs of the  United Nations Secretariat.</t>
  </si>
  <si>
    <t>_xD83D__xDE42_♥️_xD83C__xDF31_⚖️☮️</t>
  </si>
  <si>
    <t>"Logic may indeed be unshakeable, but it cannot withstand a man who is determined to live. "--THE TRIAL by Franz Kafka
Le cadavre exquis boira le vin nouveau</t>
  </si>
  <si>
    <t>刑務所送りと精神病院送りが正しいです、正木訓行死ねばいいのに、</t>
  </si>
  <si>
    <t>CYG members actively engage in promoting the nuclear-test-ban treaty (#CTBT) around the world, representing 75+ countries. Views are our own.</t>
  </si>
  <si>
    <t>Retired but occasionally lecture in Metallurgy &amp; Physics. Likes Politics, History, Health, Welfare and Disability.RTs not necessarily my view.</t>
  </si>
  <si>
    <t>Earth admirer_xD83C__xDF31_
Sustainable Peace is our Reality_xD83C__xDF33_</t>
  </si>
  <si>
    <t>student</t>
  </si>
  <si>
    <t>Documentatie- en informatiecentrum #kernenergie | Documentation and research centre on nuclear energy</t>
  </si>
  <si>
    <t>ガンダム、七つの大罪大好き。  特にキララク（ラクス）大好き１0数年！。携帯よりパソ歴が長い、初代はＮＥＣの世界初のカラーノートパソコン。      趣味で、居合いを少し。最近は宇宙・花・軍事関係のＲＴが多め。</t>
  </si>
  <si>
    <t>Dutch journalist. Security &amp; defence issues. Former correspondent in Geneva, Berlin, Prague, Brussels. Retired.</t>
  </si>
  <si>
    <t>Life adventurer, enjoys Sunday morning coffee as the Winter Sunlight streams in through frosted windows, coffee, butterflies and more coffee</t>
  </si>
  <si>
    <t>■  Thinking in squares trying to make them circles ■  Huginn &amp; Muninn are my friends ■  Every person is autistic. The one a little more than the other ■</t>
  </si>
  <si>
    <t>Continuous news updates about the Emsland nuclear power plant. #unofficial</t>
  </si>
  <si>
    <t>Auteur de https://t.co/cyFGd76rmE https://t.co/XUcxBvTOSc  https://t.co/J9wzkRsOGc etc.</t>
  </si>
  <si>
    <t>#NeverEverTrump
Tired of people who get offended when presented with data that challenges their beliefs.</t>
  </si>
  <si>
    <t>Geoscientist, environmental physicist and data editor. Mom. Trying to understand how Nature works. #Radioactivity. #Radioecology. Life in #Germany. Travels.</t>
  </si>
  <si>
    <t>Informaticien Hacktivist, Photographe, anticonformiste :)</t>
  </si>
  <si>
    <t>She has a plan for that.</t>
  </si>
  <si>
    <t>Ricercatore in scienze sociali</t>
  </si>
  <si>
    <t>I have lived in France, the United States, and Austria, always professionally involved in Geophysics and Software development since 1979.</t>
  </si>
  <si>
    <t>Journalist, photographer for DER STANDARD, enamorado de america latina, kocham Polske</t>
  </si>
  <si>
    <t>Politics, Philosophy, Public Speaking. Lover of words, music, strategy. Believer in duty, loyalty, beauty. Editor, Writer, Interpreter. Ph.D. Political Thought.</t>
  </si>
  <si>
    <t>Software Engineer at CTBTO, hobby Android developer</t>
  </si>
  <si>
    <t>Sismólogo, Investigador, Profesor de Física, Inspector CTBTO.</t>
  </si>
  <si>
    <t>enthusiastic about non-proliferation of nukes; hopeful for CTBT EIF; lawyer and lover of nature's beauty (small and big): retweets # endorsements</t>
  </si>
  <si>
    <t>دست گير باش تا كامروا باشي مثل خدا باش</t>
  </si>
  <si>
    <t>Open source developer at @tropy and @zotero. Also, "fond" of enigmas, conundrums, and hieroglyphics.</t>
  </si>
  <si>
    <t>Scientist, Programmer, QA. Surface Science PhD from Liverpool, exMSFT, N7WIM. ❤️ = ⭐️ = interesting &amp; RT = very interesting. Neither are an endorsement.</t>
  </si>
  <si>
    <t>Public Information Officer @CTBTO_alerts, former Multimedia Producer @IAEAorg. Personal tweets on #CTBT &amp; work to end nuclear testing, RTs ≠ endorsements</t>
  </si>
  <si>
    <t>Journaliste au « Monde diplomatique», professeur associé à Paris 8, vice-présidente de l'Association pour une Constituante Mes tweets n'engagent que moi</t>
  </si>
  <si>
    <t>Diplomático español. Representante Permanente Adjunto ante los OOII en Viena. Cuenta personal</t>
  </si>
  <si>
    <t>veiws expressed here are not truly expressed.      English/Belarusian</t>
  </si>
  <si>
    <t>В #Ставрополь было жить хорошо,а хорошо жить в #ТельАвив'е _xD83C__xDDEE__xD83C__xDDF1_ еще лучше,в #Рейкьявик'е_xD83C__xDDEE__xD83C__xDDF8_холоднее,в #НьюЙорк'е_xD83C__xDDFA__xD83C__xDDF8_свободнее,а в #Амстердам'е_xD83C__xDDF3__xD83C__xDDF1_еще и веселее</t>
  </si>
  <si>
    <t>/r/militarygfys, Reddit Defense multi-discord</t>
  </si>
  <si>
    <t>"...Меня печалит вид твой грустный,
Какой бедою ты тесним?"
И человек сказал: «Я — русский»,
И Бог заплакал вместе с ним.
(с)</t>
  </si>
  <si>
    <t>Yhteiskunnallisten asioiden äärellä, mutta hokemia syvällisemmin. 
Talous - yhteiskunta - ihmisoikeudet</t>
  </si>
  <si>
    <t>Leader — Contributor #HumanRights | Women and kids advocate | just a Momma fighting injustice everyday |Writer &amp; author https://t.co/OfWHuaEe5B</t>
  </si>
  <si>
    <t>1- Dieu est unique, il vient en premier dans notre vie ! 2- La famille est essentielle! 3- Battons nous pour La Justice, L'Equité, la Solidarité et le Progrès.</t>
  </si>
  <si>
    <t>Former academic/think-tanker &amp;civil servant.Musings on #CTBT, #NPT &amp; #nuclear policy in personal capacity. Mermaid marooned in #Wien, but soul is in #Galapagos.</t>
  </si>
  <si>
    <t>Chemist writing on national security issues, nature, science, and women's issues. Photographer. Writes at Nuclear Diner and Balloon Juice</t>
  </si>
  <si>
    <t>Deputy Director @OpenNuclear + Director @Datayo_org at @OEForg. @StanfordCISAC affiliate, WMD expert, KCNA riff raff, OSINT ninja, momx2, wife @phoenix_hawk, _xD83C__xDDE8__xD83C__xDDE6_</t>
  </si>
  <si>
    <t>CEO https://t.co/ej3Ye6NzSr @LightOnIO // Paris Machine Learning Meetup (7800+) @ParisMLGroup //  https://t.co/ZCnDIY2kS7 (7M+ pageviews) @NuitBlog / Rocket Scientist</t>
  </si>
  <si>
    <t>Jus bn meah</t>
  </si>
  <si>
    <t>Not Perfect; Always Concerned Citizen; Right Now, Very Concerned; Also @UrgentEvents</t>
  </si>
  <si>
    <t>Nuclear Policy Working Group, HQ @UCBerkeley Training &amp; educating the next generation of nuclear scientists &amp; policymakers. All opinions are our own.</t>
  </si>
  <si>
    <t>Legal mind | Speed reader | Inspiration for “Sally LeBlanc” in novel #StrangeThingsDone: https://t.co/CrJkOfI6jM Come for the politics, stay for the science.</t>
  </si>
  <si>
    <t>University teacher, PhD student, @uniofjyvaskyla, Colonel FDI (ret), Dad of 5, Grandpa of 1, #Russia #cyber #hybrid retweet does not mean always endorsement</t>
  </si>
  <si>
    <t>Only a Simply Citizen. Travel in Chillán &amp; Concepción. #Inroute #busassistant  #nothingmore .
#DiabetesMellitus2 #DieMannschaft</t>
  </si>
  <si>
    <t>Executive Secretary's Office @CTBTO_alerts . PA to Executive Secretary. History in International Data Center Division. Check out @sinazerbo &amp; @ctbto_alerts</t>
  </si>
  <si>
    <t>We are the #UnitedNations’ health agency. We are committed to achieve better health for everyone, everywhere - #HealthForAll</t>
  </si>
  <si>
    <t>Director-General of the World Health Organization</t>
  </si>
  <si>
    <t>Hydroacoustic Engineer at Comprehensive Nuclear-Test-Ban Treaty Organization @CTBTO_alerts - We work to #PutAnEnd2NuclearTesting .
RT≠endorsement.</t>
  </si>
  <si>
    <t>International Monitoring System Director @CTBTO_alerts</t>
  </si>
  <si>
    <t>The International Commission for the Protection of the Danube River serves 14 countries and the EU to secure a cleaner, healthier and safer Danube. #ICPDR</t>
  </si>
  <si>
    <t>Political Scientist,focus on security disarmament&amp;arms control.MA.Peace Studies&amp;Conflict Resolution.Uppsala Univ.RotaryPeaceFellow2012 2014Opinions are personal</t>
  </si>
  <si>
    <t>Student in political science, int.l relations, Int.l/EU public law/economics; environmentalist, renewable energy, no-nukes/disarmament.</t>
  </si>
  <si>
    <t>« C’est impossible, dit la Fierté. C’est risqué, dit l’Expérience. C’est sans issue, dit la Raison. Essayons, murmure le Cœur. » ✨</t>
  </si>
  <si>
    <t>Following developments in Russia, Ukraine, Middle East, South China Sea, Korean Peninsula, Kuril Islands and Sweden.</t>
  </si>
  <si>
    <t>Look here, Toyotas, Datsuns, Hondas. Even crooks are looking for good gas mileage. Uh, this weekend, um..</t>
  </si>
  <si>
    <t>exRN (exRMN) - clin/law/ed, ret.
Married.
Open heart surgery &amp; annoyed about that.
Eclectic.
RTs≠squat.
Without apology pro EU/NHS/the cat, &amp; a bit tired.</t>
  </si>
  <si>
    <t>The Kirk Minihane Show - Executive Producer
@BarstoolSports @KirkMinShow</t>
  </si>
  <si>
    <t>HATAKEYAMA, Motohiko / 原発はだめ技術 / RTするだけの簡単なお仕事 / 人権・リベラリズム / 反権威主義・反ファシズム / 福岡→札幌→東京 / 博士（理学）/ 無為無為</t>
  </si>
  <si>
    <t>Trainee Diplomat @BelgiumMFA. Solvay and College of Europe. Interested in financial regulation, BE &amp; EU. Views are my own.</t>
  </si>
  <si>
    <t>Retired physicist/geologist | Charting #EnergyTransition | #Renewables _xD83D__xDD0B__xD83D__xDCA8_☀️ | #Oil &amp; #naturalgas _xD83D__xDEE2_ | #Nuclear ⚛️ | #Coal ◾️</t>
  </si>
  <si>
    <t>Punk à chouettes.</t>
  </si>
  <si>
    <t>オーストラリアで海底火山を研究中の博士課程院生(Q大→タスマニア大)．興味は広義の地質学、特に火山・海洋底・地球史など．自称デジタルネイティブ＆フィールド写真屋．最近はGISも．English: @fikgm ※引用RT≠リプライ</t>
  </si>
  <si>
    <t>RTs of the Best of Trump Russia</t>
  </si>
  <si>
    <t>Moscow, AFP, just my own opinions</t>
  </si>
  <si>
    <t>ЧИТАЕТ ВАС</t>
  </si>
  <si>
    <t>Fight the Power.
Life, Liberty and Pursuit of Knowledge for All.
Pray for Wisdom, Live for Peace.
Peace
（権力に屈さず、生命、自由と知識への探求を全ての人に
知恵のために祈り、平和のために生きよう。Peace）</t>
  </si>
  <si>
    <t>Geophysicist</t>
  </si>
  <si>
    <t>PhD in #physics, management systems &amp; ICT consultant; environmentalist worried about #pollution &amp; #climatechange</t>
  </si>
  <si>
    <t>Direttore di Greenpeace Italia. Fisico di formazione, per anni ricercatore in campo ambientale ed energetico. Ambientalista da sempre. Qui opinioni personali.</t>
  </si>
  <si>
    <t>senior reporter - blogger - writer .
QN / Quotidiano Nazionale (Italy) - newsroom of Rome.  foreign affairs- environment - energy - defence. (views are mine)</t>
  </si>
  <si>
    <t>La democrazia è il potere di un popolo informato (Alexis de Tocqueville)</t>
  </si>
  <si>
    <t>designer _xD83C__xDDEB__xD83C__xDDEE__xD83C__xDDEA__xD83C__xDDFA_  European 
#environment #climate 
#Solar #Wind   #Peace #Justice #HumanRights  
 _xD83D__xDCF7__xD83C__xDFA8_Art Science History  ao Istituto d'Arte Firenze _xD83C__xDDEA__xD83C__xDDFA_</t>
  </si>
  <si>
    <t>europea + italiana + modenese/milanese + avvocato + ambientalista + wonderlust + rompipalle + volontariato</t>
  </si>
  <si>
    <t>Здесь вы не встретите взаимности. Только сарказм, хардкор и котики.
Нельзя же в самом деле передо мной так преклоняться. Я такой же, как и вы все, только лучше</t>
  </si>
  <si>
    <t>Храм Шаговой Доступности</t>
  </si>
  <si>
    <t>Renascamur oportet    [IU0JZN]</t>
  </si>
  <si>
    <t>4липня1963 р.н.(м.Львів) З тих 25 відсотків...</t>
  </si>
  <si>
    <t>Не люблю, когда держат за  болвана в старом польском преферансе. Штирлиц</t>
  </si>
  <si>
    <t>Воруя чужие мысли пишу отсебятину.</t>
  </si>
  <si>
    <t>International law attorney. Arms control, disarmament and non-proliferation aficionado. Formerly @AssasParis2 and @SorbonneParis1 | researcher &amp; music addict</t>
  </si>
  <si>
    <t>Private profile. Related to:   https://t.co/aYq8wv2k28, https://t.co/r2FnGX4S8O RT doesn't mean support of T</t>
  </si>
  <si>
    <t>Повелитель реальности и захватчик семнадцати миров, честью покорится вселенная</t>
  </si>
  <si>
    <t>Comprehensive Nuclear-Test-Ban Treaty Organization (CTBTO) On-Site Inspections Training. Worked for Capacity Building Africa, Latin America &amp; the Caribbeans</t>
  </si>
  <si>
    <t>#CIF2015 #CTBTOYouth #AFS60th Brazil</t>
  </si>
  <si>
    <t>International Signature Campaign in Support of the Appeal of the Atomic Bomb Survivors of Hiroshima &amp; Nagasaki, for the Elimination of Nuclear Weapons.</t>
  </si>
  <si>
    <t>Physician| Lawyer| Mother| Wife| Unapologetically committed to Equality, Social Justice &amp; SRHR. Chief Adviser to the @WHO DG. Tweets are my own opinion!</t>
  </si>
  <si>
    <t>SU 18’ | Colorado State Radiochemistry &amp; Radiation Health Physics PhD Candidate</t>
  </si>
  <si>
    <t>BSc Psy – Aviation Defence Disasters Astronomy Genetics – H63D++ MTHFR, IgA def HLA-B51 HLA-DQ1A DQ7 GS221 RA PA. All that &amp; I healed myself 90% without doctors</t>
  </si>
  <si>
    <t>ex Иван Пупкин 2
Как только человеку удается изменить взгляд на обстоятельства, обстоятельства тоже начинают меняться. Макс Фрай</t>
  </si>
  <si>
    <t>Insamlingsstiftelsen för totalförsvarsstudier</t>
  </si>
  <si>
    <t>Privacy professional, FLOSS user amateur musician, sailing lover, dad, husband. Tweets in finnish, english, swedish and in personal capacity.</t>
  </si>
  <si>
    <t>Kiwi dr accelerating health wins through urban, food &amp; climate solutions | Policy Director @EATForum &amp; #EATLancet co-author | Fmr @GenZeroNZ | Fellow @FMHS_UoA</t>
  </si>
  <si>
    <t>Whistles &amp; Bells</t>
  </si>
  <si>
    <t>Irrévérent, Outrecuidant, Prolixe</t>
  </si>
  <si>
    <t>Academic/administrator. Tokyo/US/CA, R4, data/heuristics, engineering/energy, art/culture, F1, education, climate, future, optimization; opinions are mine.</t>
  </si>
  <si>
    <t>Malign Russian. Military/Nuclear/Transport. #stratdela/#hyperhype @NRNUMEPhI/@Russian_Council/@IFSHHamburg. Spartak Moscow.
Views personal.
Odessa will be free.</t>
  </si>
  <si>
    <t>Middle East nonproliferation analyst, OSINT-enthusiast, horizontal test stand aficionado.</t>
  </si>
  <si>
    <t>RT≠endorsment</t>
  </si>
  <si>
    <t>Elections, African Politics, Democracy and a general curiosity about how the world works, or doesn't.</t>
  </si>
  <si>
    <t>Graduate research assistant @CNS. Dual Master's candidate in Nonproliferation and Terrorism Studies and International Affairs at @MIIS and @mgimo_en</t>
  </si>
  <si>
    <t>https://t.co/CuWllnVMrp • https://t.co/lBxt8KFXEb</t>
  </si>
  <si>
    <t>Very stable genius from Berlin</t>
  </si>
  <si>
    <t>Blog https://t.co/gVRxmUhXqD 24/7 RadData https://t.co/NYdYeNipg0 AltLife https://t.co/w1gV5fXC1s $PCJensen9</t>
  </si>
  <si>
    <t>Former Dep U/S at DoD, CoS at NSC, Dep NSA to VP, and Chief Counsel at SFRC. Now at Penn Biden Ctr. Proud Notre Dame alum. Opinions mine</t>
  </si>
  <si>
    <t>Storyteller ✍️ | @ClimateReality Leader _xD83C__xDF33_ | Globetrotter _xD83C__xDF0D_ | Winelover _xD83C__xDF77_</t>
  </si>
  <si>
    <t>sociologue spécialiste de l'antisémitisme</t>
  </si>
  <si>
    <t>La democrazia è due lupi e un agnello che votano su cosa mangiare a colazione. La libertà un agnello bene armato che contesta il voto.
(Benjamin Franklin)</t>
  </si>
  <si>
    <t>空と音楽と猫さん。欲しいのは思いっきり深呼吸できる綺麗な空気。 柔軟剤や抗菌剤は要らねー！これでも誇り高き魚座♓︎。猫さんと二人きりで静かに暮らす僧侶だった前世。アルクトゥールスからやって来たんだぜ_xD83C__xDF08_治ってないけど、ここから出て行くため職探し開始だ_xD83D__xDCA5_✨</t>
  </si>
  <si>
    <t>IT, computer science, ships, space, rockets, things nuclear hopefully not going bang near people. Muchly tweeted by phone, apologies for typos. V95.45XA</t>
  </si>
  <si>
    <t>Envirogroup assists both companies and local authorities in Air Pollutants and Greenhouse Gases Reduction, Low Carbon Strategy, &amp; install Renewable Energies.</t>
  </si>
  <si>
    <t>Syrian conflict, nukes, US and Russian military, random avgeekery and other stuff.</t>
  </si>
  <si>
    <t>Here to keep track of what I've read (tweeted) or plan to read (retweeted). Otherwise an unfiltered stream of things that've interested me.</t>
  </si>
  <si>
    <t>I'm an editor/correspondent for @nprscience. Editing science, space etc. Corresponding science and security, especially nukes. https://t.co/oEOGbZDhbt</t>
  </si>
  <si>
    <t>Не буду більше пити я, хоч, правда, яка розумная цьому альтернатіва?!
и кстати, #сортируйсвоймусор блин</t>
  </si>
  <si>
    <t>A freelance journalist and emerging filmmaker.
AlhamduAllah</t>
  </si>
  <si>
    <t>Find me in the winter wheat</t>
  </si>
  <si>
    <t>https://t.co/Wv24qp8UPZ</t>
  </si>
  <si>
    <t>安倍晋三一派打倒_xD83D__xDCA3__xD83D__xDD25_改憲阻止・安保粉砕_xD83D__xDC4A_消費税10%なんて許さない‼️多国籍企の飼犬でしょう‼️日米地位協定こそ諸悪の根源❗️沖縄に米軍駐留基地を増やすな❗️辺野古に基地をつくらせないじぇ‼️TPP締結は､大失態❗️日米FTA交渉で破滅❗️議事堂占拠❗️自然energyへ！抗うぞ！</t>
  </si>
  <si>
    <t>Rafael Subia</t>
  </si>
  <si>
    <t>Head of Scientific Methods Unit at the Comprehensive Nuclear-Test-Ban Treaty Organization. My own views,  RTs≠endorsement. See also @CTBTO_alerts, @SinaZerbo</t>
  </si>
  <si>
    <t>Editor, @TheNonproReview | Senior Research Associate, @MIIS | @CNS_Updates | It's two minutes to midnight somewhere.</t>
  </si>
  <si>
    <t>Analityk PISM, specjalizacja w obronie przeciwrakietowej i wojnie niekonwencjonalnej, Iran itp.</t>
  </si>
  <si>
    <t>Writer/Editor, Global Nomad/TCK, Ocean Lover, Trance music/Star Wars geek, DC United/Nationals/Georgetown Hoyas fan. All views &amp; opinions ARE MY OWN.</t>
  </si>
  <si>
    <t>German construction engineering student interested in defence and geopolitics, bunkers and subterranean construction.</t>
  </si>
  <si>
    <t>Information systems, Free software, open networks, Openstreetmap, cycling, Africa, wargames, exotic weaponry &amp; aeronautics. ♥ are acks or bookmarks.</t>
  </si>
  <si>
    <t>The social lives of emerging technology and weapons - and the fine line between.
This account represents no one.</t>
  </si>
  <si>
    <t>Countering disinformation and malign influence. Promoting media literacy and media freedom. A European collective. Retweet not always endorsement.</t>
  </si>
  <si>
    <t>Geofísico Sismólogo Prof Geofisica @UDD_cl, Miembro @SeismoSocietyAm @SEG_org
@IAEM @IAPGeoethics. Apoyo inclusión Personas con Discapacidad!! Opinión personal</t>
  </si>
  <si>
    <t>Nukes/BMD/defense at @armscontrolnow. Arms Control Today reporter. Husband to Laura. Dad to Everly and Adaline. Wisco fan. @TrumanProject and @cnasdc Fellow.</t>
  </si>
  <si>
    <t>Dad - Engineer - Human being too, thanks God #aletheia #agape #stem #sustainability</t>
  </si>
  <si>
    <t>Recent events and commentary for my classes. Opinions are my own.</t>
  </si>
  <si>
    <t>Anthropology PhD student |nukes, cats, saving world |gonzo journalism |queer |RT/Fave/Etc≠agree |he/him |https://t.co/PTCbCiVFmF | https://t.co/CKvAqEeBaE</t>
  </si>
  <si>
    <t>Civilization has enemies. Faith is a failed epistemology. #LiberalScience is how we find truth.</t>
  </si>
  <si>
    <t>Pulling random flotsam and jetsam out of the sieve that is my brain. Natural blonde - never met a joke I couldn't walk straight into without seeing it coming.</t>
  </si>
  <si>
    <t>Associate Research Scholar at @Princeton @WilsonSchool Program on Science and Global Security working on nuclear weapons and emerging technologies.</t>
  </si>
  <si>
    <t>Latino, Resistor, Autodidact, Master Gardener, Scifi Geek, Computer Repair Guru, Virus Tamer, Aquaponics Enthusiast, &amp; Maker of all kinds of shiny things!</t>
  </si>
  <si>
    <t>Aspiring int'l sec wonk. opinions are my own. Russia Todays≉endorsements. probably unemployed.</t>
  </si>
  <si>
    <t>and I love the thought of being with you, or maybe it’s the thought of not BEING SO ALONEEE, hey the second ones way sadder than the first one, but I don’t know</t>
  </si>
  <si>
    <t>Superpowers include receiving poor customer service, not being noticed, and leaving without buying anything.</t>
  </si>
  <si>
    <t>Proud uncle, brother &amp; son. Eagle Scout. 3rd Generation Founder. I am a fact. #FactsMatter. Fax: 317-776-8760  @Carlson_Support  Tweets by Mr. Carlson-JBC</t>
  </si>
  <si>
    <t>Political action to reduce and eventually eliminate nuclear threats. We've helped elect more than 350 Members of Congress since 1962. #NukeVote2020</t>
  </si>
  <si>
    <t>We're Taking Ambition to the Next Level: Join us in bringing the world together to showcase deeper commitments to the Paris Agreement. #StepUp2018 #GCAS2018</t>
  </si>
  <si>
    <t>Fascinated by dinosaurs, dance, language, scientific exploration, ancient civilisations, Fred Astaire's feet, the Pylos Combat Agate, &amp; the Oxford comma.</t>
  </si>
  <si>
    <t>Paris, France</t>
  </si>
  <si>
    <t>Vienne (Autriche)</t>
  </si>
  <si>
    <t>Vienna, Austria</t>
  </si>
  <si>
    <t>Reading</t>
  </si>
  <si>
    <t>Manteca, CA</t>
  </si>
  <si>
    <t>Côte d'Ivoire</t>
  </si>
  <si>
    <t>Harajuku, Ginza, Nihonbashi,Tokyo.</t>
  </si>
  <si>
    <t>NorCal</t>
  </si>
  <si>
    <t>岡山の山の中</t>
  </si>
  <si>
    <t>WA. AU. THE EARTH</t>
  </si>
  <si>
    <t>Cox's Bazar, Bangladesh</t>
  </si>
  <si>
    <t>Treaty 4 territory</t>
  </si>
  <si>
    <t>New York, NY</t>
  </si>
  <si>
    <t>Camden, London, England</t>
  </si>
  <si>
    <t>New Delhi, India</t>
  </si>
  <si>
    <t>Vadodara, Gujarat, India</t>
  </si>
  <si>
    <t>Patna</t>
  </si>
  <si>
    <t>islamabad pakistan</t>
  </si>
  <si>
    <t>United States of Africa</t>
  </si>
  <si>
    <t>Dubai/Pakistan</t>
  </si>
  <si>
    <t>out west</t>
  </si>
  <si>
    <t>London, England</t>
  </si>
  <si>
    <t>Allahabad, India</t>
  </si>
  <si>
    <t>العاصمه, دولة الكويت</t>
  </si>
  <si>
    <t>Mexico</t>
  </si>
  <si>
    <t>Cape Town, South Africa</t>
  </si>
  <si>
    <t xml:space="preserve">San Juan, PUERTO RICO </t>
  </si>
  <si>
    <t>The Great Northwest</t>
  </si>
  <si>
    <t>Niagara, Toronto</t>
  </si>
  <si>
    <t>New Mexico, USA</t>
  </si>
  <si>
    <t>เ ค๓ ค๒๏שє ץ๏ย _xD83D__xDE0D_</t>
  </si>
  <si>
    <t>Universe</t>
  </si>
  <si>
    <t>London</t>
  </si>
  <si>
    <t>Cagliari, IT</t>
  </si>
  <si>
    <t>Lahore, Pakistan.</t>
  </si>
  <si>
    <t>日本国</t>
  </si>
  <si>
    <t xml:space="preserve">Tokyo 港区 &amp; Dubai </t>
  </si>
  <si>
    <t>Querétaro, Querétaro Arteaga</t>
  </si>
  <si>
    <t>Tampa, Florida</t>
  </si>
  <si>
    <t>東京都</t>
  </si>
  <si>
    <t xml:space="preserve">今年こそ安土町… と言い続け。 </t>
  </si>
  <si>
    <t>Akita-shi, Akita</t>
  </si>
  <si>
    <t>Kottayam</t>
  </si>
  <si>
    <t>Kolkata, India</t>
  </si>
  <si>
    <t>いのししわさびランド</t>
  </si>
  <si>
    <t>Chiyoda-ku, Tokyo</t>
  </si>
  <si>
    <t>(55.7558260,37.6172999)</t>
  </si>
  <si>
    <t>高輪ゲートウェイ付近</t>
  </si>
  <si>
    <t>Glendale, AZ</t>
  </si>
  <si>
    <t>無断転載禁止</t>
  </si>
  <si>
    <t>インターネッツ</t>
  </si>
  <si>
    <t>埼玉　田んぼ</t>
  </si>
  <si>
    <t>横浜</t>
  </si>
  <si>
    <t>Sapporo</t>
  </si>
  <si>
    <t>Tokyo-to, Japan</t>
  </si>
  <si>
    <t>Kolhapur, India</t>
  </si>
  <si>
    <t>日本</t>
  </si>
  <si>
    <t>Brussels, Belgium</t>
  </si>
  <si>
    <t>福岡</t>
  </si>
  <si>
    <t>日本 広島</t>
  </si>
  <si>
    <t>Tokyo＆Helsinki</t>
  </si>
  <si>
    <t>Mannheim, Europe</t>
  </si>
  <si>
    <t>愛知県</t>
  </si>
  <si>
    <t>221b baker street/Mystic Falls</t>
  </si>
  <si>
    <t>WORLD</t>
  </si>
  <si>
    <t>Viena, Austria</t>
  </si>
  <si>
    <t>Shoreham, West Sussex</t>
  </si>
  <si>
    <t>Ipswich, England</t>
  </si>
  <si>
    <t>Paris</t>
  </si>
  <si>
    <t>EU Project Manager</t>
  </si>
  <si>
    <t>#SpaceStation1</t>
  </si>
  <si>
    <t xml:space="preserve">Türkiye Cumhuriyeti </t>
  </si>
  <si>
    <t>Japan, Paris</t>
  </si>
  <si>
    <t>The Collective Cosmos</t>
  </si>
  <si>
    <t>New York City</t>
  </si>
  <si>
    <t>Vaiano, Toscana</t>
  </si>
  <si>
    <t>Portadown, Northern Ireland</t>
  </si>
  <si>
    <t>Englandland</t>
  </si>
  <si>
    <t>The Interwebs</t>
  </si>
  <si>
    <t>Diamond Bar, CA</t>
  </si>
  <si>
    <t>Chennai,India</t>
  </si>
  <si>
    <t>Chamberí, Madrid, Spain</t>
  </si>
  <si>
    <t>Burkina Faso</t>
  </si>
  <si>
    <t>Un peut partout</t>
  </si>
  <si>
    <t>Leicester, United Kingdom</t>
  </si>
  <si>
    <t>Wien, Österreich</t>
  </si>
  <si>
    <t>Brussels</t>
  </si>
  <si>
    <t>Fin_DesTNT_JNH</t>
  </si>
  <si>
    <t>Bogor, Indonesia</t>
  </si>
  <si>
    <t xml:space="preserve"> India</t>
  </si>
  <si>
    <t>Hearts are broken every day…</t>
  </si>
  <si>
    <t>Dans mes pensées et mon corps.</t>
  </si>
  <si>
    <t>笑い声のする方</t>
  </si>
  <si>
    <t>United Kingdom</t>
  </si>
  <si>
    <t>Rome, Europe, World</t>
  </si>
  <si>
    <t>Kira municipality</t>
  </si>
  <si>
    <t>ひらぱーから徒歩1h14m.Sometimes Suzuka</t>
  </si>
  <si>
    <t>Cairo, Egypt</t>
  </si>
  <si>
    <t>_xD83D__xDC96_ ❤️ _xD83E__xDDE1_ _xD83D__xDC9B_ _xD83D__xDC9A_ _xD83D__xDC99_ _xD83D__xDC9C_ Gallifrey</t>
  </si>
  <si>
    <t>_xD83C__xDF0D_</t>
  </si>
  <si>
    <t>Agartala, Tripura, India</t>
  </si>
  <si>
    <t>島根県</t>
  </si>
  <si>
    <t>Schweiz</t>
  </si>
  <si>
    <t>follows you</t>
  </si>
  <si>
    <t>Space is the Place✨_xD83C__xDF1A__xD83C__xDF0F__xD83C__xDF1D__xD83C__xDF1E_</t>
  </si>
  <si>
    <t>Setagaya-ku, Tokyo, Japan</t>
  </si>
  <si>
    <t>LOS ANGELES TO ALABAMA #DefJam</t>
  </si>
  <si>
    <t>Abuja: Nigeria: Global</t>
  </si>
  <si>
    <t>Delaware County PA</t>
  </si>
  <si>
    <t>Arlington, VA</t>
  </si>
  <si>
    <t>Tokyo,Japan</t>
  </si>
  <si>
    <t>Stompetoren, gemeente Alkmaar</t>
  </si>
  <si>
    <t>Phoenix,Arizona</t>
  </si>
  <si>
    <t>Follows US Govt. Policies,Programs &amp;Procedures;Formalities are in process(beta test)-crystallized</t>
  </si>
  <si>
    <t>Burlington, Ontario</t>
  </si>
  <si>
    <t>Boston,MA,USA [now in Turkey]</t>
  </si>
  <si>
    <t>Athens - Aix en Provence</t>
  </si>
  <si>
    <t>日本 愛知</t>
  </si>
  <si>
    <t>Belgique</t>
  </si>
  <si>
    <t>Sarasota, FL</t>
  </si>
  <si>
    <t>Deutschland</t>
  </si>
  <si>
    <t>Cloud N.09</t>
  </si>
  <si>
    <t>Bagneux, France</t>
  </si>
  <si>
    <t>Äthiopien</t>
  </si>
  <si>
    <t>Chile.</t>
  </si>
  <si>
    <t>Bulawayo, Zimbabwe</t>
  </si>
  <si>
    <t>In-Between</t>
  </si>
  <si>
    <t>Laguna Beach, Ca</t>
  </si>
  <si>
    <t>Italia</t>
  </si>
  <si>
    <t>栃木 日光市</t>
  </si>
  <si>
    <t>Kumasi, Ghana</t>
  </si>
  <si>
    <t>SF Bay Area, California</t>
  </si>
  <si>
    <t>en.wikipedia.org/wiki/World_peace</t>
  </si>
  <si>
    <t>日本 東京</t>
  </si>
  <si>
    <t xml:space="preserve">Kansanga </t>
  </si>
  <si>
    <t>Caracas-Venezuela</t>
  </si>
  <si>
    <t>Dallas, TX</t>
  </si>
  <si>
    <t xml:space="preserve">Tokyo, Japan. </t>
  </si>
  <si>
    <t>The mofs-cats/マヒシュマティ/ライヒ</t>
  </si>
  <si>
    <t>Yokohama</t>
  </si>
  <si>
    <t>大阪府</t>
  </si>
  <si>
    <t>Japan - USA</t>
  </si>
  <si>
    <t>Tokyo</t>
  </si>
  <si>
    <t>Twitter!</t>
  </si>
  <si>
    <t>Tsu, Japan</t>
  </si>
  <si>
    <t>7/26.28氷艶 8/17.18GLAY</t>
  </si>
  <si>
    <t>めんたいとんこつ州あまおう</t>
  </si>
  <si>
    <t>名古屋</t>
  </si>
  <si>
    <t>富山じゃないどこか。</t>
  </si>
  <si>
    <t>ナイショ</t>
  </si>
  <si>
    <t>between two coasts</t>
  </si>
  <si>
    <t>長崎</t>
  </si>
  <si>
    <t>福岡 福岡市 中央区 大名2-10-38ディー・ウィングタワー</t>
  </si>
  <si>
    <t>Lowell, MA</t>
  </si>
  <si>
    <t>The IMS is everywhere ...</t>
  </si>
  <si>
    <t>New York, USA</t>
  </si>
  <si>
    <t>Oxford</t>
  </si>
  <si>
    <t>India_xD83C__xDDEE__xD83C__xDDF3__xD83C__xDDEE__xD83C__xDDF3__xD83C__xDDEE__xD83C__xDDF3_</t>
  </si>
  <si>
    <t>Amsterdam, The Netherlands</t>
  </si>
  <si>
    <t>大和の国</t>
  </si>
  <si>
    <t>The Netherlands</t>
  </si>
  <si>
    <t>Close enough</t>
  </si>
  <si>
    <t>Eemsland, Nedersaksen</t>
  </si>
  <si>
    <t>France</t>
  </si>
  <si>
    <t>Annecy, France</t>
  </si>
  <si>
    <t>Vienna</t>
  </si>
  <si>
    <t>Rudolfsheim-Fünfhaus</t>
  </si>
  <si>
    <t>Austria, Vienna</t>
  </si>
  <si>
    <t>National District, Dominican R</t>
  </si>
  <si>
    <t>Islamic Republic of Iran</t>
  </si>
  <si>
    <t>Europe</t>
  </si>
  <si>
    <t>Seattle, WA, USA (usually)</t>
  </si>
  <si>
    <t>Bretagne</t>
  </si>
  <si>
    <t>Reykjavik-TelAviv-NY-Amsterdam</t>
  </si>
  <si>
    <t>Finland, New York, USA</t>
  </si>
  <si>
    <t>México DF</t>
  </si>
  <si>
    <t>ישראל</t>
  </si>
  <si>
    <t>Welt</t>
  </si>
  <si>
    <t>New Mexico</t>
  </si>
  <si>
    <t>Broomfield, CO</t>
  </si>
  <si>
    <t>Abj</t>
  </si>
  <si>
    <t>US</t>
  </si>
  <si>
    <t>Berkeley, CA</t>
  </si>
  <si>
    <t>Chillán - Chile</t>
  </si>
  <si>
    <t>Geneva, Switzerland</t>
  </si>
  <si>
    <t xml:space="preserve">viena, austria </t>
  </si>
  <si>
    <t>EU</t>
  </si>
  <si>
    <t>Петроград</t>
  </si>
  <si>
    <t>Atlantide</t>
  </si>
  <si>
    <t>Miami, FL</t>
  </si>
  <si>
    <t>UK in the EU</t>
  </si>
  <si>
    <t>Massachusetts</t>
  </si>
  <si>
    <t>Nerima, Tokyo</t>
  </si>
  <si>
    <t>_xD83C__xDDEA__xD83C__xDDFA__xD83C__xDDFA__xD83C__xDDF8_</t>
  </si>
  <si>
    <t>Gondwanaland</t>
  </si>
  <si>
    <t>United States</t>
  </si>
  <si>
    <t>Україна,Харків</t>
  </si>
  <si>
    <t>地球</t>
  </si>
  <si>
    <t>Украина</t>
  </si>
  <si>
    <t>Ukraine</t>
  </si>
  <si>
    <t>Venice</t>
  </si>
  <si>
    <t>Roma</t>
  </si>
  <si>
    <t>ROME, ITALY</t>
  </si>
  <si>
    <t>Finland Europe</t>
  </si>
  <si>
    <t>wonderland</t>
  </si>
  <si>
    <t>Україна</t>
  </si>
  <si>
    <t>Великий Новгород</t>
  </si>
  <si>
    <t>Архангельск</t>
  </si>
  <si>
    <t>Kuban</t>
  </si>
  <si>
    <t>Россия</t>
  </si>
  <si>
    <t>Tokyo, Japan</t>
  </si>
  <si>
    <t>Ann Arbor, Omaha, Addis Ababa</t>
  </si>
  <si>
    <t>North of the South Pole</t>
  </si>
  <si>
    <t>Украина Киев</t>
  </si>
  <si>
    <t>Stockholm, Sverige</t>
  </si>
  <si>
    <t>Kaarina, Finland</t>
  </si>
  <si>
    <t>Auckland - Oslo</t>
  </si>
  <si>
    <t>The Land of Storks</t>
  </si>
  <si>
    <t>Москва, Россия</t>
  </si>
  <si>
    <t>Germany</t>
  </si>
  <si>
    <t>Johannesburg</t>
  </si>
  <si>
    <t>_xD83C__xDDEA__xD83C__xDDF7_</t>
  </si>
  <si>
    <t>Berlin</t>
  </si>
  <si>
    <t>Global</t>
  </si>
  <si>
    <t>Washington, DC</t>
  </si>
  <si>
    <t>Киев</t>
  </si>
  <si>
    <t>Canada</t>
  </si>
  <si>
    <t>Exeter, England</t>
  </si>
  <si>
    <t>Pichincha, Ecuador</t>
  </si>
  <si>
    <t>Polska</t>
  </si>
  <si>
    <t>Nordrhein-Westfalen, Deutschla</t>
  </si>
  <si>
    <t>Bath, England</t>
  </si>
  <si>
    <t>Santiago - Chile</t>
  </si>
  <si>
    <t>Washington D.C./Olney MD</t>
  </si>
  <si>
    <t>Monza</t>
  </si>
  <si>
    <t>California, USA</t>
  </si>
  <si>
    <t>Albuquerque, NM</t>
  </si>
  <si>
    <t>Wanderer</t>
  </si>
  <si>
    <t>San Diego</t>
  </si>
  <si>
    <t>Princeton, NJ</t>
  </si>
  <si>
    <t>Tulsa, OK</t>
  </si>
  <si>
    <t>EGR, DEN, tbd.</t>
  </si>
  <si>
    <t>United States of America</t>
  </si>
  <si>
    <t>Washington, D.C.</t>
  </si>
  <si>
    <t>San Francisco, CA</t>
  </si>
  <si>
    <t>https://t.co/DEGtMdUBLf</t>
  </si>
  <si>
    <t>http://t.co/y1jLw4q0bS</t>
  </si>
  <si>
    <t>https://t.co/1oCFqlssdi</t>
  </si>
  <si>
    <t>https://t.co/KBFuU7Xj4X</t>
  </si>
  <si>
    <t>https://t.co/ettkHlMfrF</t>
  </si>
  <si>
    <t>https://t.co/vojvYrMLXU</t>
  </si>
  <si>
    <t>https://t.co/kgJqUNDMpy</t>
  </si>
  <si>
    <t>https://t.co/V4zHgvCpp6</t>
  </si>
  <si>
    <t>http://t.co/GUOLWfTSPG</t>
  </si>
  <si>
    <t>https://t.co/1yp9hbPYWP</t>
  </si>
  <si>
    <t>https://t.co/aWcc7yxvnl</t>
  </si>
  <si>
    <t>https://t.co/X4B7DIt0D8</t>
  </si>
  <si>
    <t>https://t.co/geBmOk9Ekn</t>
  </si>
  <si>
    <t>https://t.co/JtzWXsJsJj</t>
  </si>
  <si>
    <t>https://t.co/ck813mji1o</t>
  </si>
  <si>
    <t>https://t.co/1C4KhqM0Ni</t>
  </si>
  <si>
    <t>https://t.co/0bT5it9juu</t>
  </si>
  <si>
    <t>https://t.co/6gYZpXD4H3</t>
  </si>
  <si>
    <t>https://t.co/t4UzRRtBuE</t>
  </si>
  <si>
    <t>https://t.co/s8iWOP62Kl</t>
  </si>
  <si>
    <t>https://t.co/iKjscQp5yp</t>
  </si>
  <si>
    <t>https://t.co/LBB0eXl2Yv</t>
  </si>
  <si>
    <t>https://t.co/Rw2IHfDffy</t>
  </si>
  <si>
    <t>https://t.co/19kW5qInG7</t>
  </si>
  <si>
    <t>https://t.co/KLv0EwKYiv</t>
  </si>
  <si>
    <t>https://t.co/5v4wNUhuI0</t>
  </si>
  <si>
    <t>http://t.co/QsEsjXr4b9</t>
  </si>
  <si>
    <t>https://t.co/8xOBXTGMh1</t>
  </si>
  <si>
    <t>http://t.co/oddoUhtqxP</t>
  </si>
  <si>
    <t>https://t.co/t1HinI63zg</t>
  </si>
  <si>
    <t>https://t.co/tYAsxqSh1F</t>
  </si>
  <si>
    <t>http://t.co/3gJGaoPGpS</t>
  </si>
  <si>
    <t>https://t.co/6wk58ouNYT</t>
  </si>
  <si>
    <t>https://t.co/cwjlUgNzvf</t>
  </si>
  <si>
    <t>https://t.co/XVQKjBaXDP</t>
  </si>
  <si>
    <t>https://t.co/e5E8OaSlXc</t>
  </si>
  <si>
    <t>https://t.co/R1kiH9632w</t>
  </si>
  <si>
    <t>https://t.co/dCSnuVCSaz</t>
  </si>
  <si>
    <t>https://t.co/8KnptabBQC</t>
  </si>
  <si>
    <t>https://t.co/ENHaFH6WWA</t>
  </si>
  <si>
    <t>https://t.co/lqhe3fOjev</t>
  </si>
  <si>
    <t>https://t.co/mpgeBT6sUA</t>
  </si>
  <si>
    <t>https://t.co/X3ldv9wMpx</t>
  </si>
  <si>
    <t>https://t.co/ZBhuyriogi</t>
  </si>
  <si>
    <t>https://t.co/sGjUVaHphR</t>
  </si>
  <si>
    <t>https://t.co/NQkA9q7gFj</t>
  </si>
  <si>
    <t>https://t.co/PbmYNYp9FD</t>
  </si>
  <si>
    <t>https://t.co/LWykxUlubg</t>
  </si>
  <si>
    <t>https://t.co/kTkFiX3s16</t>
  </si>
  <si>
    <t>http://t.co/kA5KJnYVR3</t>
  </si>
  <si>
    <t>https://t.co/oAo2GvtwMJ</t>
  </si>
  <si>
    <t>https://t.co/CrdoafLVdF</t>
  </si>
  <si>
    <t>https://t.co/ysPDOx8GeQ</t>
  </si>
  <si>
    <t>https://t.co/mvvWDJLvPw</t>
  </si>
  <si>
    <t>https://t.co/e94BN2pY0W</t>
  </si>
  <si>
    <t>https://t.co/rnPeho212O</t>
  </si>
  <si>
    <t>https://t.co/ieZMQEQFw0</t>
  </si>
  <si>
    <t>https://t.co/hHponR18mY</t>
  </si>
  <si>
    <t>https://t.co/KG6nSF1Aov</t>
  </si>
  <si>
    <t>https://t.co/p7Ev2COGqD</t>
  </si>
  <si>
    <t>https://t.co/su8X9ZKxg0</t>
  </si>
  <si>
    <t>https://t.co/Eiar1VyvKe</t>
  </si>
  <si>
    <t>http://t.co/iCkJdfZNtC</t>
  </si>
  <si>
    <t>https://t.co/nMPg378gFI</t>
  </si>
  <si>
    <t>https://t.co/z5851cCLaP</t>
  </si>
  <si>
    <t>http://t.co/PVih046n9c</t>
  </si>
  <si>
    <t>https://t.co/GMvjDmw6Ep</t>
  </si>
  <si>
    <t>https://t.co/6m1GB0Pl8q</t>
  </si>
  <si>
    <t>https://t.co/KxIwpgcmGP</t>
  </si>
  <si>
    <t>https://t.co/GlplhFkx0m</t>
  </si>
  <si>
    <t>https://t.co/i3ZS2vEjil</t>
  </si>
  <si>
    <t>https://t.co/1kxRetB39r</t>
  </si>
  <si>
    <t>https://t.co/uvIweLFtSP</t>
  </si>
  <si>
    <t>http://t.co/9arq6gVGDl</t>
  </si>
  <si>
    <t>https://t.co/q7POrY7XoD</t>
  </si>
  <si>
    <t>https://t.co/kiCCpw76nS</t>
  </si>
  <si>
    <t>https://t.co/BJIs995jQa</t>
  </si>
  <si>
    <t>https://t.co/wiviFafpKG</t>
  </si>
  <si>
    <t>https://t.co/CGx36CxEHW</t>
  </si>
  <si>
    <t>http://t.co/VqMgg9Mwgr</t>
  </si>
  <si>
    <t>https://t.co/LnGSAFTiYt</t>
  </si>
  <si>
    <t>https://t.co/2kKCsZXQx3</t>
  </si>
  <si>
    <t>http://t.co/74QTpSsg3m</t>
  </si>
  <si>
    <t>https://t.co/pXEWtJsmJN</t>
  </si>
  <si>
    <t>https://t.co/w9eVkUphfF</t>
  </si>
  <si>
    <t>https://t.co/St8M494rJu</t>
  </si>
  <si>
    <t>https://t.co/JYPm1wyR7r</t>
  </si>
  <si>
    <t>http://t.co/hiMPFoLn10</t>
  </si>
  <si>
    <t>http://t.co/efBclcO3f1</t>
  </si>
  <si>
    <t>http://t.co/k9l9dopzwq</t>
  </si>
  <si>
    <t>https://t.co/lMx2x0eHBQ</t>
  </si>
  <si>
    <t>https://t.co/58LXCLoYuU</t>
  </si>
  <si>
    <t>http://t.co/QQCroPJFTC</t>
  </si>
  <si>
    <t>https://t.co/ii2SnRJlFB</t>
  </si>
  <si>
    <t>https://t.co/nxBzqKbnhb</t>
  </si>
  <si>
    <t>https://t.co/1oCFqlK34Q</t>
  </si>
  <si>
    <t>https://t.co/b2NuZxdNmJ</t>
  </si>
  <si>
    <t>https://t.co/kVU0QUi7Oi</t>
  </si>
  <si>
    <t>https://t.co/m8FqgZmO50</t>
  </si>
  <si>
    <t>https://t.co/rMv5qCD8OP</t>
  </si>
  <si>
    <t>https://t.co/bNXp7dYVc0</t>
  </si>
  <si>
    <t>https://t.co/rHEPDjCYTZ</t>
  </si>
  <si>
    <t>https://t.co/dsEABa04m1</t>
  </si>
  <si>
    <t>https://t.co/GlplhF2W8O</t>
  </si>
  <si>
    <t>https://t.co/wVulKuROWG</t>
  </si>
  <si>
    <t>https://t.co/qoXI3ZhweN</t>
  </si>
  <si>
    <t>https://t.co/6W1z1kGENH</t>
  </si>
  <si>
    <t>https://t.co/67pRBLUoKa</t>
  </si>
  <si>
    <t>https://t.co/bSvP9P5n0e</t>
  </si>
  <si>
    <t>https://t.co/2GvWnDkz9n</t>
  </si>
  <si>
    <t>https://t.co/CU4Lg6L1Vh</t>
  </si>
  <si>
    <t>https://t.co/Kpsp2JA873</t>
  </si>
  <si>
    <t>http://t.co/Uqq8JYKa9A</t>
  </si>
  <si>
    <t>https://t.co/emAx3g4P3K</t>
  </si>
  <si>
    <t>http://t.co/1xAOL8cL1h</t>
  </si>
  <si>
    <t>https://t.co/MRJUeoGVK5</t>
  </si>
  <si>
    <t>https://t.co/V1R5zcDNmB</t>
  </si>
  <si>
    <t>https://t.co/5J5CV8uM5a</t>
  </si>
  <si>
    <t>https://t.co/mAF6c3Tisx</t>
  </si>
  <si>
    <t>https://t.co/k50Xrwa2JN</t>
  </si>
  <si>
    <t>https://t.co/JSzwHVs9xW</t>
  </si>
  <si>
    <t>https://t.co/9eE5x4z641</t>
  </si>
  <si>
    <t>https://t.co/BmWrYgdMws</t>
  </si>
  <si>
    <t>https://t.co/JdIPXoPUpY</t>
  </si>
  <si>
    <t>https://t.co/AHGxrSBClx</t>
  </si>
  <si>
    <t>https://t.co/2pJsUoxj8g</t>
  </si>
  <si>
    <t>https://t.co/FObMtITF10</t>
  </si>
  <si>
    <t>https://t.co/S7nWqs2NeQ</t>
  </si>
  <si>
    <t>https://t.co/U4R3CWZgyj</t>
  </si>
  <si>
    <t>https://t.co/UXuz2EBJuy</t>
  </si>
  <si>
    <t>http://t.co/rvbsWGzntu</t>
  </si>
  <si>
    <t>https://t.co/sG3LGvEVsn</t>
  </si>
  <si>
    <t>https://t.co/eDQjS8YWrf</t>
  </si>
  <si>
    <t>https://t.co/0WTdCQxGtp</t>
  </si>
  <si>
    <t>https://t.co/kRWt3iKHU3</t>
  </si>
  <si>
    <t>https://t.co/CbF1VY5AuC</t>
  </si>
  <si>
    <t>https://t.co/pvyRL8Cfoc</t>
  </si>
  <si>
    <t>https://t.co/IABoeZp5RO</t>
  </si>
  <si>
    <t>https://t.co/5r4hTfW7Op</t>
  </si>
  <si>
    <t>http://t.co/WZPdqiUd5G</t>
  </si>
  <si>
    <t>https://t.co/zhJDY5Zzmg</t>
  </si>
  <si>
    <t>https://t.co/K42FMpPOCr</t>
  </si>
  <si>
    <t>https://t.co/lTRmlcnYNo</t>
  </si>
  <si>
    <t>http://t.co/KuqKwHfDMc</t>
  </si>
  <si>
    <t>https://t.co/NE8obxOP4x</t>
  </si>
  <si>
    <t>https://pbs.twimg.com/profile_banners/1061985481829875714/1542032506</t>
  </si>
  <si>
    <t>https://pbs.twimg.com/profile_banners/1023963804/1532950378</t>
  </si>
  <si>
    <t>https://pbs.twimg.com/profile_banners/38410853/1536327464</t>
  </si>
  <si>
    <t>https://pbs.twimg.com/profile_banners/2751710015/1426522013</t>
  </si>
  <si>
    <t>https://pbs.twimg.com/profile_banners/801998789070491648/1532397752</t>
  </si>
  <si>
    <t>https://pbs.twimg.com/profile_banners/3365600938/1536327970</t>
  </si>
  <si>
    <t>https://pbs.twimg.com/profile_banners/1123581392288395264/1556877832</t>
  </si>
  <si>
    <t>https://pbs.twimg.com/profile_banners/90859217/1472253687</t>
  </si>
  <si>
    <t>https://pbs.twimg.com/profile_banners/43053129/1401256333</t>
  </si>
  <si>
    <t>https://pbs.twimg.com/profile_banners/993469256204541953/1551822860</t>
  </si>
  <si>
    <t>https://pbs.twimg.com/profile_banners/300716819/1425726029</t>
  </si>
  <si>
    <t>https://pbs.twimg.com/profile_banners/1105810061132206081/1552481271</t>
  </si>
  <si>
    <t>https://pbs.twimg.com/profile_banners/185630556/1557241109</t>
  </si>
  <si>
    <t>https://pbs.twimg.com/profile_banners/14159148/1537324134</t>
  </si>
  <si>
    <t>https://pbs.twimg.com/profile_banners/849713102916640771/1560090781</t>
  </si>
  <si>
    <t>https://pbs.twimg.com/profile_banners/1136578029923082240/1559817055</t>
  </si>
  <si>
    <t>https://pbs.twimg.com/profile_banners/264490146/1396958522</t>
  </si>
  <si>
    <t>https://pbs.twimg.com/profile_banners/389635603/1432240718</t>
  </si>
  <si>
    <t>https://pbs.twimg.com/profile_banners/1127143755499225088/1559388724</t>
  </si>
  <si>
    <t>https://pbs.twimg.com/profile_banners/1242165858/1498842357</t>
  </si>
  <si>
    <t>https://pbs.twimg.com/profile_banners/2931999886/1561064348</t>
  </si>
  <si>
    <t>https://pbs.twimg.com/profile_banners/282587800/1536181662</t>
  </si>
  <si>
    <t>https://pbs.twimg.com/profile_banners/167107711/1533413975</t>
  </si>
  <si>
    <t>https://pbs.twimg.com/profile_banners/1041585792416538624/1563628724</t>
  </si>
  <si>
    <t>https://pbs.twimg.com/profile_banners/214115592/1457588125</t>
  </si>
  <si>
    <t>https://pbs.twimg.com/profile_banners/936593675563470849/1547837128</t>
  </si>
  <si>
    <t>https://pbs.twimg.com/profile_banners/1015276394400501760/1530895869</t>
  </si>
  <si>
    <t>https://pbs.twimg.com/profile_banners/218066286/1562101519</t>
  </si>
  <si>
    <t>https://pbs.twimg.com/profile_banners/18050852/1562894856</t>
  </si>
  <si>
    <t>https://pbs.twimg.com/profile_banners/20604477/1516906255</t>
  </si>
  <si>
    <t>https://pbs.twimg.com/profile_banners/458569486/1550529891</t>
  </si>
  <si>
    <t>https://pbs.twimg.com/profile_banners/149769734/1415838075</t>
  </si>
  <si>
    <t>https://pbs.twimg.com/profile_banners/1125767465408110592/1563474522</t>
  </si>
  <si>
    <t>https://pbs.twimg.com/profile_banners/1032283135466196993/1543514938</t>
  </si>
  <si>
    <t>https://pbs.twimg.com/profile_banners/1154102932389933057/1564236466</t>
  </si>
  <si>
    <t>https://pbs.twimg.com/profile_banners/3361805427/1520285415</t>
  </si>
  <si>
    <t>https://pbs.twimg.com/profile_banners/105236230/1561227794</t>
  </si>
  <si>
    <t>https://pbs.twimg.com/profile_banners/259401680/1555424943</t>
  </si>
  <si>
    <t>https://pbs.twimg.com/profile_banners/1113879320508928000/1556402927</t>
  </si>
  <si>
    <t>https://pbs.twimg.com/profile_banners/1732180094/1564339229</t>
  </si>
  <si>
    <t>https://pbs.twimg.com/profile_banners/487580909/1564836000</t>
  </si>
  <si>
    <t>https://pbs.twimg.com/profile_banners/1146721206197993472/1565046911</t>
  </si>
  <si>
    <t>https://pbs.twimg.com/profile_banners/971940289744068608/1565570346</t>
  </si>
  <si>
    <t>https://pbs.twimg.com/profile_banners/227892062/1559393850</t>
  </si>
  <si>
    <t>https://pbs.twimg.com/profile_banners/939962478448074753/1561999841</t>
  </si>
  <si>
    <t>https://pbs.twimg.com/profile_banners/1888853173/1528213118</t>
  </si>
  <si>
    <t>https://pbs.twimg.com/profile_banners/734129690/1471521771</t>
  </si>
  <si>
    <t>https://pbs.twimg.com/profile_banners/117853144/1453470819</t>
  </si>
  <si>
    <t>https://pbs.twimg.com/profile_banners/1120808369814736903/1556059656</t>
  </si>
  <si>
    <t>https://pbs.twimg.com/profile_banners/814800614/1405801825</t>
  </si>
  <si>
    <t>https://pbs.twimg.com/profile_banners/3025729845/1538911303</t>
  </si>
  <si>
    <t>https://pbs.twimg.com/profile_banners/1089919940386119680/1551282124</t>
  </si>
  <si>
    <t>https://pbs.twimg.com/profile_banners/1851425240/1388753993</t>
  </si>
  <si>
    <t>https://pbs.twimg.com/profile_banners/2899791246/1564977737</t>
  </si>
  <si>
    <t>https://pbs.twimg.com/profile_banners/97209162/1466766540</t>
  </si>
  <si>
    <t>https://pbs.twimg.com/profile_banners/2927274126/1544450340</t>
  </si>
  <si>
    <t>https://pbs.twimg.com/profile_banners/941819276268154880/1550323018</t>
  </si>
  <si>
    <t>https://pbs.twimg.com/profile_banners/23193516/1511522801</t>
  </si>
  <si>
    <t>https://pbs.twimg.com/profile_banners/634906724/1563432364</t>
  </si>
  <si>
    <t>https://pbs.twimg.com/profile_banners/750938871626686464/1521372086</t>
  </si>
  <si>
    <t>https://pbs.twimg.com/profile_banners/821264882729263110/1565460647</t>
  </si>
  <si>
    <t>https://pbs.twimg.com/profile_banners/2395728078/1556637906</t>
  </si>
  <si>
    <t>https://pbs.twimg.com/profile_banners/265100215/1525439640</t>
  </si>
  <si>
    <t>https://pbs.twimg.com/profile_banners/425705551/1529037615</t>
  </si>
  <si>
    <t>https://pbs.twimg.com/profile_banners/380886010/1480337069</t>
  </si>
  <si>
    <t>https://pbs.twimg.com/profile_banners/847831150798098432/1501895459</t>
  </si>
  <si>
    <t>https://pbs.twimg.com/profile_banners/443846132/1551196312</t>
  </si>
  <si>
    <t>https://pbs.twimg.com/profile_banners/937873117/1565596799</t>
  </si>
  <si>
    <t>https://pbs.twimg.com/profile_banners/231780347/1510243625</t>
  </si>
  <si>
    <t>https://pbs.twimg.com/profile_banners/2811192986/1557368516</t>
  </si>
  <si>
    <t>https://pbs.twimg.com/profile_banners/2942458639/1552307627</t>
  </si>
  <si>
    <t>https://pbs.twimg.com/profile_banners/65051156/1555689093</t>
  </si>
  <si>
    <t>https://pbs.twimg.com/profile_banners/935382742719590400/1565516464</t>
  </si>
  <si>
    <t>https://pbs.twimg.com/profile_banners/1498522512/1402701988</t>
  </si>
  <si>
    <t>https://pbs.twimg.com/profile_banners/57950874/1564232041</t>
  </si>
  <si>
    <t>https://pbs.twimg.com/profile_banners/1072116720318406656/1544509212</t>
  </si>
  <si>
    <t>https://pbs.twimg.com/profile_banners/484912993/1509527802</t>
  </si>
  <si>
    <t>https://pbs.twimg.com/profile_banners/914385275954106368/1565403038</t>
  </si>
  <si>
    <t>https://pbs.twimg.com/profile_banners/88493884/1398365266</t>
  </si>
  <si>
    <t>https://pbs.twimg.com/profile_banners/232541331/1456435626</t>
  </si>
  <si>
    <t>https://pbs.twimg.com/profile_banners/485832202/1536505709</t>
  </si>
  <si>
    <t>https://pbs.twimg.com/profile_banners/2750105810/1516298268</t>
  </si>
  <si>
    <t>https://pbs.twimg.com/profile_banners/42634782/1456506844</t>
  </si>
  <si>
    <t>https://pbs.twimg.com/profile_banners/795713967230435328/1564858618</t>
  </si>
  <si>
    <t>https://pbs.twimg.com/profile_banners/884850583278166017/1557399390</t>
  </si>
  <si>
    <t>https://pbs.twimg.com/profile_banners/431624965/1564749428</t>
  </si>
  <si>
    <t>https://pbs.twimg.com/profile_banners/19321988/1516075544</t>
  </si>
  <si>
    <t>https://pbs.twimg.com/profile_banners/1103607483770327041/1557265356</t>
  </si>
  <si>
    <t>https://pbs.twimg.com/profile_banners/3969913033/1499181878</t>
  </si>
  <si>
    <t>https://pbs.twimg.com/profile_banners/732902679102382080/1463574780</t>
  </si>
  <si>
    <t>https://pbs.twimg.com/profile_banners/2510753433/1545439966</t>
  </si>
  <si>
    <t>https://pbs.twimg.com/profile_banners/210626908/1421424519</t>
  </si>
  <si>
    <t>https://pbs.twimg.com/profile_banners/2994137103/1544995029</t>
  </si>
  <si>
    <t>https://pbs.twimg.com/profile_banners/827563121992749056/1516833233</t>
  </si>
  <si>
    <t>https://pbs.twimg.com/profile_banners/3295706361/1542570179</t>
  </si>
  <si>
    <t>https://pbs.twimg.com/profile_banners/34620349/1565577955</t>
  </si>
  <si>
    <t>https://pbs.twimg.com/profile_banners/1535485760/1565435045</t>
  </si>
  <si>
    <t>https://pbs.twimg.com/profile_banners/356260251/1405150459</t>
  </si>
  <si>
    <t>https://pbs.twimg.com/profile_banners/879443894567612416/1502214808</t>
  </si>
  <si>
    <t>https://pbs.twimg.com/profile_banners/2936825584/1565028817</t>
  </si>
  <si>
    <t>https://pbs.twimg.com/profile_banners/972177237821796352/1544738718</t>
  </si>
  <si>
    <t>https://pbs.twimg.com/profile_banners/333560116/1540816134</t>
  </si>
  <si>
    <t>https://pbs.twimg.com/profile_banners/2221981490/1554150844</t>
  </si>
  <si>
    <t>https://pbs.twimg.com/profile_banners/709627395/1502387182</t>
  </si>
  <si>
    <t>https://pbs.twimg.com/profile_banners/22298995/1556710808</t>
  </si>
  <si>
    <t>https://pbs.twimg.com/profile_banners/1141755535106215936/1565622340</t>
  </si>
  <si>
    <t>https://pbs.twimg.com/profile_banners/2994856910/1565115048</t>
  </si>
  <si>
    <t>https://pbs.twimg.com/profile_banners/57039177/1520358468</t>
  </si>
  <si>
    <t>https://pbs.twimg.com/profile_banners/818825997881516034/1500447524</t>
  </si>
  <si>
    <t>https://pbs.twimg.com/profile_banners/110355820/1421029219</t>
  </si>
  <si>
    <t>https://pbs.twimg.com/profile_banners/182772090/1433664063</t>
  </si>
  <si>
    <t>https://pbs.twimg.com/profile_banners/136563206/1554191719</t>
  </si>
  <si>
    <t>https://pbs.twimg.com/profile_banners/585423154/1560886460</t>
  </si>
  <si>
    <t>https://pbs.twimg.com/profile_banners/918729405442113542/1561015748</t>
  </si>
  <si>
    <t>https://pbs.twimg.com/profile_banners/1155166729087180801/1565179064</t>
  </si>
  <si>
    <t>https://pbs.twimg.com/profile_banners/795884522730651648/1483948963</t>
  </si>
  <si>
    <t>https://pbs.twimg.com/profile_banners/253068630/1515494707</t>
  </si>
  <si>
    <t>https://pbs.twimg.com/profile_banners/362489577/1517920776</t>
  </si>
  <si>
    <t>https://pbs.twimg.com/profile_banners/389564997/1508006184</t>
  </si>
  <si>
    <t>https://pbs.twimg.com/profile_banners/194613806/1555184488</t>
  </si>
  <si>
    <t>https://pbs.twimg.com/profile_banners/2173312541/1563641890</t>
  </si>
  <si>
    <t>https://pbs.twimg.com/profile_banners/2420752340/1462283082</t>
  </si>
  <si>
    <t>https://pbs.twimg.com/profile_banners/4194271756/1536347977</t>
  </si>
  <si>
    <t>https://pbs.twimg.com/profile_banners/131745943/1561529564</t>
  </si>
  <si>
    <t>https://pbs.twimg.com/profile_banners/968108658/1389365210</t>
  </si>
  <si>
    <t>https://pbs.twimg.com/profile_banners/1025130449079857152/1533245774</t>
  </si>
  <si>
    <t>https://pbs.twimg.com/profile_banners/1063415972357423104/1563436634</t>
  </si>
  <si>
    <t>https://pbs.twimg.com/profile_banners/939914799131058176/1556793037</t>
  </si>
  <si>
    <t>https://pbs.twimg.com/profile_banners/746003041921413120/1539721913</t>
  </si>
  <si>
    <t>https://pbs.twimg.com/profile_banners/2327403120/1564414810</t>
  </si>
  <si>
    <t>https://pbs.twimg.com/profile_banners/269058519/1463610625</t>
  </si>
  <si>
    <t>https://pbs.twimg.com/profile_banners/1082960616766095360/1547062594</t>
  </si>
  <si>
    <t>https://pbs.twimg.com/profile_banners/26514883/1491335612</t>
  </si>
  <si>
    <t>https://pbs.twimg.com/profile_banners/881641486877696000/1501104662</t>
  </si>
  <si>
    <t>https://pbs.twimg.com/profile_banners/2407377858/1509544516</t>
  </si>
  <si>
    <t>https://pbs.twimg.com/profile_banners/853239547861155840/1535117827</t>
  </si>
  <si>
    <t>https://pbs.twimg.com/profile_banners/1095640788850089984/1558347589</t>
  </si>
  <si>
    <t>https://pbs.twimg.com/profile_banners/1033580210816409600/1563464288</t>
  </si>
  <si>
    <t>https://pbs.twimg.com/profile_banners/730790665/1421998322</t>
  </si>
  <si>
    <t>https://pbs.twimg.com/profile_banners/770614903589580800/1506444740</t>
  </si>
  <si>
    <t>https://pbs.twimg.com/profile_banners/627227732/1527952915</t>
  </si>
  <si>
    <t>https://pbs.twimg.com/profile_banners/1034087234914451457/1559834939</t>
  </si>
  <si>
    <t>https://pbs.twimg.com/profile_banners/830035634/1381193749</t>
  </si>
  <si>
    <t>https://pbs.twimg.com/profile_banners/712517538/1485543757</t>
  </si>
  <si>
    <t>https://pbs.twimg.com/profile_banners/351058784/1477264969</t>
  </si>
  <si>
    <t>https://pbs.twimg.com/profile_banners/312937683/1445812231</t>
  </si>
  <si>
    <t>https://pbs.twimg.com/profile_banners/45034222/1452482683</t>
  </si>
  <si>
    <t>https://pbs.twimg.com/profile_banners/576989833/1516557585</t>
  </si>
  <si>
    <t>https://pbs.twimg.com/profile_banners/2343247026/1550693207</t>
  </si>
  <si>
    <t>https://pbs.twimg.com/profile_banners/793431173821267969/1494407093</t>
  </si>
  <si>
    <t>https://pbs.twimg.com/profile_banners/107786881/1530438128</t>
  </si>
  <si>
    <t>https://pbs.twimg.com/profile_banners/3111667671/1526288960</t>
  </si>
  <si>
    <t>https://pbs.twimg.com/profile_banners/17018470/1546476047</t>
  </si>
  <si>
    <t>https://pbs.twimg.com/profile_banners/1016915990737838080/1531287258</t>
  </si>
  <si>
    <t>https://pbs.twimg.com/profile_banners/909910016/1399566851</t>
  </si>
  <si>
    <t>https://pbs.twimg.com/profile_banners/1116242030806614017/1555681333</t>
  </si>
  <si>
    <t>https://pbs.twimg.com/profile_banners/2391944754/1552696467</t>
  </si>
  <si>
    <t>https://pbs.twimg.com/profile_banners/380313416/1491309483</t>
  </si>
  <si>
    <t>https://pbs.twimg.com/profile_banners/274946252/1461307846</t>
  </si>
  <si>
    <t>https://pbs.twimg.com/profile_banners/240274337/1557690376</t>
  </si>
  <si>
    <t>https://pbs.twimg.com/profile_banners/1529421373/1404331407</t>
  </si>
  <si>
    <t>https://pbs.twimg.com/profile_banners/792679291691606016/1561285391</t>
  </si>
  <si>
    <t>https://pbs.twimg.com/profile_banners/1004757432915001345/1530716805</t>
  </si>
  <si>
    <t>https://pbs.twimg.com/profile_banners/3009587708/1543834417</t>
  </si>
  <si>
    <t>https://pbs.twimg.com/profile_banners/4818300177/1550821971</t>
  </si>
  <si>
    <t>https://pbs.twimg.com/profile_banners/488467533/1448871188</t>
  </si>
  <si>
    <t>https://pbs.twimg.com/profile_banners/4413871/1561358171</t>
  </si>
  <si>
    <t>https://pbs.twimg.com/profile_banners/18578719/1506953860</t>
  </si>
  <si>
    <t>https://pbs.twimg.com/profile_banners/3307121960/1555319556</t>
  </si>
  <si>
    <t>https://pbs.twimg.com/profile_banners/1096347938014593024/1550225439</t>
  </si>
  <si>
    <t>https://pbs.twimg.com/profile_banners/4918675127/1550148200</t>
  </si>
  <si>
    <t>https://pbs.twimg.com/profile_banners/111135791/1382921072</t>
  </si>
  <si>
    <t>https://pbs.twimg.com/profile_banners/924189980/1542588660</t>
  </si>
  <si>
    <t>https://pbs.twimg.com/profile_banners/2838933179/1461895314</t>
  </si>
  <si>
    <t>https://pbs.twimg.com/profile_banners/107719332/1456137501</t>
  </si>
  <si>
    <t>https://pbs.twimg.com/profile_banners/118021016/1545731958</t>
  </si>
  <si>
    <t>https://pbs.twimg.com/profile_banners/999041690018041856/1539100752</t>
  </si>
  <si>
    <t>https://pbs.twimg.com/profile_banners/3017474360/1496474994</t>
  </si>
  <si>
    <t>https://pbs.twimg.com/profile_banners/130538428/1357907853</t>
  </si>
  <si>
    <t>https://pbs.twimg.com/profile_banners/36246871/1459492873</t>
  </si>
  <si>
    <t>https://pbs.twimg.com/profile_banners/1051097260094717954/1561592932</t>
  </si>
  <si>
    <t>https://pbs.twimg.com/profile_banners/153795715/1492805540</t>
  </si>
  <si>
    <t>https://pbs.twimg.com/profile_banners/884131974/1504265862</t>
  </si>
  <si>
    <t>https://pbs.twimg.com/profile_banners/301813399/1524242832</t>
  </si>
  <si>
    <t>https://pbs.twimg.com/profile_banners/265715871/1423483678</t>
  </si>
  <si>
    <t>https://pbs.twimg.com/profile_banners/179013453/1508119662</t>
  </si>
  <si>
    <t>https://pbs.twimg.com/profile_banners/143425183/1562155471</t>
  </si>
  <si>
    <t>https://pbs.twimg.com/profile_banners/121708721/1562777946</t>
  </si>
  <si>
    <t>https://pbs.twimg.com/profile_banners/138948257/1507508438</t>
  </si>
  <si>
    <t>https://pbs.twimg.com/profile_banners/72929123/1435268327</t>
  </si>
  <si>
    <t>https://pbs.twimg.com/profile_banners/3230198094/1527863188</t>
  </si>
  <si>
    <t>https://pbs.twimg.com/profile_banners/268026621/1561001523</t>
  </si>
  <si>
    <t>https://pbs.twimg.com/profile_banners/156688618/1557656721</t>
  </si>
  <si>
    <t>https://pbs.twimg.com/profile_banners/939613612552757248/1527231267</t>
  </si>
  <si>
    <t>https://pbs.twimg.com/profile_banners/100928576/1493941321</t>
  </si>
  <si>
    <t>https://pbs.twimg.com/profile_banners/1135350396338278400/1565568546</t>
  </si>
  <si>
    <t>https://pbs.twimg.com/profile_banners/755710946488770560/1544694170</t>
  </si>
  <si>
    <t>https://pbs.twimg.com/profile_banners/811885603579162624/1546847037</t>
  </si>
  <si>
    <t>https://pbs.twimg.com/profile_banners/775330381956468737/1528021886</t>
  </si>
  <si>
    <t>https://pbs.twimg.com/profile_banners/272033586/1525469507</t>
  </si>
  <si>
    <t>https://pbs.twimg.com/profile_banners/281813715/1479879296</t>
  </si>
  <si>
    <t>https://pbs.twimg.com/profile_banners/2937975091/1538036794</t>
  </si>
  <si>
    <t>https://pbs.twimg.com/profile_banners/1011656576233623553/1530612755</t>
  </si>
  <si>
    <t>https://pbs.twimg.com/profile_banners/329215336/1399483308</t>
  </si>
  <si>
    <t>https://pbs.twimg.com/profile_banners/3935994083/1445630585</t>
  </si>
  <si>
    <t>https://pbs.twimg.com/profile_banners/984807106627878912/1525000653</t>
  </si>
  <si>
    <t>https://pbs.twimg.com/profile_banners/284056706/1504986537</t>
  </si>
  <si>
    <t>https://pbs.twimg.com/profile_banners/534941200/1421885690</t>
  </si>
  <si>
    <t>https://pbs.twimg.com/profile_banners/22168210/1448917279</t>
  </si>
  <si>
    <t>https://pbs.twimg.com/profile_banners/791726513565659137/1544742400</t>
  </si>
  <si>
    <t>https://pbs.twimg.com/profile_banners/1163652314/1563013206</t>
  </si>
  <si>
    <t>https://pbs.twimg.com/profile_banners/927182662170705920/1509918551</t>
  </si>
  <si>
    <t>https://pbs.twimg.com/profile_banners/917485922085756928/1507704454</t>
  </si>
  <si>
    <t>https://pbs.twimg.com/profile_banners/2554581523/1402500409</t>
  </si>
  <si>
    <t>https://pbs.twimg.com/profile_banners/3378177833/1489260344</t>
  </si>
  <si>
    <t>https://pbs.twimg.com/profile_banners/955148185583972353/1565288281</t>
  </si>
  <si>
    <t>https://pbs.twimg.com/profile_banners/16458969/1405710808</t>
  </si>
  <si>
    <t>https://pbs.twimg.com/profile_banners/571699177/1564255349</t>
  </si>
  <si>
    <t>https://pbs.twimg.com/profile_banners/3329933243/1541955811</t>
  </si>
  <si>
    <t>https://pbs.twimg.com/profile_banners/251363685/1458078954</t>
  </si>
  <si>
    <t>https://pbs.twimg.com/profile_banners/2776617405/1449521264</t>
  </si>
  <si>
    <t>https://pbs.twimg.com/profile_banners/63107021/1437886067</t>
  </si>
  <si>
    <t>https://pbs.twimg.com/profile_banners/738838072503083008/1464989531</t>
  </si>
  <si>
    <t>https://pbs.twimg.com/profile_banners/4179607173/1561368769</t>
  </si>
  <si>
    <t>https://pbs.twimg.com/profile_banners/923430883205484544/1515336960</t>
  </si>
  <si>
    <t>https://pbs.twimg.com/profile_banners/14465282/1534639577</t>
  </si>
  <si>
    <t>https://pbs.twimg.com/profile_banners/381952632/1541926905</t>
  </si>
  <si>
    <t>https://pbs.twimg.com/profile_banners/16200858/1536327784</t>
  </si>
  <si>
    <t>https://pbs.twimg.com/profile_banners/15529173/1561277677</t>
  </si>
  <si>
    <t>https://pbs.twimg.com/profile_banners/2383655503/1563178844</t>
  </si>
  <si>
    <t>https://pbs.twimg.com/profile_banners/142412888/1540420713</t>
  </si>
  <si>
    <t>https://pbs.twimg.com/profile_banners/543667408/1450560906</t>
  </si>
  <si>
    <t>https://pbs.twimg.com/profile_banners/1337139956/1557424407</t>
  </si>
  <si>
    <t>https://pbs.twimg.com/profile_banners/3314473562/1563565521</t>
  </si>
  <si>
    <t>https://pbs.twimg.com/profile_banners/1080871798298824705/1546544454</t>
  </si>
  <si>
    <t>https://pbs.twimg.com/profile_banners/610910855/1519303423</t>
  </si>
  <si>
    <t>https://pbs.twimg.com/profile_banners/796037759773372416/1559255041</t>
  </si>
  <si>
    <t>https://pbs.twimg.com/profile_banners/847009488/1551738882</t>
  </si>
  <si>
    <t>https://pbs.twimg.com/profile_banners/32232539/1534651406</t>
  </si>
  <si>
    <t>https://pbs.twimg.com/profile_banners/72720837/1542256118</t>
  </si>
  <si>
    <t>https://pbs.twimg.com/profile_banners/14286412/1399757981</t>
  </si>
  <si>
    <t>https://pbs.twimg.com/profile_banners/389464164/1435157537</t>
  </si>
  <si>
    <t>https://pbs.twimg.com/profile_banners/737855790858555393/1496468212</t>
  </si>
  <si>
    <t>https://pbs.twimg.com/profile_banners/2249399161/1387312380</t>
  </si>
  <si>
    <t>https://pbs.twimg.com/profile_banners/259473191/1490669184</t>
  </si>
  <si>
    <t>https://pbs.twimg.com/profile_banners/607539123/1381814959</t>
  </si>
  <si>
    <t>https://pbs.twimg.com/profile_banners/63876171/1522420763</t>
  </si>
  <si>
    <t>https://pbs.twimg.com/profile_banners/2925137787/1562679255</t>
  </si>
  <si>
    <t>https://pbs.twimg.com/profile_banners/14499829/1562330540</t>
  </si>
  <si>
    <t>https://pbs.twimg.com/profile_banners/189868631/1563820041</t>
  </si>
  <si>
    <t>https://pbs.twimg.com/profile_banners/937279523531513856/1512301222</t>
  </si>
  <si>
    <t>https://pbs.twimg.com/profile_banners/701450303900622848/1456157430</t>
  </si>
  <si>
    <t>https://pbs.twimg.com/profile_banners/1060090563662372864/1543567196</t>
  </si>
  <si>
    <t>https://pbs.twimg.com/profile_banners/36070705/1353162344</t>
  </si>
  <si>
    <t>https://pbs.twimg.com/profile_banners/1329123577/1509389286</t>
  </si>
  <si>
    <t>https://pbs.twimg.com/profile_banners/2311700875/1398197818</t>
  </si>
  <si>
    <t>https://pbs.twimg.com/profile_banners/743132375157211137/1565137405</t>
  </si>
  <si>
    <t>https://pbs.twimg.com/profile_banners/2387811707/1536954175</t>
  </si>
  <si>
    <t>https://pbs.twimg.com/profile_banners/1159150172770902017/1565198430</t>
  </si>
  <si>
    <t>https://pbs.twimg.com/profile_banners/1292191711/1514394410</t>
  </si>
  <si>
    <t>https://pbs.twimg.com/profile_banners/353083517/1559056257</t>
  </si>
  <si>
    <t>https://pbs.twimg.com/profile_banners/14961743/1492502835</t>
  </si>
  <si>
    <t>https://pbs.twimg.com/profile_banners/35470766/1561109491</t>
  </si>
  <si>
    <t>https://pbs.twimg.com/profile_banners/1129635901091528705/1561796213</t>
  </si>
  <si>
    <t>https://pbs.twimg.com/profile_banners/99712204/1543943311</t>
  </si>
  <si>
    <t>https://pbs.twimg.com/profile_banners/53669531/1467552814</t>
  </si>
  <si>
    <t>https://pbs.twimg.com/profile_banners/897133715133956096/1508200347</t>
  </si>
  <si>
    <t>https://pbs.twimg.com/profile_banners/110076250/1560196047</t>
  </si>
  <si>
    <t>https://pbs.twimg.com/profile_banners/819560637076533248/1565370002</t>
  </si>
  <si>
    <t>https://pbs.twimg.com/profile_banners/1136854366881632256/1559909941</t>
  </si>
  <si>
    <t>https://pbs.twimg.com/profile_banners/3002902589/1437485384</t>
  </si>
  <si>
    <t>https://pbs.twimg.com/profile_banners/22756508/1558948559</t>
  </si>
  <si>
    <t>https://pbs.twimg.com/profile_banners/29687693/1484925821</t>
  </si>
  <si>
    <t>https://pbs.twimg.com/profile_banners/320958602/1401048244</t>
  </si>
  <si>
    <t>https://pbs.twimg.com/profile_banners/215971922/1500462565</t>
  </si>
  <si>
    <t>https://pbs.twimg.com/profile_banners/2984266637/1563825385</t>
  </si>
  <si>
    <t>https://pbs.twimg.com/profile_banners/1100396392856596483/1552910896</t>
  </si>
  <si>
    <t>https://pbs.twimg.com/profile_banners/408356103/1405195113</t>
  </si>
  <si>
    <t>https://pbs.twimg.com/profile_banners/863714176065302532/1545491248</t>
  </si>
  <si>
    <t>https://pbs.twimg.com/profile_banners/377278958/1492634117</t>
  </si>
  <si>
    <t>https://pbs.twimg.com/profile_banners/432512256/1537759739</t>
  </si>
  <si>
    <t>https://pbs.twimg.com/profile_banners/476693947/1398265699</t>
  </si>
  <si>
    <t>https://pbs.twimg.com/profile_banners/326303499/1546641542</t>
  </si>
  <si>
    <t>https://pbs.twimg.com/profile_banners/1146441403188350976/1562172435</t>
  </si>
  <si>
    <t>https://pbs.twimg.com/profile_banners/265899859/1398421113</t>
  </si>
  <si>
    <t>https://pbs.twimg.com/profile_banners/1108609022427652098/1564474835</t>
  </si>
  <si>
    <t>https://pbs.twimg.com/profile_banners/761570403999289344/1470408985</t>
  </si>
  <si>
    <t>https://pbs.twimg.com/profile_banners/862585798964596736/1495075271</t>
  </si>
  <si>
    <t>https://pbs.twimg.com/profile_banners/1531038577/1565444164</t>
  </si>
  <si>
    <t>https://pbs.twimg.com/profile_banners/3136798080/1493051898</t>
  </si>
  <si>
    <t>https://pbs.twimg.com/profile_banners/2774378998/1411234396</t>
  </si>
  <si>
    <t>https://pbs.twimg.com/profile_banners/874224155444617217/1543597438</t>
  </si>
  <si>
    <t>https://pbs.twimg.com/profile_banners/2358118395/1480685810</t>
  </si>
  <si>
    <t>https://pbs.twimg.com/profile_banners/1017220874/1473404200</t>
  </si>
  <si>
    <t>https://pbs.twimg.com/profile_banners/2728704872/1414421908</t>
  </si>
  <si>
    <t>https://pbs.twimg.com/profile_banners/397144289/1394097862</t>
  </si>
  <si>
    <t>https://pbs.twimg.com/profile_banners/607981040/1484144828</t>
  </si>
  <si>
    <t>https://pbs.twimg.com/profile_banners/14727018/1412884116</t>
  </si>
  <si>
    <t>https://pbs.twimg.com/profile_banners/834061426696343554/1498824476</t>
  </si>
  <si>
    <t>https://pbs.twimg.com/profile_banners/159100567/1556019969</t>
  </si>
  <si>
    <t>https://pbs.twimg.com/profile_banners/884034140/1549751205</t>
  </si>
  <si>
    <t>https://pbs.twimg.com/profile_banners/300361949/1555065485</t>
  </si>
  <si>
    <t>https://pbs.twimg.com/profile_banners/1460288238/1399124117</t>
  </si>
  <si>
    <t>https://pbs.twimg.com/profile_banners/959145805960622081/1517516825</t>
  </si>
  <si>
    <t>https://pbs.twimg.com/profile_banners/573459347/1565439318</t>
  </si>
  <si>
    <t>https://pbs.twimg.com/profile_banners/608308547/1506716015</t>
  </si>
  <si>
    <t>https://pbs.twimg.com/profile_banners/801131959/1513005726</t>
  </si>
  <si>
    <t>https://pbs.twimg.com/profile_banners/548389275/1565625393</t>
  </si>
  <si>
    <t>https://pbs.twimg.com/profile_banners/192901951/1451746580</t>
  </si>
  <si>
    <t>https://pbs.twimg.com/profile_banners/24876649/1562009042</t>
  </si>
  <si>
    <t>https://pbs.twimg.com/profile_banners/1428881978/1479938610</t>
  </si>
  <si>
    <t>https://pbs.twimg.com/profile_banners/15427846/1440508384</t>
  </si>
  <si>
    <t>https://pbs.twimg.com/profile_banners/11830/1390846839</t>
  </si>
  <si>
    <t>https://pbs.twimg.com/profile_banners/2724719733/1504206136</t>
  </si>
  <si>
    <t>https://pbs.twimg.com/profile_banners/2955491235/1476535490</t>
  </si>
  <si>
    <t>https://pbs.twimg.com/profile_banners/1382525676/1524499698</t>
  </si>
  <si>
    <t>https://pbs.twimg.com/profile_banners/3388977652/1437647940</t>
  </si>
  <si>
    <t>https://pbs.twimg.com/profile_banners/240352121/1546546069</t>
  </si>
  <si>
    <t>https://pbs.twimg.com/profile_banners/18758506/1363481214</t>
  </si>
  <si>
    <t>https://pbs.twimg.com/profile_banners/174606198/1438297753</t>
  </si>
  <si>
    <t>https://pbs.twimg.com/profile_banners/744812639151259648/1553002882</t>
  </si>
  <si>
    <t>https://pbs.twimg.com/profile_banners/529554922/1492976406</t>
  </si>
  <si>
    <t>https://pbs.twimg.com/profile_banners/448118178/1464354018</t>
  </si>
  <si>
    <t>https://pbs.twimg.com/profile_banners/151575577/1398256862</t>
  </si>
  <si>
    <t>https://pbs.twimg.com/profile_banners/1781431729/1448760001</t>
  </si>
  <si>
    <t>https://pbs.twimg.com/profile_banners/2448077035/1397689148</t>
  </si>
  <si>
    <t>https://pbs.twimg.com/profile_banners/15732058/1506119597</t>
  </si>
  <si>
    <t>https://pbs.twimg.com/profile_banners/1212200413/1563568282</t>
  </si>
  <si>
    <t>https://pbs.twimg.com/profile_banners/378182302/1492995258</t>
  </si>
  <si>
    <t>https://pbs.twimg.com/profile_banners/485245794/1486663724</t>
  </si>
  <si>
    <t>https://pbs.twimg.com/profile_banners/769397453959430144/1562455820</t>
  </si>
  <si>
    <t>https://pbs.twimg.com/profile_banners/46809129/1357094440</t>
  </si>
  <si>
    <t>https://pbs.twimg.com/profile_banners/165804084/1563109376</t>
  </si>
  <si>
    <t>https://pbs.twimg.com/profile_banners/15950054/1550849854</t>
  </si>
  <si>
    <t>https://pbs.twimg.com/profile_banners/925437728895811584/1536598947</t>
  </si>
  <si>
    <t>https://pbs.twimg.com/profile_banners/2458339094/1398275594</t>
  </si>
  <si>
    <t>http://abs.twimg.com/images/themes/theme1/bg.png</t>
  </si>
  <si>
    <t>http://abs.twimg.com/images/themes/theme6/bg.gif</t>
  </si>
  <si>
    <t>http://abs.twimg.com/images/themes/theme3/bg.gif</t>
  </si>
  <si>
    <t>http://abs.twimg.com/images/themes/theme15/bg.png</t>
  </si>
  <si>
    <t>http://abs.twimg.com/images/themes/theme7/bg.gif</t>
  </si>
  <si>
    <t>http://abs.twimg.com/images/themes/theme12/bg.gif</t>
  </si>
  <si>
    <t>http://abs.twimg.com/images/themes/theme5/bg.gif</t>
  </si>
  <si>
    <t>http://abs.twimg.com/images/themes/theme13/bg.gif</t>
  </si>
  <si>
    <t>http://abs.twimg.com/images/themes/theme17/bg.gif</t>
  </si>
  <si>
    <t>http://abs.twimg.com/images/themes/theme18/bg.gif</t>
  </si>
  <si>
    <t>http://abs.twimg.com/images/themes/theme14/bg.gif</t>
  </si>
  <si>
    <t>http://abs.twimg.com/images/themes/theme19/bg.gif</t>
  </si>
  <si>
    <t>http://abs.twimg.com/images/themes/theme16/bg.gif</t>
  </si>
  <si>
    <t>http://abs.twimg.com/images/themes/theme9/bg.gif</t>
  </si>
  <si>
    <t>http://abs.twimg.com/images/themes/theme11/bg.gif</t>
  </si>
  <si>
    <t>http://abs.twimg.com/images/themes/theme4/bg.gif</t>
  </si>
  <si>
    <t>http://abs.twimg.com/images/themes/theme10/bg.gif</t>
  </si>
  <si>
    <t>http://abs.twimg.com/images/themes/theme2/bg.gif</t>
  </si>
  <si>
    <t>http://pbs.twimg.com/profile_images/1121410300819980289/D6mJSJTB_normal.png</t>
  </si>
  <si>
    <t>http://pbs.twimg.com/profile_images/543880961948418048/STsDb2Xa_normal.jpeg</t>
  </si>
  <si>
    <t>http://pbs.twimg.com/profile_images/1136579430707449856/B3kelRFM_normal.jpg</t>
  </si>
  <si>
    <t>http://pbs.twimg.com/profile_images/1134775732196917248/xSQ_5d9J_normal.png</t>
  </si>
  <si>
    <t>http://pbs.twimg.com/profile_images/1072128541397966849/Qdxz8MdH_normal.jpg</t>
  </si>
  <si>
    <t>http://pbs.twimg.com/profile_images/1042447669585747969/Mdhy2a6-_normal.jpg</t>
  </si>
  <si>
    <t>http://pbs.twimg.com/profile_images/875476478988886016/_l61qZdR_normal.jpg</t>
  </si>
  <si>
    <t>http://pbs.twimg.com/profile_images/1153764359170154501/uYUMNFtn_normal.jpg</t>
  </si>
  <si>
    <t>http://pbs.twimg.com/profile_images/957996168310554624/93KV1HFM_normal.jpg</t>
  </si>
  <si>
    <t>http://pbs.twimg.com/profile_images/862744234511802368/lKp7vX0w_normal.jpg</t>
  </si>
  <si>
    <t>http://pbs.twimg.com/profile_images/991077342813474816/prtGvXyc_normal.jpg</t>
  </si>
  <si>
    <t>Open Twitter Page for This Person</t>
  </si>
  <si>
    <t>https://twitter.com/calaopartenair2</t>
  </si>
  <si>
    <t>https://twitter.com/franceonuvienne</t>
  </si>
  <si>
    <t>https://twitter.com/ctbto_alerts</t>
  </si>
  <si>
    <t>https://twitter.com/xaviersticker</t>
  </si>
  <si>
    <t>https://twitter.com/feminit4equipar</t>
  </si>
  <si>
    <t>https://twitter.com/sinazerbo</t>
  </si>
  <si>
    <t>https://twitter.com/hosea632001</t>
  </si>
  <si>
    <t>https://twitter.com/kouassaf</t>
  </si>
  <si>
    <t>https://twitter.com/okadascape</t>
  </si>
  <si>
    <t>https://twitter.com/slytwain</t>
  </si>
  <si>
    <t>https://twitter.com/oochan2017</t>
  </si>
  <si>
    <t>https://twitter.com/linuxmil</t>
  </si>
  <si>
    <t>https://twitter.com/lecercle_da</t>
  </si>
  <si>
    <t>https://twitter.com/nao73714</t>
  </si>
  <si>
    <t>https://twitter.com/juharro</t>
  </si>
  <si>
    <t>https://twitter.com/votelau</t>
  </si>
  <si>
    <t>https://twitter.com/un</t>
  </si>
  <si>
    <t>https://twitter.com/jwalsh78_j</t>
  </si>
  <si>
    <t>https://twitter.com/tucc_official</t>
  </si>
  <si>
    <t>https://twitter.com/driverii</t>
  </si>
  <si>
    <t>https://twitter.com/hirenmparekh</t>
  </si>
  <si>
    <t>https://twitter.com/tuciofficial</t>
  </si>
  <si>
    <t>https://twitter.com/abhaylal2</t>
  </si>
  <si>
    <t>https://twitter.com/sidrahusmani</t>
  </si>
  <si>
    <t>https://twitter.com/relaxedwallace</t>
  </si>
  <si>
    <t>https://twitter.com/africarepublic</t>
  </si>
  <si>
    <t>https://twitter.com/makasadshah</t>
  </si>
  <si>
    <t>https://twitter.com/nivenaldridge</t>
  </si>
  <si>
    <t>https://twitter.com/frazzledjazz</t>
  </si>
  <si>
    <t>https://twitter.com/ana_captures</t>
  </si>
  <si>
    <t>https://twitter.com/kkmishra1987</t>
  </si>
  <si>
    <t>https://twitter.com/ebtesam00369622</t>
  </si>
  <si>
    <t>https://twitter.com/ramonestrada13</t>
  </si>
  <si>
    <t>https://twitter.com/chlorinelau</t>
  </si>
  <si>
    <t>https://twitter.com/unique_nicky</t>
  </si>
  <si>
    <t>https://twitter.com/springflower95</t>
  </si>
  <si>
    <t>https://twitter.com/andygaray</t>
  </si>
  <si>
    <t>https://twitter.com/shankaragh148</t>
  </si>
  <si>
    <t>https://twitter.com/amandanicole487</t>
  </si>
  <si>
    <t>https://twitter.com/jmw_1232</t>
  </si>
  <si>
    <t>https://twitter.com/mosesjmunene</t>
  </si>
  <si>
    <t>https://twitter.com/thedeava</t>
  </si>
  <si>
    <t>https://twitter.com/willy80039279</t>
  </si>
  <si>
    <t>https://twitter.com/antogom1</t>
  </si>
  <si>
    <t>https://twitter.com/malakaras</t>
  </si>
  <si>
    <t>https://twitter.com/fionaokelly</t>
  </si>
  <si>
    <t>https://twitter.com/willowbrooke13</t>
  </si>
  <si>
    <t>https://twitter.com/msbrendacolvin</t>
  </si>
  <si>
    <t>https://twitter.com/sobhanajm9</t>
  </si>
  <si>
    <t>https://twitter.com/dcastelvecchi</t>
  </si>
  <si>
    <t>https://twitter.com/pedrocorreia_1</t>
  </si>
  <si>
    <t>https://twitter.com/alexdsieber</t>
  </si>
  <si>
    <t>https://twitter.com/caman_calmato</t>
  </si>
  <si>
    <t>https://twitter.com/riky</t>
  </si>
  <si>
    <t>https://twitter.com/maheenk16730363</t>
  </si>
  <si>
    <t>https://twitter.com/mikeewald2</t>
  </si>
  <si>
    <t>https://twitter.com/nicolem30925086</t>
  </si>
  <si>
    <t>https://twitter.com/lastiri_07</t>
  </si>
  <si>
    <t>https://twitter.com/madfall1213</t>
  </si>
  <si>
    <t>https://twitter.com/successorsaigin</t>
  </si>
  <si>
    <t>https://twitter.com/igabriela_m</t>
  </si>
  <si>
    <t>https://twitter.com/iamhiroshima</t>
  </si>
  <si>
    <t>https://twitter.com/dragonslynn1981</t>
  </si>
  <si>
    <t>https://twitter.com/nikkifirewall</t>
  </si>
  <si>
    <t>https://twitter.com/ipsjapan</t>
  </si>
  <si>
    <t>https://twitter.com/elaine_mew</t>
  </si>
  <si>
    <t>https://twitter.com/hogaiaryoubi</t>
  </si>
  <si>
    <t>https://twitter.com/kz_rshass</t>
  </si>
  <si>
    <t>https://twitter.com/mrocznyagrest</t>
  </si>
  <si>
    <t>https://twitter.com/spectrumakita</t>
  </si>
  <si>
    <t>https://twitter.com/i_jayalakshmi</t>
  </si>
  <si>
    <t>https://twitter.com/iouisalouisa</t>
  </si>
  <si>
    <t>https://twitter.com/nghieatsramen</t>
  </si>
  <si>
    <t>https://twitter.com/ramisa21694508</t>
  </si>
  <si>
    <t>https://twitter.com/purnimaray4</t>
  </si>
  <si>
    <t>https://twitter.com/banooyj</t>
  </si>
  <si>
    <t>https://twitter.com/tamikokurogoke</t>
  </si>
  <si>
    <t>https://twitter.com/belgiumembjapan</t>
  </si>
  <si>
    <t>https://twitter.com/hiroshimacity</t>
  </si>
  <si>
    <t>https://twitter.com/frisk_1895</t>
  </si>
  <si>
    <t>https://twitter.com/rg500ew</t>
  </si>
  <si>
    <t>https://twitter.com/yarncatss</t>
  </si>
  <si>
    <t>https://twitter.com/nell0428</t>
  </si>
  <si>
    <t>https://twitter.com/nekop_militaire</t>
  </si>
  <si>
    <t>https://twitter.com/redstorm1113</t>
  </si>
  <si>
    <t>https://twitter.com/kaninchen218</t>
  </si>
  <si>
    <t>https://twitter.com/applegate0</t>
  </si>
  <si>
    <t>https://twitter.com/sio_n16</t>
  </si>
  <si>
    <t>https://twitter.com/coccinella777</t>
  </si>
  <si>
    <t>https://twitter.com/ayumi2609</t>
  </si>
  <si>
    <t>https://twitter.com/chibamadoka</t>
  </si>
  <si>
    <t>https://twitter.com/debilderlingr</t>
  </si>
  <si>
    <t>https://twitter.com/yashrshinde79</t>
  </si>
  <si>
    <t>https://twitter.com/akaleab</t>
  </si>
  <si>
    <t>https://twitter.com/hiromimaryu</t>
  </si>
  <si>
    <t>https://twitter.com/taotao8931</t>
  </si>
  <si>
    <t>https://twitter.com/madara_428</t>
  </si>
  <si>
    <t>https://twitter.com/wkyhkw</t>
  </si>
  <si>
    <t>https://twitter.com/sweetsokabe</t>
  </si>
  <si>
    <t>https://twitter.com/rdandoy</t>
  </si>
  <si>
    <t>https://twitter.com/michicotenti_pi</t>
  </si>
  <si>
    <t>https://twitter.com/spring_yuna</t>
  </si>
  <si>
    <t>https://twitter.com/suzutak</t>
  </si>
  <si>
    <t>https://twitter.com/aiogataiogatai</t>
  </si>
  <si>
    <t>https://twitter.com/armellllle</t>
  </si>
  <si>
    <t>https://twitter.com/ken_hellsten</t>
  </si>
  <si>
    <t>https://twitter.com/odreissi</t>
  </si>
  <si>
    <t>https://twitter.com/kiramarin</t>
  </si>
  <si>
    <t>https://twitter.com/hznll28</t>
  </si>
  <si>
    <t>https://twitter.com/khemiri_lotfi</t>
  </si>
  <si>
    <t>https://twitter.com/wmn4srvl</t>
  </si>
  <si>
    <t>https://twitter.com/flortrillo</t>
  </si>
  <si>
    <t>https://twitter.com/bradbury455</t>
  </si>
  <si>
    <t>https://twitter.com/sarahbarber1972</t>
  </si>
  <si>
    <t>https://twitter.com/antoinebondaz</t>
  </si>
  <si>
    <t>https://twitter.com/paola_tessari</t>
  </si>
  <si>
    <t>https://twitter.com/queenoliviastr</t>
  </si>
  <si>
    <t>https://twitter.com/akaya1001</t>
  </si>
  <si>
    <t>https://twitter.com/jadoremyt1048</t>
  </si>
  <si>
    <t>https://twitter.com/wsjp_insight</t>
  </si>
  <si>
    <t>https://twitter.com/4evrstardancer</t>
  </si>
  <si>
    <t>https://twitter.com/yumintanaka</t>
  </si>
  <si>
    <t>https://twitter.com/marteensis</t>
  </si>
  <si>
    <t>https://twitter.com/goalsscc</t>
  </si>
  <si>
    <t>https://twitter.com/alankytwitty</t>
  </si>
  <si>
    <t>https://twitter.com/boblyle</t>
  </si>
  <si>
    <t>https://twitter.com/beezerbopls</t>
  </si>
  <si>
    <t>https://twitter.com/vkarthik4</t>
  </si>
  <si>
    <t>https://twitter.com/guillepotro</t>
  </si>
  <si>
    <t>https://twitter.com/alexglezvera</t>
  </si>
  <si>
    <t>https://twitter.com/paulrzongo</t>
  </si>
  <si>
    <t>https://twitter.com/yahiaoua113</t>
  </si>
  <si>
    <t>https://twitter.com/jamain_e</t>
  </si>
  <si>
    <t>https://twitter.com/dmcain84</t>
  </si>
  <si>
    <t>https://twitter.com/cursandrei</t>
  </si>
  <si>
    <t>https://twitter.com/maitemorren</t>
  </si>
  <si>
    <t>https://twitter.com/hajarahussaini</t>
  </si>
  <si>
    <t>https://twitter.com/madaaworld12</t>
  </si>
  <si>
    <t>https://twitter.com/erwinnerrr</t>
  </si>
  <si>
    <t>https://twitter.com/basic_int</t>
  </si>
  <si>
    <t>https://twitter.com/ejyadev</t>
  </si>
  <si>
    <t>https://twitter.com/pupusquarepants</t>
  </si>
  <si>
    <t>https://twitter.com/keita_thatsky</t>
  </si>
  <si>
    <t>https://twitter.com/minipinlove</t>
  </si>
  <si>
    <t>https://twitter.com/elise_a_a</t>
  </si>
  <si>
    <t>https://twitter.com/cosmontgts</t>
  </si>
  <si>
    <t>https://twitter.com/rss_mcdnld</t>
  </si>
  <si>
    <t>https://twitter.com/mancinelli2020</t>
  </si>
  <si>
    <t>https://twitter.com/odeos2oundo</t>
  </si>
  <si>
    <t>https://twitter.com/japkarly</t>
  </si>
  <si>
    <t>https://twitter.com/cristinaalbert4</t>
  </si>
  <si>
    <t>https://twitter.com/_tsukino_usako</t>
  </si>
  <si>
    <t>https://twitter.com/motikat</t>
  </si>
  <si>
    <t>https://twitter.com/kampsabine</t>
  </si>
  <si>
    <t>https://twitter.com/rharenchar</t>
  </si>
  <si>
    <t>https://twitter.com/wahrlos</t>
  </si>
  <si>
    <t>https://twitter.com/anupamjamatia</t>
  </si>
  <si>
    <t>https://twitter.com/sunachan01</t>
  </si>
  <si>
    <t>https://twitter.com/super_starad</t>
  </si>
  <si>
    <t>https://twitter.com/shira_avi</t>
  </si>
  <si>
    <t>https://twitter.com/bankimooncentre</t>
  </si>
  <si>
    <t>https://twitter.com/sahiransari9898</t>
  </si>
  <si>
    <t>https://twitter.com/dasvisionary</t>
  </si>
  <si>
    <t>https://twitter.com/akiame9</t>
  </si>
  <si>
    <t>https://twitter.com/iamlenaye</t>
  </si>
  <si>
    <t>https://twitter.com/bzvokelj</t>
  </si>
  <si>
    <t>https://twitter.com/mfa_nigeria</t>
  </si>
  <si>
    <t>https://twitter.com/paulmick</t>
  </si>
  <si>
    <t>https://twitter.com/natthecat21</t>
  </si>
  <si>
    <t>https://twitter.com/laurashholgate</t>
  </si>
  <si>
    <t>https://twitter.com/kunikosuzuki1</t>
  </si>
  <si>
    <t>https://twitter.com/frederic_naud</t>
  </si>
  <si>
    <t>https://twitter.com/annwesha9</t>
  </si>
  <si>
    <t>https://twitter.com/larsroobol</t>
  </si>
  <si>
    <t>https://twitter.com/beyondthebomb</t>
  </si>
  <si>
    <t>https://twitter.com/davidlance3</t>
  </si>
  <si>
    <t>https://twitter.com/tammyjptaylor</t>
  </si>
  <si>
    <t>https://twitter.com/greco_james</t>
  </si>
  <si>
    <t>https://twitter.com/strategicpolicy</t>
  </si>
  <si>
    <t>https://twitter.com/harringtonmarks</t>
  </si>
  <si>
    <t>https://twitter.com/lizl_genealogy</t>
  </si>
  <si>
    <t>https://twitter.com/sofiaphys</t>
  </si>
  <si>
    <t>https://twitter.com/other95</t>
  </si>
  <si>
    <t>https://twitter.com/davefernig</t>
  </si>
  <si>
    <t>https://twitter.com/gaopalelwebigg</t>
  </si>
  <si>
    <t>https://twitter.com/akamimura1994</t>
  </si>
  <si>
    <t>https://twitter.com/pierrebonneels</t>
  </si>
  <si>
    <t>https://twitter.com/birdtrees</t>
  </si>
  <si>
    <t>https://twitter.com/genius_play_u</t>
  </si>
  <si>
    <t>https://twitter.com/woroud</t>
  </si>
  <si>
    <t>https://twitter.com/kdarbandi</t>
  </si>
  <si>
    <t>https://twitter.com/rousseauagnes</t>
  </si>
  <si>
    <t>https://twitter.com/julia_peitl</t>
  </si>
  <si>
    <t>https://twitter.com/cristianan78</t>
  </si>
  <si>
    <t>https://twitter.com/marionberrens</t>
  </si>
  <si>
    <t>https://twitter.com/ktmarimira</t>
  </si>
  <si>
    <t>https://twitter.com/urduz</t>
  </si>
  <si>
    <t>https://twitter.com/richfm39517086</t>
  </si>
  <si>
    <t>https://twitter.com/gasparepolizzi9</t>
  </si>
  <si>
    <t>https://twitter.com/namae_kangaechu</t>
  </si>
  <si>
    <t>https://twitter.com/b27c8a94ae537w</t>
  </si>
  <si>
    <t>https://twitter.com/stevieagr</t>
  </si>
  <si>
    <t>https://twitter.com/ohemaadufiegh</t>
  </si>
  <si>
    <t>https://twitter.com/9kkdsvbktt7jz0y</t>
  </si>
  <si>
    <t>https://twitter.com/nihonzaijuu</t>
  </si>
  <si>
    <t>https://twitter.com/calaggie</t>
  </si>
  <si>
    <t>https://twitter.com/mkitano22</t>
  </si>
  <si>
    <t>https://twitter.com/manojgguc</t>
  </si>
  <si>
    <t>https://twitter.com/pipi_monkey</t>
  </si>
  <si>
    <t>https://twitter.com/sekayengai</t>
  </si>
  <si>
    <t>https://twitter.com/osi_ctbto</t>
  </si>
  <si>
    <t>https://twitter.com/alejamarg</t>
  </si>
  <si>
    <t>https://twitter.com/wwhafez</t>
  </si>
  <si>
    <t>https://twitter.com/crod_cruz</t>
  </si>
  <si>
    <t>https://twitter.com/labakp</t>
  </si>
  <si>
    <t>https://twitter.com/hayano</t>
  </si>
  <si>
    <t>https://twitter.com/rook_ak</t>
  </si>
  <si>
    <t>https://twitter.com/komoshiri</t>
  </si>
  <si>
    <t>https://twitter.com/springtimeriver</t>
  </si>
  <si>
    <t>https://twitter.com/takers23</t>
  </si>
  <si>
    <t>https://twitter.com/micacoumechoro</t>
  </si>
  <si>
    <t>https://twitter.com/ikerukaseki</t>
  </si>
  <si>
    <t>https://twitter.com/teekay118</t>
  </si>
  <si>
    <t>https://twitter.com/mukanen</t>
  </si>
  <si>
    <t>https://twitter.com/halmixgg</t>
  </si>
  <si>
    <t>https://twitter.com/math_nvgt</t>
  </si>
  <si>
    <t>https://twitter.com/mitchyokkaichi</t>
  </si>
  <si>
    <t>https://twitter.com/kaycanadagoose</t>
  </si>
  <si>
    <t>https://twitter.com/rosenelbuio</t>
  </si>
  <si>
    <t>https://twitter.com/mizuha_mh</t>
  </si>
  <si>
    <t>https://twitter.com/mayyuu2318</t>
  </si>
  <si>
    <t>https://twitter.com/magnolia_666</t>
  </si>
  <si>
    <t>https://twitter.com/suzaku954</t>
  </si>
  <si>
    <t>https://twitter.com/slowslowfood</t>
  </si>
  <si>
    <t>https://twitter.com/kunch6_1re</t>
  </si>
  <si>
    <t>https://twitter.com/yuyu3930</t>
  </si>
  <si>
    <t>https://twitter.com/mountainbase123</t>
  </si>
  <si>
    <t>https://twitter.com/yevgeny01</t>
  </si>
  <si>
    <t>https://twitter.com/patthedesertra1</t>
  </si>
  <si>
    <t>https://twitter.com/newzealand_cafe</t>
  </si>
  <si>
    <t>https://twitter.com/robopulp</t>
  </si>
  <si>
    <t>https://twitter.com/yvandutil</t>
  </si>
  <si>
    <t>https://twitter.com/ctbtnow</t>
  </si>
  <si>
    <t>https://twitter.com/japanmissionvie</t>
  </si>
  <si>
    <t>https://twitter.com/germanyunvienna</t>
  </si>
  <si>
    <t>https://twitter.com/miyuki_panda</t>
  </si>
  <si>
    <t>https://twitter.com/un_disarmament</t>
  </si>
  <si>
    <t>https://twitter.com/kouzie01</t>
  </si>
  <si>
    <t>https://twitter.com/breasleyadam</t>
  </si>
  <si>
    <t>https://twitter.com/kuni84165269</t>
  </si>
  <si>
    <t>https://twitter.com/youth4ctbt</t>
  </si>
  <si>
    <t>https://twitter.com/braddodd</t>
  </si>
  <si>
    <t>https://twitter.com/suncemore1</t>
  </si>
  <si>
    <t>https://twitter.com/nandandevau</t>
  </si>
  <si>
    <t>https://twitter.com/lakanieuws</t>
  </si>
  <si>
    <t>https://twitter.com/musashia140</t>
  </si>
  <si>
    <t>https://twitter.com/hdevreij</t>
  </si>
  <si>
    <t>https://twitter.com/danaiolos</t>
  </si>
  <si>
    <t>https://twitter.com/b0gu5</t>
  </si>
  <si>
    <t>https://twitter.com/statusemsland</t>
  </si>
  <si>
    <t>https://twitter.com/nuke_info</t>
  </si>
  <si>
    <t>https://twitter.com/lamireaut</t>
  </si>
  <si>
    <t>https://twitter.com/konrad_jeff</t>
  </si>
  <si>
    <t>https://twitter.com/danaransby</t>
  </si>
  <si>
    <t>https://twitter.com/garfieldtux</t>
  </si>
  <si>
    <t>https://twitter.com/poloniumman</t>
  </si>
  <si>
    <t>https://twitter.com/andreaborsoi1</t>
  </si>
  <si>
    <t>https://twitter.com/ronanjlebras</t>
  </si>
  <si>
    <t>https://twitter.com/baleakanta</t>
  </si>
  <si>
    <t>https://twitter.com/frankbottema</t>
  </si>
  <si>
    <t>https://twitter.com/bert_eder</t>
  </si>
  <si>
    <t>https://twitter.com/glennleaper</t>
  </si>
  <si>
    <t>https://twitter.com/helmuthb</t>
  </si>
  <si>
    <t>https://twitter.com/jottinleonel</t>
  </si>
  <si>
    <t>https://twitter.com/sbauer1202</t>
  </si>
  <si>
    <t>https://twitter.com/poonehtayyebi</t>
  </si>
  <si>
    <t>https://twitter.com/1nukshuk</t>
  </si>
  <si>
    <t>https://twitter.com/kevinpurcell</t>
  </si>
  <si>
    <t>https://twitter.com/loicblutz</t>
  </si>
  <si>
    <t>https://twitter.com/doasted_1</t>
  </si>
  <si>
    <t>https://twitter.com/kirstiehansen</t>
  </si>
  <si>
    <t>https://twitter.com/annececilrobert</t>
  </si>
  <si>
    <t>https://twitter.com/cormaco</t>
  </si>
  <si>
    <t>https://twitter.com/caragongil</t>
  </si>
  <si>
    <t>https://twitter.com/bufelol</t>
  </si>
  <si>
    <t>https://twitter.com/cheap_ruberoid</t>
  </si>
  <si>
    <t>https://twitter.com/alexcherninsson</t>
  </si>
  <si>
    <t>https://twitter.com/tehroot</t>
  </si>
  <si>
    <t>https://twitter.com/rexservius</t>
  </si>
  <si>
    <t>https://twitter.com/janneleht</t>
  </si>
  <si>
    <t>https://twitter.com/beth_lizet</t>
  </si>
  <si>
    <t>https://twitter.com/israel_stevi</t>
  </si>
  <si>
    <t>https://twitter.com/nadembega1</t>
  </si>
  <si>
    <t>https://twitter.com/markush127</t>
  </si>
  <si>
    <t>https://twitter.com/jennynielsennpt</t>
  </si>
  <si>
    <t>https://twitter.com/cherylrofer</t>
  </si>
  <si>
    <t>https://twitter.com/mhanham</t>
  </si>
  <si>
    <t>https://twitter.com/igorcarron</t>
  </si>
  <si>
    <t>https://twitter.com/derynoye</t>
  </si>
  <si>
    <t>https://twitter.com/benjones1k</t>
  </si>
  <si>
    <t>https://twitter.com/ucb_npwg</t>
  </si>
  <si>
    <t>https://twitter.com/saucedbysally</t>
  </si>
  <si>
    <t>https://twitter.com/maraj60</t>
  </si>
  <si>
    <t>https://twitter.com/zukauskieneinga</t>
  </si>
  <si>
    <t>https://twitter.com/mariomoya1976</t>
  </si>
  <si>
    <t>https://twitter.com/thomassilvy</t>
  </si>
  <si>
    <t>https://twitter.com/who</t>
  </si>
  <si>
    <t>https://twitter.com/drtedros</t>
  </si>
  <si>
    <t>https://twitter.com/mariozampolli</t>
  </si>
  <si>
    <t>https://twitter.com/imsdirector_nmo</t>
  </si>
  <si>
    <t>https://twitter.com/icpdr_org</t>
  </si>
  <si>
    <t>https://twitter.com/ynespinoza</t>
  </si>
  <si>
    <t>https://twitter.com/serenahrm</t>
  </si>
  <si>
    <t>https://twitter.com/din_raf</t>
  </si>
  <si>
    <t>https://twitter.com/0rel1lambda</t>
  </si>
  <si>
    <t>https://twitter.com/rlgrpch</t>
  </si>
  <si>
    <t>https://twitter.com/_burnettcooper_</t>
  </si>
  <si>
    <t>https://twitter.com/walters_rex</t>
  </si>
  <si>
    <t>https://twitter.com/bigsteve207</t>
  </si>
  <si>
    <t>https://twitter.com/muimuiz</t>
  </si>
  <si>
    <t>https://twitter.com/timdemeester</t>
  </si>
  <si>
    <t>https://twitter.com/sekwisniewski</t>
  </si>
  <si>
    <t>https://twitter.com/feultweet</t>
  </si>
  <si>
    <t>https://twitter.com/geoign</t>
  </si>
  <si>
    <t>https://twitter.com/trumprussiahits</t>
  </si>
  <si>
    <t>https://twitter.com/savtchenkoleoni</t>
  </si>
  <si>
    <t>https://twitter.com/malpasanna</t>
  </si>
  <si>
    <t>https://twitter.com/koshkanaokoshk3</t>
  </si>
  <si>
    <t>https://twitter.com/cyber_infern0</t>
  </si>
  <si>
    <t>https://twitter.com/mudatron</t>
  </si>
  <si>
    <t>https://twitter.com/antcold</t>
  </si>
  <si>
    <t>https://twitter.com/annw07197718</t>
  </si>
  <si>
    <t>https://twitter.com/candiello</t>
  </si>
  <si>
    <t>https://twitter.com/gonufrio</t>
  </si>
  <si>
    <t>https://twitter.com/afarruggia62</t>
  </si>
  <si>
    <t>https://twitter.com/quotidianonet</t>
  </si>
  <si>
    <t>https://twitter.com/eevaruokosalmi</t>
  </si>
  <si>
    <t>https://twitter.com/barbierisaretta</t>
  </si>
  <si>
    <t>https://twitter.com/lyapunovs</t>
  </si>
  <si>
    <t>https://twitter.com/vladlime</t>
  </si>
  <si>
    <t>https://twitter.com/eusebiofg</t>
  </si>
  <si>
    <t>https://twitter.com/davasko63</t>
  </si>
  <si>
    <t>https://twitter.com/caiiiau</t>
  </si>
  <si>
    <t>https://twitter.com/dantypin</t>
  </si>
  <si>
    <t>https://twitter.com/ruxandraag1</t>
  </si>
  <si>
    <t>https://twitter.com/ainarsbr11</t>
  </si>
  <si>
    <t>https://twitter.com/ew91097135</t>
  </si>
  <si>
    <t>https://twitter.com/vovamakarov</t>
  </si>
  <si>
    <t>https://twitter.com/misrakfisseha</t>
  </si>
  <si>
    <t>https://twitter.com/s0l0z</t>
  </si>
  <si>
    <t>https://twitter.com/shizukakuramits</t>
  </si>
  <si>
    <t>https://twitter.com/hibakushaappeal</t>
  </si>
  <si>
    <t>https://twitter.com/drsenait</t>
  </si>
  <si>
    <t>https://twitter.com/slabbxo</t>
  </si>
  <si>
    <t>https://twitter.com/themistella</t>
  </si>
  <si>
    <t>https://twitter.com/riv421</t>
  </si>
  <si>
    <t>https://twitter.com/dmytro_z_metro</t>
  </si>
  <si>
    <t>https://twitter.com/totalforsvar</t>
  </si>
  <si>
    <t>https://twitter.com/eliasaarnio</t>
  </si>
  <si>
    <t>https://twitter.com/bichikota</t>
  </si>
  <si>
    <t>https://twitter.com/sudhvir</t>
  </si>
  <si>
    <t>https://twitter.com/bcarazzolo</t>
  </si>
  <si>
    <t>https://twitter.com/wizardist</t>
  </si>
  <si>
    <t>https://twitter.com/newesprod</t>
  </si>
  <si>
    <t>https://twitter.com/tokuhiroakira</t>
  </si>
  <si>
    <t>https://twitter.com/komissarwhipla</t>
  </si>
  <si>
    <t>https://twitter.com/fab_hinz</t>
  </si>
  <si>
    <t>https://twitter.com/tsar_vseja_rusi</t>
  </si>
  <si>
    <t>https://twitter.com/pmgeducator</t>
  </si>
  <si>
    <t>https://twitter.com/themichelotti</t>
  </si>
  <si>
    <t>https://twitter.com/stnatyy</t>
  </si>
  <si>
    <t>https://twitter.com/n_led</t>
  </si>
  <si>
    <t>https://twitter.com/cecalli_helper</t>
  </si>
  <si>
    <t>https://twitter.com/bpmckeon64</t>
  </si>
  <si>
    <t>https://twitter.com/umeberto</t>
  </si>
  <si>
    <t>https://twitter.com/majianadesan</t>
  </si>
  <si>
    <t>https://twitter.com/herodote1789</t>
  </si>
  <si>
    <t>https://twitter.com/lciucciovino</t>
  </si>
  <si>
    <t>https://twitter.com/tajigennorihiro</t>
  </si>
  <si>
    <t>https://twitter.com/georgewherbert</t>
  </si>
  <si>
    <t>https://twitter.com/envirogroup_fr</t>
  </si>
  <si>
    <t>https://twitter.com/pfc_joker</t>
  </si>
  <si>
    <t>https://twitter.com/pvoberstein</t>
  </si>
  <si>
    <t>https://twitter.com/gbrumfiel</t>
  </si>
  <si>
    <t>https://twitter.com/ngfantastic</t>
  </si>
  <si>
    <t>https://twitter.com/maya0105</t>
  </si>
  <si>
    <t>https://twitter.com/snanish</t>
  </si>
  <si>
    <t>https://twitter.com/tp_on_tw1tter</t>
  </si>
  <si>
    <t>https://twitter.com/sufiboy</t>
  </si>
  <si>
    <t>https://twitter.com/begfhrmjfedo1gr</t>
  </si>
  <si>
    <t>https://twitter.com/rafasubia</t>
  </si>
  <si>
    <t>https://twitter.com/mbkalinowski</t>
  </si>
  <si>
    <t>https://twitter.com/joshua_pollack</t>
  </si>
  <si>
    <t>https://twitter.com/ajatollah_map</t>
  </si>
  <si>
    <t>https://twitter.com/juanjohnjedi</t>
  </si>
  <si>
    <t>https://twitter.com/real_bunkerman</t>
  </si>
  <si>
    <t>https://twitter.com/iainhall</t>
  </si>
  <si>
    <t>https://twitter.com/liotier</t>
  </si>
  <si>
    <t>https://twitter.com/bwiedwards</t>
  </si>
  <si>
    <t>https://twitter.com/initintegrity</t>
  </si>
  <si>
    <t>https://twitter.com/geo_risk</t>
  </si>
  <si>
    <t>https://twitter.com/kingstonareif</t>
  </si>
  <si>
    <t>https://twitter.com/pbertoni89</t>
  </si>
  <si>
    <t>https://twitter.com/uspolisci</t>
  </si>
  <si>
    <t>https://twitter.com/nuclearanthro</t>
  </si>
  <si>
    <t>https://twitter.com/qrandom</t>
  </si>
  <si>
    <t>https://twitter.com/barbiewithatude</t>
  </si>
  <si>
    <t>https://twitter.com/seb6philippe</t>
  </si>
  <si>
    <t>https://twitter.com/pjpuas</t>
  </si>
  <si>
    <t>https://twitter.com/chalexthegreat</t>
  </si>
  <si>
    <t>https://twitter.com/trizlet</t>
  </si>
  <si>
    <t>https://twitter.com/mfbenson1</t>
  </si>
  <si>
    <t>https://twitter.com/jb_carlson</t>
  </si>
  <si>
    <t>https://twitter.com/livableworld</t>
  </si>
  <si>
    <t>https://twitter.com/gcas2018</t>
  </si>
  <si>
    <t>https://twitter.com/obnoxhouse</t>
  </si>
  <si>
    <t>calaopartenair2
➡️ Ambassador Mr @XavierSticker,
new permanent representative of
France to the United Nations and
International Organisations in
Vienna, has presented today his
credentials to Mr Lassina Zerbo,
Executive Secretary to #CTBTO _xD83C__xDDEB__xD83C__xDDF7__xD83C__xDF10_@ctbto_alerts
https://t.co/KdkdMCh2sv</t>
  </si>
  <si>
    <t>franceonuvienne
➡️ Ambassador Mr @XavierSticker,
new permanent representative of
France to the United Nations and
International Organisations in
Vienna, has presented today his
credentials to Mr Lassina Zerbo,
Executive Secretary to #CTBTO _xD83C__xDDEB__xD83C__xDDF7__xD83C__xDF10_@ctbto_alerts
https://t.co/KdkdMCh2sv</t>
  </si>
  <si>
    <t>ctbto_alerts
In response to media queries, and
to meet civil society expectations
on applications of #CTBTO data
beyond the Treaty, we confirm an
event coinciding with the 8 Aug
explosion in #Nyonoksa, Russia,
was detected at 4 #IMS stations
(3 seismic, 1 infrasound). https://t.co/bMWdze2vl0</t>
  </si>
  <si>
    <t xml:space="preserve">xaviersticker
</t>
  </si>
  <si>
    <t>feminit4equipar
Landed in Tokyo _xD83C__xDDEF__xD83C__xDDF5_ w/View #MountFuji
: Invited to #Hiroshima for the
74th anniversary of the #HiroshimaNagasaki
atomic bombings. Never again –
We must carry the message of the
#Hibakusha and fight for a #nuclear
test-free world. #LetsFinishWhatWeStarted
#EndNuclearTesting #CTBTO https://t.co/GEUyQQHfWO</t>
  </si>
  <si>
    <t>sinazerbo
Proud to see brother @DrTedros
Director General @WHO walking the
talk at the 50th #PacificIslandsForum
in #Tuvalu _xD83C__xDDF9__xD83C__xDDFB_: #WHO &amp;amp; #CTBTO
in action for “Save #Tuvalu to
Save the #World” https://t.co/BlwaS89zej</t>
  </si>
  <si>
    <t>hosea632001
Landed in Tokyo _xD83C__xDDEF__xD83C__xDDF5_ w/View #MountFuji
: Invited to #Hiroshima for the
74th anniversary of the #HiroshimaNagasaki
atomic bombings. Never again –
We must carry the message of the
#Hibakusha and fight for a #nuclear
test-free world. #LetsFinishWhatWeStarted
#EndNuclearTesting #CTBTO https://t.co/GEUyQQHfWO</t>
  </si>
  <si>
    <t>kouassaf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</si>
  <si>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okadascape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</si>
  <si>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slytwain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</si>
  <si>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oochan2017
Landed in Tokyo _xD83C__xDDEF__xD83C__xDDF5_ w/View #MountFuji
: Invited to #Hiroshima for the
74th anniversary of the #HiroshimaNagasaki
atomic bombings. Never again –
We must carry the message of the
#Hibakusha and fight for a #nuclear
test-free world. #LetsFinishWhatWeStarted
#EndNuclearTesting #CTBTO https://t.co/GEUyQQHfWO</t>
  </si>
  <si>
    <t>linuxmil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</si>
  <si>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lecercle_da
➡️ Ambassador Mr @XavierSticker,
new permanent representative of
France to the United Nations and
International Organisations in
Vienna, has presented today his
credentials to Mr Lassina Zerbo,
Executive Secretary to #CTBTO _xD83C__xDDEB__xD83C__xDDF7__xD83C__xDF10_@ctbto_alerts
https://t.co/KdkdMCh2sv</t>
  </si>
  <si>
    <t>nao73714
Landed in Tokyo _xD83C__xDDEF__xD83C__xDDF5_ w/View #MountFuji
: Invited to #Hiroshima for the
74th anniversary of the #HiroshimaNagasaki
atomic bombings. Never again –
We must carry the message of the
#Hibakusha and fight for a #nuclear
test-free world. #LetsFinishWhatWeStarted
#EndNuclearTesting #CTBTO https://t.co/GEUyQQHfWO</t>
  </si>
  <si>
    <t>juharro
Landed in Tokyo _xD83C__xDDEF__xD83C__xDDF5_ w/View #MountFuji
: Invited to #Hiroshima for the
74th anniversary of the #HiroshimaNagasaki
atomic bombings. Never again –
We must carry the message of the
#Hibakusha and fight for a #nuclear
test-free world. #LetsFinishWhatWeStarted
#EndNuclearTesting #CTBTO https://t.co/GEUyQQHfWO</t>
  </si>
  <si>
    <t>votelau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</si>
  <si>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un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</si>
  <si>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jwalsh78_j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</si>
  <si>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tucc_official
RT SinaZerbo: In #Japan _xD83C__xDDEF__xD83C__xDDF5_ for
the 74th anniversary of the #Hiroshima
and #Nagasaki atomic bombings.
Never again – we must carry the
message of the #Hibakusha and fight
for a #nuclear test-free world.
#LetsFinishWhatWeStarted #EndNuclearTesting
#CTBTO https://t.co/ScQmTbuc0E</t>
  </si>
  <si>
    <t>driverii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</si>
  <si>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hirenmparekh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</si>
  <si>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tuciofficial
RT SinaZerbo: In #Japan _xD83C__xDDEF__xD83C__xDDF5_ for
the 74th anniversary of the #Hiroshima
and #Nagasaki atomic bombings.
Never again – we must carry the
message of the #Hibakusha and fight
for a #nuclear test-free world.
#LetsFinishWhatWeStarted #EndNuclearTesting
#CTBTO https://t.co/TAzsnblm53</t>
  </si>
  <si>
    <t>abhaylal2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</si>
  <si>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sidrahusmani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</si>
  <si>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relaxedwallace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</si>
  <si>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africarepublic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</si>
  <si>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makasadshah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</si>
  <si>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nivenaldridge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</si>
  <si>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frazzledjazz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</si>
  <si>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ana_captures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</si>
  <si>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kkmishra1987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</si>
  <si>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ebtesam00369622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</si>
  <si>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ramonestrada13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</si>
  <si>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chlorinelau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</si>
  <si>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unique_nicky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</si>
  <si>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springflower95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</si>
  <si>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andygaray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</si>
  <si>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shankaragh148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</si>
  <si>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amandanicole487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</si>
  <si>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jmw_1232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</si>
  <si>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mosesjmunene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</si>
  <si>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thedeava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</si>
  <si>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willy80039279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</si>
  <si>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antogom1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</si>
  <si>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malakaras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</si>
  <si>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fionaokelly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</si>
  <si>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willowbrooke13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</si>
  <si>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msbrendacolvin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</si>
  <si>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sobhanajm9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</si>
  <si>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dcastelvecchi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</si>
  <si>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pedrocorreia_1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</si>
  <si>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alexdsieber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</si>
  <si>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caman_calmato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</si>
  <si>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riky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</si>
  <si>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maheenk16730363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</si>
  <si>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mikeewald2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</si>
  <si>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nicolem30925086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</si>
  <si>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lastiri_07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</si>
  <si>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madfall1213
Landed in Tokyo _xD83C__xDDEF__xD83C__xDDF5_ w/View #MountFuji
: Invited to #Hiroshima for the
74th anniversary of the #HiroshimaNagasaki
atomic bombings. Never again –
We must carry the message of the
#Hibakusha and fight for a #nuclear
test-free world. #LetsFinishWhatWeStarted
#EndNuclearTesting #CTBTO https://t.co/GEUyQQHfWO</t>
  </si>
  <si>
    <t>successorsaigin
Landed in Tokyo _xD83C__xDDEF__xD83C__xDDF5_ w/View #MountFuji
: Invited to #Hiroshima for the
74th anniversary of the #HiroshimaNagasaki
atomic bombings. Never again –
We must carry the message of the
#Hibakusha and fight for a #nuclear
test-free world. #LetsFinishWhatWeStarted
#EndNuclearTesting #CTBTO https://t.co/GEUyQQHfWO</t>
  </si>
  <si>
    <t>igabriela_m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</si>
  <si>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iamhiroshima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</si>
  <si>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dragonslynn1981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</si>
  <si>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nikkifirewall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</si>
  <si>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ipsjapan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</si>
  <si>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elaine_mew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</si>
  <si>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hogaiaryoubi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</si>
  <si>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kz_rshass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</si>
  <si>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mrocznyagrest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</si>
  <si>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spectrumakita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</si>
  <si>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i_jayalakshmi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</si>
  <si>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iouisalouisa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</si>
  <si>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nghieatsramen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</si>
  <si>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ramisa21694508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</si>
  <si>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purnimaray4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</si>
  <si>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banooyj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</si>
  <si>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tamikokurogoke
1945年8月の広島・長崎への原爆投下による犠牲者を偲ぶとともに、私たちは核兵器のない世界の実現に取り組む決意を新たにします。@HiroshimaCity
#HiroshimaPeaceMemorial #CTBTO
https://t.co/Dkxqnu4Fbm</t>
  </si>
  <si>
    <t>belgiumembjapan
As we remember the victims of the
atomic bomb on Hiroshima on 6 August
1945 and on Nagasaki on 9 August
1945, we renew our commitment to
working together towards a world
free of nuclear weapons. @HiroshimaCity
#HiroshimaPeaceMemorial #CTBTO
https://t.co/mqcG7DgaEL</t>
  </si>
  <si>
    <t xml:space="preserve">hiroshimacity
</t>
  </si>
  <si>
    <t>frisk_1895
1945年8月の広島・長崎への原爆投下による犠牲者を偲ぶとともに、私たちは核兵器のない世界の実現に取り組む決意を新たにします。@HiroshimaCity
#HiroshimaPeaceMemorial #CTBTO
https://t.co/Dkxqnu4Fbm</t>
  </si>
  <si>
    <t>rg500ew
As we remember the victims of the
atomic bomb on Hiroshima on 6 August
1945 and on Nagasaki on 9 August
1945, we renew our commitment to
working together towards a world
free of nuclear weapons. @HiroshimaCity
#HiroshimaPeaceMemorial #CTBTO
https://t.co/mqcG7DgaEL</t>
  </si>
  <si>
    <t>yarncatss
1945年8月の広島・長崎への原爆投下による犠牲者を偲ぶとともに、私たちは核兵器のない世界の実現に取り組む決意を新たにします。@HiroshimaCity
#HiroshimaPeaceMemorial #CTBTO
https://t.co/Dkxqnu4Fbm</t>
  </si>
  <si>
    <t>nell0428
1945年8月の広島・長崎への原爆投下による犠牲者を偲ぶとともに、私たちは核兵器のない世界の実現に取り組む決意を新たにします。@HiroshimaCity
#HiroshimaPeaceMemorial #CTBTO
https://t.co/Dkxqnu4Fbm</t>
  </si>
  <si>
    <t>nekop_militaire
1945年8月の広島・長崎への原爆投下による犠牲者を偲ぶとともに、私たちは核兵器のない世界の実現に取り組む決意を新たにします。@HiroshimaCity
#HiroshimaPeaceMemorial #CTBTO
https://t.co/Dkxqnu4Fbm</t>
  </si>
  <si>
    <t>redstorm1113
1945年8月の広島・長崎への原爆投下による犠牲者を偲ぶとともに、私たちは核兵器のない世界の実現に取り組む決意を新たにします。@HiroshimaCity
#HiroshimaPeaceMemorial #CTBTO
https://t.co/Dkxqnu4Fbm</t>
  </si>
  <si>
    <t>kaninchen218
As we remember the victims of the
atomic bomb on Hiroshima on 6 August
1945 and on Nagasaki on 9 August
1945, we renew our commitment to
working together towards a world
free of nuclear weapons. @HiroshimaCity
#HiroshimaPeaceMemorial #CTBTO
https://t.co/mqcG7DgaEL</t>
  </si>
  <si>
    <t>applegate0
1945年8月の広島・長崎への原爆投下による犠牲者を偲ぶとともに、私たちは核兵器のない世界の実現に取り組む決意を新たにします。@HiroshimaCity
#HiroshimaPeaceMemorial #CTBTO
https://t.co/Dkxqnu4Fbm</t>
  </si>
  <si>
    <t>sio_n16
1945年8月の広島・長崎への原爆投下による犠牲者を偲ぶとともに、私たちは核兵器のない世界の実現に取り組む決意を新たにします。@HiroshimaCity
#HiroshimaPeaceMemorial #CTBTO
https://t.co/Dkxqnu4Fbm</t>
  </si>
  <si>
    <t>coccinella777
1945年8月の広島・長崎への原爆投下による犠牲者を偲ぶとともに、私たちは核兵器のない世界の実現に取り組む決意を新たにします。@HiroshimaCity
#HiroshimaPeaceMemorial #CTBTO
https://t.co/Dkxqnu4Fbm</t>
  </si>
  <si>
    <t>ayumi2609
As we remember the victims of the
atomic bomb on Hiroshima on 6 August
1945 and on Nagasaki on 9 August
1945, we renew our commitment to
working together towards a world
free of nuclear weapons. @HiroshimaCity
#HiroshimaPeaceMemorial #CTBTO
https://t.co/mqcG7DgaEL</t>
  </si>
  <si>
    <t>chibamadoka
1945年8月の広島・長崎への原爆投下による犠牲者を偲ぶとともに、私たちは核兵器のない世界の実現に取り組む決意を新たにします。@HiroshimaCity
#HiroshimaPeaceMemorial #CTBTO
https://t.co/Dkxqnu4Fbm</t>
  </si>
  <si>
    <t>debilderlingr
As we remember the victims of the
atomic bomb on Hiroshima on 6 August
1945 and on Nagasaki on 9 August
1945, we renew our commitment to
working together towards a world
free of nuclear weapons. @HiroshimaCity
#HiroshimaPeaceMemorial #CTBTO
https://t.co/mqcG7DgaEL</t>
  </si>
  <si>
    <t>yashrshinde79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</si>
  <si>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akaleab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</si>
  <si>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hiromimaryu
1945年8月の広島・長崎への原爆投下による犠牲者を偲ぶとともに、私たちは核兵器のない世界の実現に取り組む決意を新たにします。@HiroshimaCity
#HiroshimaPeaceMemorial #CTBTO
https://t.co/Dkxqnu4Fbm</t>
  </si>
  <si>
    <t>taotao8931
1945年8月の広島・長崎への原爆投下による犠牲者を偲ぶとともに、私たちは核兵器のない世界の実現に取り組む決意を新たにします。@HiroshimaCity
#HiroshimaPeaceMemorial #CTBTO
https://t.co/Dkxqnu4Fbm</t>
  </si>
  <si>
    <t>madara_428
As we remember the victims of the
atomic bomb on Hiroshima on 6 August
1945 and on Nagasaki on 9 August
1945, we renew our commitment to
working together towards a world
free of nuclear weapons. @HiroshimaCity
#HiroshimaPeaceMemorial #CTBTO
https://t.co/mqcG7DgaEL</t>
  </si>
  <si>
    <t>wkyhkw
1945年8月の広島・長崎への原爆投下による犠牲者を偲ぶとともに、私たちは核兵器のない世界の実現に取り組む決意を新たにします。@HiroshimaCity
#HiroshimaPeaceMemorial #CTBTO
https://t.co/Dkxqnu4Fbm</t>
  </si>
  <si>
    <t>sweetsokabe
As we remember the victims of the
atomic bomb on Hiroshima on 6 August
1945 and on Nagasaki on 9 August
1945, we renew our commitment to
working together towards a world
free of nuclear weapons. @HiroshimaCity
#HiroshimaPeaceMemorial #CTBTO
https://t.co/mqcG7DgaEL</t>
  </si>
  <si>
    <t>rdandoy
As we remember the victims of the
atomic bomb on Hiroshima on 6 August
1945 and on Nagasaki on 9 August
1945, we renew our commitment to
working together towards a world
free of nuclear weapons. @HiroshimaCity
#HiroshimaPeaceMemorial #CTBTO
https://t.co/mqcG7DgaEL</t>
  </si>
  <si>
    <t>michicotenti_pi
1945年8月の広島・長崎への原爆投下による犠牲者を偲ぶとともに、私たちは核兵器のない世界の実現に取り組む決意を新たにします。@HiroshimaCity
#HiroshimaPeaceMemorial #CTBTO
https://t.co/Dkxqnu4Fbm</t>
  </si>
  <si>
    <t>spring_yuna
1945年8月の広島・長崎への原爆投下による犠牲者を偲ぶとともに、私たちは核兵器のない世界の実現に取り組む決意を新たにします。@HiroshimaCity
#HiroshimaPeaceMemorial #CTBTO
https://t.co/Dkxqnu4Fbm</t>
  </si>
  <si>
    <t>suzutak
As we remember the victims of the
atomic bomb on Hiroshima on 6 August
1945 and on Nagasaki on 9 August
1945, we renew our commitment to
working together towards a world
free of nuclear weapons. @HiroshimaCity
#HiroshimaPeaceMemorial #CTBTO
https://t.co/mqcG7DgaEL</t>
  </si>
  <si>
    <t>aiogataiogatai
As we remember the victims of the
atomic bomb on Hiroshima on 6 August
1945 and on Nagasaki on 9 August
1945, we renew our commitment to
working together towards a world
free of nuclear weapons. @HiroshimaCity
#HiroshimaPeaceMemorial #CTBTO
https://t.co/mqcG7DgaEL</t>
  </si>
  <si>
    <t>armellllle
As we remember the victims of the
atomic bomb on Hiroshima on 6 August
1945 and on Nagasaki on 9 August
1945, we renew our commitment to
working together towards a world
free of nuclear weapons. @HiroshimaCity
#HiroshimaPeaceMemorial #CTBTO
https://t.co/mqcG7DgaEL</t>
  </si>
  <si>
    <t>ken_hellsten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</si>
  <si>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odreissi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</si>
  <si>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kiramarin
1945年8月の広島・長崎への原爆投下による犠牲者を偲ぶとともに、私たちは核兵器のない世界の実現に取り組む決意を新たにします。@HiroshimaCity
#HiroshimaPeaceMemorial #CTBTO
https://t.co/Dkxqnu4Fbm</t>
  </si>
  <si>
    <t>hznll28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</si>
  <si>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khemiri_lotfi
Landed in Tokyo _xD83C__xDDEF__xD83C__xDDF5_ w/View #MountFuji
: Invited to #Hiroshima for the
74th anniversary of the #HiroshimaNagasaki
atomic bombings. Never again –
We must carry the message of the
#Hibakusha and fight for a #nuclear
test-free world. #LetsFinishWhatWeStarted
#EndNuclearTesting #CTBTO https://t.co/GEUyQQHfWO</t>
  </si>
  <si>
    <t>wmn4srvl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</si>
  <si>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flortrillo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</si>
  <si>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bradbury455
As we remember the victims of the
atomic bomb on Hiroshima on 6 August
1945 and on Nagasaki on 9 August
1945, we renew our commitment to
working together towards a world
free of nuclear weapons. @HiroshimaCity
#HiroshimaPeaceMemorial #CTBTO
https://t.co/mqcG7DgaEL</t>
  </si>
  <si>
    <t>sarahbarber1972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</si>
  <si>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antoinebondaz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</si>
  <si>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paola_tessari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</si>
  <si>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queenoliviastr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</si>
  <si>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akaya1001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</si>
  <si>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jadoremyt1048
As we remember the victims of the
atomic bomb on Hiroshima on 6 August
1945 and on Nagasaki on 9 August
1945, we renew our commitment to
working together towards a world
free of nuclear weapons. @HiroshimaCity
#HiroshimaPeaceMemorial #CTBTO
https://t.co/mqcG7DgaEL</t>
  </si>
  <si>
    <t>wsjp_insight
As we remember the victims of the
atomic bomb on Hiroshima on 6 August
1945 and on Nagasaki on 9 August
1945, we renew our commitment to
working together towards a world
free of nuclear weapons. @HiroshimaCity
#HiroshimaPeaceMemorial #CTBTO
https://t.co/mqcG7DgaEL</t>
  </si>
  <si>
    <t>4evrstardancer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</si>
  <si>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yumintanaka
As we remember the victims of the
atomic bomb on Hiroshima on 6 August
1945 and on Nagasaki on 9 August
1945, we renew our commitment to
working together towards a world
free of nuclear weapons. @HiroshimaCity
#HiroshimaPeaceMemorial #CTBTO
https://t.co/mqcG7DgaEL</t>
  </si>
  <si>
    <t>marteensis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</si>
  <si>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goalsscc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</si>
  <si>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alankytwitty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</si>
  <si>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boblyle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</si>
  <si>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beezerbopls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</si>
  <si>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vkarthik4
As we commemorate today’s anniversary
of the #Hiroshima atomic bombing,
we are reminded that the first
step to a world without #nuclear
weapons is a legally binding agreement
to ban the testing of nuclear weapons.
#LetsFinishWhatWeStarted #EndNuclearTesting
#CTBT #CTBTO https://t.co/7mLE6HY396</t>
  </si>
  <si>
    <t>guillepotro
As we commemorate today’s anniversary
of the #Hiroshima atomic bombing,
we are reminded that the first
step to a world without #nuclear
weapons is a legally binding agreement
to ban the testing of nuclear weapons.
#LetsFinishWhatWeStarted #EndNuclearTesting
#CTBT #CTBTO https://t.co/7mLE6HY396</t>
  </si>
  <si>
    <t>alexglezvera
As we commemorate today’s anniversary
of the #Hiroshima atomic bombing,
we are reminded that the first
step to a world without #nuclear
weapons is a legally binding agreement
to ban the testing of nuclear weapons.
#LetsFinishWhatWeStarted #EndNuclearTesting
#CTBT #CTBTO https://t.co/7mLE6HY396</t>
  </si>
  <si>
    <t>paulrzongo
As we commemorate today’s anniversary
of the #Hiroshima atomic bombing,
we are reminded that the first
step to a world without #nuclear
weapons is a legally binding agreement
to ban the testing of nuclear weapons.
#LetsFinishWhatWeStarted #EndNuclearTesting
#CTBT #CTBTO https://t.co/7mLE6HY396</t>
  </si>
  <si>
    <t>yahiaoua113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</si>
  <si>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jamain_e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</si>
  <si>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dmcain84
Landed in Tokyo _xD83C__xDDEF__xD83C__xDDF5_ w/View #MountFuji
: Invited to #Hiroshima for the
74th anniversary of the #HiroshimaNagasaki
atomic bombings. Never again –
We must carry the message of the
#Hibakusha and fight for a #nuclear
test-free world. #LetsFinishWhatWeStarted
#EndNuclearTesting #CTBTO https://t.co/GEUyQQHfWO</t>
  </si>
  <si>
    <t>cursandrei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</si>
  <si>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maitemorren
As we remember the victims of the
atomic bomb on Hiroshima on 6 August
1945 and on Nagasaki on 9 August
1945, we renew our commitment to
working together towards a world
free of nuclear weapons. @HiroshimaCity
#HiroshimaPeaceMemorial #CTBTO
https://t.co/mqcG7DgaEL</t>
  </si>
  <si>
    <t>hajarahussaini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</si>
  <si>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madaaworld12
Landed in Tokyo _xD83C__xDDEF__xD83C__xDDF5_ w/View #MountFuji
: Invited to #Hiroshima for the
74th anniversary of the #HiroshimaNagasaki
atomic bombings. Never again –
We must carry the message of the
#Hibakusha and fight for a #nuclear
test-free world. #LetsFinishWhatWeStarted
#EndNuclearTesting #CTBTO https://t.co/GEUyQQHfWO</t>
  </si>
  <si>
    <t>erwinnerrr
As we remember the victims of the
atomic bomb on Hiroshima on 6 August
1945 and on Nagasaki on 9 August
1945, we renew our commitment to
working together towards a world
free of nuclear weapons. @HiroshimaCity
#HiroshimaPeaceMemorial #CTBTO
https://t.co/mqcG7DgaEL</t>
  </si>
  <si>
    <t>basic_int
As we commemorate today’s anniversary
of the #Hiroshima atomic bombing,
we are reminded that the first
step to a world without #nuclear
weapons is a legally binding agreement
to ban the testing of nuclear weapons.
#LetsFinishWhatWeStarted #EndNuclearTesting
#CTBT #CTBTO https://t.co/7mLE6HY396</t>
  </si>
  <si>
    <t>ejyadev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</si>
  <si>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pupusquarepants
As we remember the victims of the
atomic bomb on Hiroshima on 6 August
1945 and on Nagasaki on 9 August
1945, we renew our commitment to
working together towards a world
free of nuclear weapons. @HiroshimaCity
#HiroshimaPeaceMemorial #CTBTO
https://t.co/mqcG7DgaEL</t>
  </si>
  <si>
    <t>keita_thatsky
1945年8月の広島・長崎への原爆投下による犠牲者を偲ぶとともに、私たちは核兵器のない世界の実現に取り組む決意を新たにします。@HiroshimaCity
#HiroshimaPeaceMemorial #CTBTO
https://t.co/Dkxqnu4Fbm</t>
  </si>
  <si>
    <t>minipinlove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</si>
  <si>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elise_a_a
As we commemorate today’s anniversary
of the #Hiroshima atomic bombing,
we are reminded that the first
step to a world without #nuclear
weapons is a legally binding agreement
to ban the testing of nuclear weapons.
#LetsFinishWhatWeStarted #EndNuclearTesting
#CTBT #CTBTO https://t.co/7mLE6HY396</t>
  </si>
  <si>
    <t>cosmontgts
1945年8月の広島・長崎への原爆投下による犠牲者を偲ぶとともに、私たちは核兵器のない世界の実現に取り組む決意を新たにします。@HiroshimaCity
#HiroshimaPeaceMemorial #CTBTO
https://t.co/Dkxqnu4Fbm</t>
  </si>
  <si>
    <t>rss_mcdnld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</si>
  <si>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mancinelli2020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</si>
  <si>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odeos2oundo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</si>
  <si>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japkarly
1945年8月の広島・長崎への原爆投下による犠牲者を偲ぶとともに、私たちは核兵器のない世界の実現に取り組む決意を新たにします。@HiroshimaCity
#HiroshimaPeaceMemorial #CTBTO
https://t.co/Dkxqnu4Fbm</t>
  </si>
  <si>
    <t>cristinaalbert4
As we commemorate today’s anniversary
of the #Hiroshima atomic bombing,
we are reminded that the first
step to a world without #nuclear
weapons is a legally binding agreement
to ban the testing of nuclear weapons.
#LetsFinishWhatWeStarted #EndNuclearTesting
#CTBT #CTBTO https://t.co/7mLE6HY396</t>
  </si>
  <si>
    <t>_tsukino_usako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</si>
  <si>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motikat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</si>
  <si>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kampsabine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</si>
  <si>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rharenchar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</si>
  <si>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wahrlos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</si>
  <si>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anupamjamatia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</si>
  <si>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sunachan01
1945年8月の広島・長崎への原爆投下による犠牲者を偲ぶとともに、私たちは核兵器のない世界の実現に取り組む決意を新たにします。@HiroshimaCity
#HiroshimaPeaceMemorial #CTBTO
https://t.co/Dkxqnu4Fbm</t>
  </si>
  <si>
    <t>super_starad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</si>
  <si>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shira_avi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</si>
  <si>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bankimooncentre
As we commemorate today’s anniversary
of the #Hiroshima atomic bombing,
we are reminded that the first
step to a world without #nuclear
weapons is a legally binding agreement
to ban the testing of nuclear weapons.
#LetsFinishWhatWeStarted #EndNuclearTesting
#CTBT #CTBTO https://t.co/7mLE6HY396</t>
  </si>
  <si>
    <t>sahiransari9898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</si>
  <si>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dasvisionary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</si>
  <si>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akiame9
As we commemorate today’s anniversary
of the #Hiroshima atomic bombing,
we are reminded that the first
step to a world without #nuclear
weapons is a legally binding agreement
to ban the testing of nuclear weapons.
#LetsFinishWhatWeStarted #EndNuclearTesting
#CTBT #CTBTO https://t.co/7mLE6HY396</t>
  </si>
  <si>
    <t>iamlenaye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</si>
  <si>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bzvokelj
As we commemorate today’s anniversary
of the #Hiroshima atomic bombing,
we are reminded that the first
step to a world without #nuclear
weapons is a legally binding agreement
to ban the testing of nuclear weapons.
#LetsFinishWhatWeStarted #EndNuclearTesting
#CTBT #CTBTO https://t.co/7mLE6HY396</t>
  </si>
  <si>
    <t>mfa_nigeria
As we commemorate today’s anniversary
of the #Hiroshima atomic bombing,
we are reminded that the first
step to a world without #nuclear
weapons is a legally binding agreement
to ban the testing of nuclear weapons.
#LetsFinishWhatWeStarted #EndNuclearTesting
#CTBT #CTBTO https://t.co/7mLE6HY396</t>
  </si>
  <si>
    <t>paulmick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</si>
  <si>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natthecat21
As we remember the victims of the
atomic bomb on Hiroshima on 6 August
1945 and on Nagasaki on 9 August
1945, we renew our commitment to
working together towards a world
free of nuclear weapons. @HiroshimaCity
#HiroshimaPeaceMemorial #CTBTO
https://t.co/mqcG7DgaEL</t>
  </si>
  <si>
    <t>laurashholgate
As we commemorate today’s anniversary
of the #Hiroshima atomic bombing,
we are reminded that the first
step to a world without #nuclear
weapons is a legally binding agreement
to ban the testing of nuclear weapons.
#LetsFinishWhatWeStarted #EndNuclearTesting
#CTBT #CTBTO https://t.co/7mLE6HY396</t>
  </si>
  <si>
    <t>kunikosuzuki1
1945年8月の広島・長崎への原爆投下による犠牲者を偲ぶとともに、私たちは核兵器のない世界の実現に取り組む決意を新たにします。@HiroshimaCity
#HiroshimaPeaceMemorial #CTBTO
https://t.co/Dkxqnu4Fbm</t>
  </si>
  <si>
    <t>frederic_naud
Landed in Tokyo _xD83C__xDDEF__xD83C__xDDF5_ w/View #MountFuji
: Invited to #Hiroshima for the
74th anniversary of the #HiroshimaNagasaki
atomic bombings. Never again –
We must carry the message of the
#Hibakusha and fight for a #nuclear
test-free world. #LetsFinishWhatWeStarted
#EndNuclearTesting #CTBTO https://t.co/GEUyQQHfWO</t>
  </si>
  <si>
    <t>annwesha9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</si>
  <si>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larsroobol
As we commemorate today’s anniversary
of the #Hiroshima atomic bombing,
we are reminded that the first
step to a world without #nuclear
weapons is a legally binding agreement
to ban the testing of nuclear weapons.
#LetsFinishWhatWeStarted #EndNuclearTesting
#CTBT #CTBTO https://t.co/7mLE6HY396</t>
  </si>
  <si>
    <t>beyondthebomb
As we commemorate today’s anniversary
of the #Hiroshima atomic bombing,
we are reminded that the first
step to a world without #nuclear
weapons is a legally binding agreement
to ban the testing of nuclear weapons.
#LetsFinishWhatWeStarted #EndNuclearTesting
#CTBT #CTBTO https://t.co/7mLE6HY396</t>
  </si>
  <si>
    <t>davidlance3
As we commemorate today’s anniversary
of the #Hiroshima atomic bombing,
we are reminded that the first
step to a world without #nuclear
weapons is a legally binding agreement
to ban the testing of nuclear weapons.
#LetsFinishWhatWeStarted #EndNuclearTesting
#CTBT #CTBTO https://t.co/7mLE6HY396</t>
  </si>
  <si>
    <t>tammyjptaylor
How does the #CTBTO support National
Data Centres (NDCs)? Our latest
#technical maintenance visit in
Asunción #Paraguay included #hardware/#software
upgrades, installation of NDC-in-a-box
software &amp;amp; training of NDC
operators. Congrats to our Capacity
Building &amp;amp; Training Section!
https://t.co/mcSs0Ef05b</t>
  </si>
  <si>
    <t>greco_james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</si>
  <si>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strategicpolicy
1945年8月の広島・長崎への原爆投下による犠牲者を偲ぶとともに、私たちは核兵器のない世界の実現に取り組む決意を新たにします。@HiroshimaCity
#HiroshimaPeaceMemorial #CTBTO
https://t.co/Dkxqnu4Fbm</t>
  </si>
  <si>
    <t>harringtonmarks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</si>
  <si>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lizl_genealogy
As we commemorate today’s anniversary
of the #Hiroshima atomic bombing,
we are reminded that the first
step to a world without #nuclear
weapons is a legally binding agreement
to ban the testing of nuclear weapons.
#LetsFinishWhatWeStarted #EndNuclearTesting
#CTBT #CTBTO https://t.co/7mLE6HY396</t>
  </si>
  <si>
    <t>sofiaphys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</si>
  <si>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other95
As we commemorate today’s anniversary
of the #Hiroshima atomic bombing,
we are reminded that the first
step to a world without #nuclear
weapons is a legally binding agreement
to ban the testing of nuclear weapons.
#LetsFinishWhatWeStarted #EndNuclearTesting
#CTBT #CTBTO https://t.co/7mLE6HY396</t>
  </si>
  <si>
    <t>davefernig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</si>
  <si>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gaopalelwebigg
How does the #CTBTO support National
Data Centres (NDCs)? Our latest
#technical maintenance visit in
Asunción #Paraguay included #hardware/#software
upgrades, installation of NDC-in-a-box
software &amp;amp; training of NDC
operators. Congrats to our Capacity
Building &amp;amp; Training Section!
https://t.co/mcSs0Ef05b</t>
  </si>
  <si>
    <t>akamimura1994
1945年8月の広島・長崎への原爆投下による犠牲者を偲ぶとともに、私たちは核兵器のない世界の実現に取り組む決意を新たにします。@HiroshimaCity
#HiroshimaPeaceMemorial #CTBTO
https://t.co/Dkxqnu4Fbm</t>
  </si>
  <si>
    <t>pierrebonneels
1945年8月の広島・長崎への原爆投下による犠牲者を偲ぶとともに、私たちは核兵器のない世界の実現に取り組む決意を新たにします。@HiroshimaCity
#HiroshimaPeaceMemorial #CTBTO
https://t.co/Dkxqnu4Fbm</t>
  </si>
  <si>
    <t>birdtrees
As we commemorate today’s anniversary
of the #Hiroshima atomic bombing,
we are reminded that the first
step to a world without #nuclear
weapons is a legally binding agreement
to ban the testing of nuclear weapons.
#LetsFinishWhatWeStarted #EndNuclearTesting
#CTBT #CTBTO https://t.co/7mLE6HY396</t>
  </si>
  <si>
    <t>genius_play_u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</si>
  <si>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woroud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</si>
  <si>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kdarbandi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</si>
  <si>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rousseauagnes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</si>
  <si>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julia_peitl
As we commemorate today’s anniversary
of the #Hiroshima atomic bombing,
we are reminded that the first
step to a world without #nuclear
weapons is a legally binding agreement
to ban the testing of nuclear weapons.
#LetsFinishWhatWeStarted #EndNuclearTesting
#CTBT #CTBTO https://t.co/7mLE6HY396</t>
  </si>
  <si>
    <t>cristianan78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</si>
  <si>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marionberrens
As we commemorate today’s anniversary
of the #Hiroshima atomic bombing,
we are reminded that the first
step to a world without #nuclear
weapons is a legally binding agreement
to ban the testing of nuclear weapons.
#LetsFinishWhatWeStarted #EndNuclearTesting
#CTBT #CTBTO https://t.co/7mLE6HY396</t>
  </si>
  <si>
    <t>ktmarimira
How does the #CTBTO support National
Data Centres (NDCs)? Our latest
#technical maintenance visit in
Asunción #Paraguay included #hardware/#software
upgrades, installation of NDC-in-a-box
software &amp;amp; training of NDC
operators. Congrats to our Capacity
Building &amp;amp; Training Section!
https://t.co/mcSs0Ef05b</t>
  </si>
  <si>
    <t>urduz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</si>
  <si>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richfm39517086
As we remember the victims of the
atomic bomb on Hiroshima on 6 August
1945 and on Nagasaki on 9 August
1945, we renew our commitment to
working together towards a world
free of nuclear weapons. @HiroshimaCity
#HiroshimaPeaceMemorial #CTBTO
https://t.co/mqcG7DgaEL</t>
  </si>
  <si>
    <t>gasparepolizzi9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</si>
  <si>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namae_kangaechu
1945年8月の広島・長崎への原爆投下による犠牲者を偲ぶとともに、私たちは核兵器のない世界の実現に取り組む決意を新たにします。@HiroshimaCity
#HiroshimaPeaceMemorial #CTBTO
https://t.co/Dkxqnu4Fbm</t>
  </si>
  <si>
    <t>b27c8a94ae537w
As we remember the victims of the
atomic bomb on Hiroshima on 6 August
1945 and on Nagasaki on 9 August
1945, we renew our commitment to
working together towards a world
free of nuclear weapons. @HiroshimaCity
#HiroshimaPeaceMemorial #CTBTO
https://t.co/mqcG7DgaEL</t>
  </si>
  <si>
    <t>stevieagr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</si>
  <si>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ohemaadufiegh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</si>
  <si>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9kkdsvbktt7jz0y
1945年8月の広島・長崎への原爆投下による犠牲者を偲ぶとともに、私たちは核兵器のない世界の実現に取り組む決意を新たにします。@HiroshimaCity
#HiroshimaPeaceMemorial #CTBTO
https://t.co/Dkxqnu4Fbm</t>
  </si>
  <si>
    <t>nihonzaijuu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</si>
  <si>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calaggie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</si>
  <si>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mkitano22
As we commemorate today’s anniversary
of the #Hiroshima atomic bombing,
we are reminded that the first
step to a world without #nuclear
weapons is a legally binding agreement
to ban the testing of nuclear weapons.
#LetsFinishWhatWeStarted #EndNuclearTesting
#CTBT #CTBTO https://t.co/7mLE6HY396</t>
  </si>
  <si>
    <t>manojgguc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</si>
  <si>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pipi_monkey
1945年8月の広島・長崎への原爆投下による犠牲者を偲ぶとともに、私たちは核兵器のない世界の実現に取り組む決意を新たにします。@HiroshimaCity
#HiroshimaPeaceMemorial #CTBTO
https://t.co/Dkxqnu4Fbm</t>
  </si>
  <si>
    <t>sekayengai
You can’t see it, smell it or feel
it. But #CTBTO trainees learn to
detect #nuclear radiation after
returning from field inspections.
#CTBT. Turn on _xD83D__xDD0A_ and see how it’s
done! @osi_ctbto https://t.co/fQ1M4MmAjZ</t>
  </si>
  <si>
    <t xml:space="preserve">osi_ctbto
</t>
  </si>
  <si>
    <t>alejamarg
You can’t see it, smell it or feel
it. But #CTBTO trainees learn to
detect #nuclear radiation after
returning from field inspections.
#CTBT. Turn on _xD83D__xDD0A_ and see how it’s
done! @osi_ctbto https://t.co/fQ1M4MmAjZ</t>
  </si>
  <si>
    <t>wwhafez
You can’t see it, smell it or feel
it. But #CTBTO trainees learn to
detect #nuclear radiation after
returning from field inspections.
#CTBT. Turn on _xD83D__xDD0A_ and see how it’s
done! @osi_ctbto https://t.co/fQ1M4MmAjZ</t>
  </si>
  <si>
    <t>crod_cruz
You can’t see it, smell it or feel
it. But #CTBTO trainees learn to
detect #nuclear radiation after
returning from field inspections.
#CTBT. Turn on _xD83D__xDD0A_ and see how it’s
done! @osi_ctbto https://t.co/fQ1M4MmAjZ</t>
  </si>
  <si>
    <t>labakp
You can’t see it, smell it or feel
it. But #CTBTO trainees learn to
detect #nuclear radiation after
returning from field inspections.
#CTBT. Turn on _xD83D__xDD0A_ and see how it’s
done! @osi_ctbto https://t.co/fQ1M4MmAjZ</t>
  </si>
  <si>
    <t>hayano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</si>
  <si>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rook_ak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</si>
  <si>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komoshiri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</si>
  <si>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springtimeriver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</si>
  <si>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takers23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</si>
  <si>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micacoumechoro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</si>
  <si>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ikerukaseki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</si>
  <si>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teekay118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</si>
  <si>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mukanen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</si>
  <si>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halmixgg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</si>
  <si>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math_nvgt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</si>
  <si>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mitchyokkaichi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</si>
  <si>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kaycanadagoose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</si>
  <si>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rosenelbuio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</si>
  <si>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mizuha_mh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</si>
  <si>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mayyuu2318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</si>
  <si>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magnolia_666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</si>
  <si>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suzaku954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</si>
  <si>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slowslowfood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</si>
  <si>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kunch6_1re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</si>
  <si>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yuyu3930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</si>
  <si>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mountainbase123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</si>
  <si>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yevgeny01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</si>
  <si>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patthedesertra1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</si>
  <si>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newzealand_cafe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</si>
  <si>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robopulp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</si>
  <si>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yvandutil
"Never again – we must carry the
message of the #Hibakusha and fight
for a #nuclear test-free world."
- CTBTO Executive Secretary Lassina
Zerbo. #LetsFinishWhatWeStarted
#EndNuclearTesting #CTBTO https://t.co/dQ9vKFCqec</t>
  </si>
  <si>
    <t>ctbtnow
"Never again – we must carry the
message of the #Hibakusha and fight
for a #nuclear test-free world."
- CTBTO Executive Secretary Lassina
Zerbo. #LetsFinishWhatWeStarted
#EndNuclearTesting #CTBTO https://t.co/dQ9vKFCqec</t>
  </si>
  <si>
    <t>japanmissionvie
"Never again – we must carry the
message of the #Hibakusha and fight
for a #nuclear test-free world."
- CTBTO Executive Secretary Lassina
Zerbo. #LetsFinishWhatWeStarted
#EndNuclearTesting #CTBTO https://t.co/dQ9vKFCqec</t>
  </si>
  <si>
    <t>germanyunvienna
"Never again – we must carry the
message of the #Hibakusha and fight
for a #nuclear test-free world."
- CTBTO Executive Secretary Lassina
Zerbo. #LetsFinishWhatWeStarted
#EndNuclearTesting #CTBTO https://t.co/dQ9vKFCqec</t>
  </si>
  <si>
    <t>miyuki_panda
In #Japan _xD83C__xDDEF__xD83C__xDDF5_ for the 74th anniversary
of the #Hiroshima and #Nagasaki
atomic bombings. Never again –
we must carry the message of the
#Hibakusha and fight for a #nuclear
test-free world. #LetsFinishWhatWeStarted
#EndNuclearTesting #CTBTO https://t.co/qRgQF3FDWr</t>
  </si>
  <si>
    <t>un_disarmament
"Never again – we must carry the
message of the #Hibakusha and fight
for a #nuclear test-free world."
- CTBTO Executive Secretary Lassina
Zerbo. #LetsFinishWhatWeStarted
#EndNuclearTesting #CTBTO https://t.co/dQ9vKFCqec</t>
  </si>
  <si>
    <t>kouzie01
"Never again – we must carry the
message of the #Hibakusha and fight
for a #nuclear test-free world."
- CTBTO Executive Secretary Lassina
Zerbo. #LetsFinishWhatWeStarted
#EndNuclearTesting #CTBTO https://t.co/dQ9vKFCqec</t>
  </si>
  <si>
    <t>breasleyadam
"Never again – we must carry the
message of the #Hibakusha and fight
for a #nuclear test-free world."
- CTBTO Executive Secretary Lassina
Zerbo. #LetsFinishWhatWeStarted
#EndNuclearTesting #CTBTO https://t.co/dQ9vKFCqec</t>
  </si>
  <si>
    <t>kuni84165269
"Never again – we must carry the
message of the #Hibakusha and fight
for a #nuclear test-free world."
- CTBTO Executive Secretary Lassina
Zerbo. #LetsFinishWhatWeStarted
#EndNuclearTesting #CTBTO https://t.co/dQ9vKFCqec</t>
  </si>
  <si>
    <t>youth4ctbt
"Never again – we must carry the
message of the #Hibakusha and fight
for a #nuclear test-free world."
- CTBTO Executive Secretary Lassina
Zerbo. #LetsFinishWhatWeStarted
#EndNuclearTesting #CTBTO https://t.co/dQ9vKFCqec</t>
  </si>
  <si>
    <t>braddodd
"Never again – we must carry the
message of the #Hibakusha and fight
for a #nuclear test-free world."
- CTBTO Executive Secretary Lassina
Zerbo. #LetsFinishWhatWeStarted
#EndNuclearTesting #CTBTO https://t.co/dQ9vKFCqec</t>
  </si>
  <si>
    <t>suncemore1
"Never again – we must carry the
message of the #Hibakusha and fight
for a #nuclear test-free world."
- CTBTO Executive Secretary Lassina
Zerbo. #LetsFinishWhatWeStarted
#EndNuclearTesting #CTBTO https://t.co/dQ9vKFCqec</t>
  </si>
  <si>
    <t>nandandevau
"Never again – we must carry the
message of the #Hibakusha and fight
for a #nuclear test-free world."
- CTBTO Executive Secretary Lassina
Zerbo. #LetsFinishWhatWeStarted
#EndNuclearTesting #CTBTO https://t.co/dQ9vKFCqec</t>
  </si>
  <si>
    <t>lakanieuws
In response to media queries, and
to meet civil society expectations
on applications of #CTBTO data
beyond the Treaty, we confirm an
event coinciding with the 8 Aug
explosion in #Nyonoksa, Russia,
was detected at 4 #IMS stations
(3 seismic, 1 infrasound). https://t.co/bMWdze2vl0</t>
  </si>
  <si>
    <t>musashia140
In response to media queries, and
to meet civil society expectations
on applications of #CTBTO data
beyond the Treaty, we confirm an
event coinciding with the 8 Aug
explosion in #Nyonoksa, Russia,
was detected at 4 #IMS stations
(3 seismic, 1 infrasound). https://t.co/bMWdze2vl0</t>
  </si>
  <si>
    <t>hdevreij
In response to media queries, and
to meet civil society expectations
on applications of #CTBTO data
beyond the Treaty, we confirm an
event coinciding with the 8 Aug
explosion in #Nyonoksa, Russia,
was detected at 4 #IMS stations
(3 seismic, 1 infrasound). https://t.co/bMWdze2vl0</t>
  </si>
  <si>
    <t>danaiolos
In response to media queries, and
to meet civil society expectations
on applications of #CTBTO data
beyond the Treaty, we confirm an
event coinciding with the 8 Aug
explosion in #Nyonoksa, Russia,
was detected at 4 #IMS stations
(3 seismic, 1 infrasound). https://t.co/bMWdze2vl0</t>
  </si>
  <si>
    <t>b0gu5
In response to media queries, and
to meet civil society expectations
on applications of #CTBTO data
beyond the Treaty, we confirm an
event coinciding with the 8 Aug
explosion in #Nyonoksa, Russia,
was detected at 4 #IMS stations
(3 seismic, 1 infrasound). https://t.co/bMWdze2vl0</t>
  </si>
  <si>
    <t>statusemsland
In response to media queries, and
to meet civil society expectations
on applications of #CTBTO data
beyond the Treaty, we confirm an
event coinciding with the 8 Aug
explosion in #Nyonoksa, Russia,
was detected at 4 #IMS stations
(3 seismic, 1 infrasound). https://t.co/bMWdze2vl0</t>
  </si>
  <si>
    <t>nuke_info
In response to media queries, and
to meet civil society expectations
on applications of #CTBTO data
beyond the Treaty, we confirm an
event coinciding with the 8 Aug
explosion in #Nyonoksa, Russia,
was detected at 4 #IMS stations
(3 seismic, 1 infrasound). https://t.co/bMWdze2vl0</t>
  </si>
  <si>
    <t>lamireaut
In response to media queries, and
to meet civil society expectations
on applications of #CTBTO data
beyond the Treaty, we confirm an
event coinciding with the 8 Aug
explosion in #Nyonoksa, Russia,
was detected at 4 #IMS stations
(3 seismic, 1 infrasound). https://t.co/bMWdze2vl0</t>
  </si>
  <si>
    <t>konrad_jeff
In response to media queries, and
to meet civil society expectations
on applications of #CTBTO data
beyond the Treaty, we confirm an
event coinciding with the 8 Aug
explosion in #Nyonoksa, Russia,
was detected at 4 #IMS stations
(3 seismic, 1 infrasound). https://t.co/bMWdze2vl0</t>
  </si>
  <si>
    <t>danaransby
In response to media queries, and
to meet civil society expectations
on applications of #CTBTO data
beyond the Treaty, we confirm an
event coinciding with the 8 Aug
explosion in #Nyonoksa, Russia,
was detected at 4 #IMS stations
(3 seismic, 1 infrasound). https://t.co/bMWdze2vl0</t>
  </si>
  <si>
    <t>garfieldtux
In response to media queries, and
to meet civil society expectations
on applications of #CTBTO data
beyond the Treaty, we confirm an
event coinciding with the 8 Aug
explosion in #Nyonoksa, Russia,
was detected at 4 #IMS stations
(3 seismic, 1 infrasound). https://t.co/bMWdze2vl0</t>
  </si>
  <si>
    <t>poloniumman
In response to media queries, and
to meet civil society expectations
on applications of #CTBTO data
beyond the Treaty, we confirm an
event coinciding with the 8 Aug
explosion in #Nyonoksa, Russia,
was detected at 4 #IMS stations
(3 seismic, 1 infrasound). https://t.co/bMWdze2vl0</t>
  </si>
  <si>
    <t>andreaborsoi1
In response to media queries, and
to meet civil society expectations
on applications of #CTBTO data
beyond the Treaty, we confirm an
event coinciding with the 8 Aug
explosion in #Nyonoksa, Russia,
was detected at 4 #IMS stations
(3 seismic, 1 infrasound). https://t.co/bMWdze2vl0</t>
  </si>
  <si>
    <t>ronanjlebras
In response to media queries, and
to meet civil society expectations
on applications of #CTBTO data
beyond the Treaty, we confirm an
event coinciding with the 8 Aug
explosion in #Nyonoksa, Russia,
was detected at 4 #IMS stations
(3 seismic, 1 infrasound). https://t.co/bMWdze2vl0</t>
  </si>
  <si>
    <t>baleakanta
In response to media queries, and
to meet civil society expectations
on applications of #CTBTO data
beyond the Treaty, we confirm an
event coinciding with the 8 Aug
explosion in #Nyonoksa, Russia,
was detected at 4 #IMS stations
(3 seismic, 1 infrasound). https://t.co/bMWdze2vl0</t>
  </si>
  <si>
    <t>frankbottema
In response to media queries, and
to meet civil society expectations
on applications of #CTBTO data
beyond the Treaty, we confirm an
event coinciding with the 8 Aug
explosion in #Nyonoksa, Russia,
was detected at 4 #IMS stations
(3 seismic, 1 infrasound). https://t.co/bMWdze2vl0</t>
  </si>
  <si>
    <t>bert_eder
In response to media queries, and
to meet civil society expectations
on applications of #CTBTO data
beyond the Treaty, we confirm an
event coinciding with the 8 Aug
explosion in #Nyonoksa, Russia,
was detected at 4 #IMS stations
(3 seismic, 1 infrasound). https://t.co/bMWdze2vl0</t>
  </si>
  <si>
    <t>glennleaper
In response to media queries, and
to meet civil society expectations
on applications of #CTBTO data
beyond the Treaty, we confirm an
event coinciding with the 8 Aug
explosion in #Nyonoksa, Russia,
was detected at 4 #IMS stations
(3 seismic, 1 infrasound). https://t.co/bMWdze2vl0</t>
  </si>
  <si>
    <t>helmuthb
In response to media queries, and
to meet civil society expectations
on applications of #CTBTO data
beyond the Treaty, we confirm an
event coinciding with the 8 Aug
explosion in #Nyonoksa, Russia,
was detected at 4 #IMS stations
(3 seismic, 1 infrasound). https://t.co/bMWdze2vl0</t>
  </si>
  <si>
    <t>jottinleonel
In response to media queries, and
to meet civil society expectations
on applications of #CTBTO data
beyond the Treaty, we confirm an
event coinciding with the 8 Aug
explosion in #Nyonoksa, Russia,
was detected at 4 #IMS stations
(3 seismic, 1 infrasound). https://t.co/bMWdze2vl0</t>
  </si>
  <si>
    <t>sbauer1202
In response to media queries, and
to meet civil society expectations
on applications of #CTBTO data
beyond the Treaty, we confirm an
event coinciding with the 8 Aug
explosion in #Nyonoksa, Russia,
was detected at 4 #IMS stations
(3 seismic, 1 infrasound). https://t.co/bMWdze2vl0</t>
  </si>
  <si>
    <t>poonehtayyebi
In response to media queries, and
to meet civil society expectations
on applications of #CTBTO data
beyond the Treaty, we confirm an
event coinciding with the 8 Aug
explosion in #Nyonoksa, Russia,
was detected at 4 #IMS stations
(3 seismic, 1 infrasound). https://t.co/bMWdze2vl0</t>
  </si>
  <si>
    <t>1nukshuk
In response to media queries, and
to meet civil society expectations
on applications of #CTBTO data
beyond the Treaty, we confirm an
event coinciding with the 8 Aug
explosion in #Nyonoksa, Russia,
was detected at 4 #IMS stations
(3 seismic, 1 infrasound). https://t.co/bMWdze2vl0</t>
  </si>
  <si>
    <t>kevinpurcell
In response to media queries, and
to meet civil society expectations
on applications of #CTBTO data
beyond the Treaty, we confirm an
event coinciding with the 8 Aug
explosion in #Nyonoksa, Russia,
was detected at 4 #IMS stations
(3 seismic, 1 infrasound). https://t.co/bMWdze2vl0</t>
  </si>
  <si>
    <t>loicblutz
In response to media queries, and
to meet civil society expectations
on applications of #CTBTO data
beyond the Treaty, we confirm an
event coinciding with the 8 Aug
explosion in #Nyonoksa, Russia,
was detected at 4 #IMS stations
(3 seismic, 1 infrasound). https://t.co/bMWdze2vl0</t>
  </si>
  <si>
    <t>doasted_1
In response to media queries, and
to meet civil society expectations
on applications of #CTBTO data
beyond the Treaty, we confirm an
event coinciding with the 8 Aug
explosion in #Nyonoksa, Russia,
was detected at 4 #IMS stations
(3 seismic, 1 infrasound). https://t.co/bMWdze2vl0</t>
  </si>
  <si>
    <t>kirstiehansen
In response to media queries, and
to meet civil society expectations
on applications of #CTBTO data
beyond the Treaty, we confirm an
event coinciding with the 8 Aug
explosion in #Nyonoksa, Russia,
was detected at 4 #IMS stations
(3 seismic, 1 infrasound). https://t.co/bMWdze2vl0</t>
  </si>
  <si>
    <t>annececilrobert
In response to media queries, and
to meet civil society expectations
on applications of #CTBTO data
beyond the Treaty, we confirm an
event coinciding with the 8 Aug
explosion in #Nyonoksa, Russia,
was detected at 4 #IMS stations
(3 seismic, 1 infrasound). https://t.co/bMWdze2vl0</t>
  </si>
  <si>
    <t>cormaco
In response to media queries, and
to meet civil society expectations
on applications of #CTBTO data
beyond the Treaty, we confirm an
event coinciding with the 8 Aug
explosion in #Nyonoksa, Russia,
was detected at 4 #IMS stations
(3 seismic, 1 infrasound). https://t.co/bMWdze2vl0</t>
  </si>
  <si>
    <t>caragongil
In response to media queries, and
to meet civil society expectations
on applications of #CTBTO data
beyond the Treaty, we confirm an
event coinciding with the 8 Aug
explosion in #Nyonoksa, Russia,
was detected at 4 #IMS stations
(3 seismic, 1 infrasound). https://t.co/bMWdze2vl0</t>
  </si>
  <si>
    <t>bufelol
In response to media queries, and
to meet civil society expectations
on applications of #CTBTO data
beyond the Treaty, we confirm an
event coinciding with the 8 Aug
explosion in #Nyonoksa, Russia,
was detected at 4 #IMS stations
(3 seismic, 1 infrasound). https://t.co/bMWdze2vl0</t>
  </si>
  <si>
    <t>cheap_ruberoid
In response to media queries, and
to meet civil society expectations
on applications of #CTBTO data
beyond the Treaty, we confirm an
event coinciding with the 8 Aug
explosion in #Nyonoksa, Russia,
was detected at 4 #IMS stations
(3 seismic, 1 infrasound). https://t.co/bMWdze2vl0</t>
  </si>
  <si>
    <t>alexcherninsson
In response to media queries, and
to meet civil society expectations
on applications of #CTBTO data
beyond the Treaty, we confirm an
event coinciding with the 8 Aug
explosion in #Nyonoksa, Russia,
was detected at 4 #IMS stations
(3 seismic, 1 infrasound). https://t.co/bMWdze2vl0</t>
  </si>
  <si>
    <t>tehroot
In response to media queries, and
to meet civil society expectations
on applications of #CTBTO data
beyond the Treaty, we confirm an
event coinciding with the 8 Aug
explosion in #Nyonoksa, Russia,
was detected at 4 #IMS stations
(3 seismic, 1 infrasound). https://t.co/bMWdze2vl0</t>
  </si>
  <si>
    <t>rexservius
In response to media queries, and
to meet civil society expectations
on applications of #CTBTO data
beyond the Treaty, we confirm an
event coinciding with the 8 Aug
explosion in #Nyonoksa, Russia,
was detected at 4 #IMS stations
(3 seismic, 1 infrasound). https://t.co/bMWdze2vl0</t>
  </si>
  <si>
    <t>janneleht
In response to media queries, and
to meet civil society expectations
on applications of #CTBTO data
beyond the Treaty, we confirm an
event coinciding with the 8 Aug
explosion in #Nyonoksa, Russia,
was detected at 4 #IMS stations
(3 seismic, 1 infrasound). https://t.co/bMWdze2vl0</t>
  </si>
  <si>
    <t>beth_lizet
In response to media queries, and
to meet civil society expectations
on applications of #CTBTO data
beyond the Treaty, we confirm an
event coinciding with the 8 Aug
explosion in #Nyonoksa, Russia,
was detected at 4 #IMS stations
(3 seismic, 1 infrasound). https://t.co/bMWdze2vl0</t>
  </si>
  <si>
    <t>israel_stevi
In response to media queries, and
to meet civil society expectations
on applications of #CTBTO data
beyond the Treaty, we confirm an
event coinciding with the 8 Aug
explosion in #Nyonoksa, Russia,
was detected at 4 #IMS stations
(3 seismic, 1 infrasound). https://t.co/bMWdze2vl0</t>
  </si>
  <si>
    <t>nadembega1
Landed in Tokyo _xD83C__xDDEF__xD83C__xDDF5_ w/View #MountFuji
: Invited to #Hiroshima for the
74th anniversary of the #HiroshimaNagasaki
atomic bombings. Never again –
We must carry the message of the
#Hibakusha and fight for a #nuclear
test-free world. #LetsFinishWhatWeStarted
#EndNuclearTesting #CTBTO https://t.co/GEUyQQHfWO</t>
  </si>
  <si>
    <t>markush127
In response to media queries, and
to meet civil society expectations
on applications of #CTBTO data
beyond the Treaty, we confirm an
event coinciding with the 8 Aug
explosion in #Nyonoksa, Russia,
was detected at 4 #IMS stations
(3 seismic, 1 infrasound). https://t.co/bMWdze2vl0</t>
  </si>
  <si>
    <t>jennynielsennpt
In response to media queries, and
to meet civil society expectations
on applications of #CTBTO data
beyond the Treaty, we confirm an
event coinciding with the 8 Aug
explosion in #Nyonoksa, Russia,
was detected at 4 #IMS stations
(3 seismic, 1 infrasound). https://t.co/bMWdze2vl0</t>
  </si>
  <si>
    <t>cherylrofer
In response to media queries, and
to meet civil society expectations
on applications of #CTBTO data
beyond the Treaty, we confirm an
event coinciding with the 8 Aug
explosion in #Nyonoksa, Russia,
was detected at 4 #IMS stations
(3 seismic, 1 infrasound). https://t.co/bMWdze2vl0</t>
  </si>
  <si>
    <t>mhanham
In response to media queries, and
to meet civil society expectations
on applications of #CTBTO data
beyond the Treaty, we confirm an
event coinciding with the 8 Aug
explosion in #Nyonoksa, Russia,
was detected at 4 #IMS stations
(3 seismic, 1 infrasound). https://t.co/bMWdze2vl0</t>
  </si>
  <si>
    <t>igorcarron
In response to media queries, and
to meet civil society expectations
on applications of #CTBTO data
beyond the Treaty, we confirm an
event coinciding with the 8 Aug
explosion in #Nyonoksa, Russia,
was detected at 4 #IMS stations
(3 seismic, 1 infrasound). https://t.co/bMWdze2vl0</t>
  </si>
  <si>
    <t>derynoye
In response to media queries, and
to meet civil society expectations
on applications of #CTBTO data
beyond the Treaty, we confirm an
event coinciding with the 8 Aug
explosion in #Nyonoksa, Russia,
was detected at 4 #IMS stations
(3 seismic, 1 infrasound). https://t.co/bMWdze2vl0</t>
  </si>
  <si>
    <t>benjones1k
In response to media queries, and
to meet civil society expectations
on applications of #CTBTO data
beyond the Treaty, we confirm an
event coinciding with the 8 Aug
explosion in #Nyonoksa, Russia,
was detected at 4 #IMS stations
(3 seismic, 1 infrasound). https://t.co/bMWdze2vl0</t>
  </si>
  <si>
    <t>ucb_npwg
In response to media queries, and
to meet civil society expectations
on applications of #CTBTO data
beyond the Treaty, we confirm an
event coinciding with the 8 Aug
explosion in #Nyonoksa, Russia,
was detected at 4 #IMS stations
(3 seismic, 1 infrasound). https://t.co/bMWdze2vl0</t>
  </si>
  <si>
    <t>saucedbysally
In response to media queries, and
to meet civil society expectations
on applications of #CTBTO data
beyond the Treaty, we confirm an
event coinciding with the 8 Aug
explosion in #Nyonoksa, Russia,
was detected at 4 #IMS stations
(3 seismic, 1 infrasound). https://t.co/bMWdze2vl0</t>
  </si>
  <si>
    <t>maraj60
In response to media queries, and
to meet civil society expectations
on applications of #CTBTO data
beyond the Treaty, we confirm an
event coinciding with the 8 Aug
explosion in #Nyonoksa, Russia,
was detected at 4 #IMS stations
(3 seismic, 1 infrasound). https://t.co/bMWdze2vl0</t>
  </si>
  <si>
    <t>zukauskieneinga
In response to media queries, and
to meet civil society expectations
on applications of #CTBTO data
beyond the Treaty, we confirm an
event coinciding with the 8 Aug
explosion in #Nyonoksa, Russia,
was detected at 4 #IMS stations
(3 seismic, 1 infrasound). https://t.co/bMWdze2vl0</t>
  </si>
  <si>
    <t>mariomoya1976
In response to media queries, and
to meet civil society expectations
on applications of #CTBTO data
beyond the Treaty, we confirm an
event coinciding with the 8 Aug
explosion in #Nyonoksa, Russia,
was detected at 4 #IMS stations
(3 seismic, 1 infrasound). https://t.co/bMWdze2vl0</t>
  </si>
  <si>
    <t>thomassilvy
Proud to see brother @DrTedros
Director General @WHO walking the
talk at the 50th #PacificIslandsForum
in #Tuvalu _xD83C__xDDF9__xD83C__xDDFB_: #WHO &amp;amp; #CTBTO
in action for “Save #Tuvalu to
Save the #World” https://t.co/BlwaS89zej</t>
  </si>
  <si>
    <t xml:space="preserve">who
</t>
  </si>
  <si>
    <t xml:space="preserve">drtedros
</t>
  </si>
  <si>
    <t>mariozampolli
Proud to see brother @DrTedros
Director General @WHO walking the
talk at the 50th #PacificIslandsForum
in #Tuvalu _xD83C__xDDF9__xD83C__xDDFB_: #WHO &amp;amp; #CTBTO
in action for “Save #Tuvalu to
Save the #World” https://t.co/BlwaS89zej</t>
  </si>
  <si>
    <t>imsdirector_nmo
Proud to see brother @DrTedros
Director General @WHO walking the
talk at the 50th #PacificIslandsForum
in #Tuvalu _xD83C__xDDF9__xD83C__xDDFB_: #WHO &amp;amp; #CTBTO
in action for “Save #Tuvalu to
Save the #World” https://t.co/BlwaS89zej</t>
  </si>
  <si>
    <t>icpdr_org
In response to media queries, and
to meet civil society expectations
on applications of #CTBTO data
beyond the Treaty, we confirm an
event coinciding with the 8 Aug
explosion in #Nyonoksa, Russia,
was detected at 4 #IMS stations
(3 seismic, 1 infrasound). https://t.co/bMWdze2vl0</t>
  </si>
  <si>
    <t>ynespinoza
In response to media queries, and
to meet civil society expectations
on applications of #CTBTO data
beyond the Treaty, we confirm an
event coinciding with the 8 Aug
explosion in #Nyonoksa, Russia,
was detected at 4 #IMS stations
(3 seismic, 1 infrasound). https://t.co/bMWdze2vl0</t>
  </si>
  <si>
    <t>serenahrm
In response to media queries, and
to meet civil society expectations
on applications of #CTBTO data
beyond the Treaty, we confirm an
event coinciding with the 8 Aug
explosion in #Nyonoksa, Russia,
was detected at 4 #IMS stations
(3 seismic, 1 infrasound). https://t.co/bMWdze2vl0</t>
  </si>
  <si>
    <t>din_raf
In response to media queries, and
to meet civil society expectations
on applications of #CTBTO data
beyond the Treaty, we confirm an
event coinciding with the 8 Aug
explosion in #Nyonoksa, Russia,
was detected at 4 #IMS stations
(3 seismic, 1 infrasound). https://t.co/bMWdze2vl0</t>
  </si>
  <si>
    <t>0rel1lambda
In response to media queries, and
to meet civil society expectations
on applications of #CTBTO data
beyond the Treaty, we confirm an
event coinciding with the 8 Aug
explosion in #Nyonoksa, Russia,
was detected at 4 #IMS stations
(3 seismic, 1 infrasound). https://t.co/bMWdze2vl0</t>
  </si>
  <si>
    <t>rlgrpch
In response to media queries, and
to meet civil society expectations
on applications of #CTBTO data
beyond the Treaty, we confirm an
event coinciding with the 8 Aug
explosion in #Nyonoksa, Russia,
was detected at 4 #IMS stations
(3 seismic, 1 infrasound). https://t.co/bMWdze2vl0</t>
  </si>
  <si>
    <t>_burnettcooper_
In response to media queries, and
to meet civil society expectations
on applications of #CTBTO data
beyond the Treaty, we confirm an
event coinciding with the 8 Aug
explosion in #Nyonoksa, Russia,
was detected at 4 #IMS stations
(3 seismic, 1 infrasound). https://t.co/bMWdze2vl0</t>
  </si>
  <si>
    <t>walters_rex
In response to media queries, and
to meet civil society expectations
on applications of #CTBTO data
beyond the Treaty, we confirm an
event coinciding with the 8 Aug
explosion in #Nyonoksa, Russia,
was detected at 4 #IMS stations
(3 seismic, 1 infrasound). https://t.co/bMWdze2vl0</t>
  </si>
  <si>
    <t>bigsteve207
In response to media queries, and
to meet civil society expectations
on applications of #CTBTO data
beyond the Treaty, we confirm an
event coinciding with the 8 Aug
explosion in #Nyonoksa, Russia,
was detected at 4 #IMS stations
(3 seismic, 1 infrasound). https://t.co/bMWdze2vl0</t>
  </si>
  <si>
    <t>muimuiz
In response to media queries, and
to meet civil society expectations
on applications of #CTBTO data
beyond the Treaty, we confirm an
event coinciding with the 8 Aug
explosion in #Nyonoksa, Russia,
was detected at 4 #IMS stations
(3 seismic, 1 infrasound). https://t.co/bMWdze2vl0</t>
  </si>
  <si>
    <t>timdemeester
As we remember the victims of the
atomic bomb on Hiroshima on 6 August
1945 and on Nagasaki on 9 August
1945, we renew our commitment to
working together towards a world
free of nuclear weapons. @HiroshimaCity
#HiroshimaPeaceMemorial #CTBTO
https://t.co/mqcG7DgaEL</t>
  </si>
  <si>
    <t>sekwisniewski
In response to media queries, and
to meet civil society expectations
on applications of #CTBTO data
beyond the Treaty, we confirm an
event coinciding with the 8 Aug
explosion in #Nyonoksa, Russia,
was detected at 4 #IMS stations
(3 seismic, 1 infrasound). https://t.co/bMWdze2vl0</t>
  </si>
  <si>
    <t>feultweet
In response to media queries, and
to meet civil society expectations
on applications of #CTBTO data
beyond the Treaty, we confirm an
event coinciding with the 8 Aug
explosion in #Nyonoksa, Russia,
was detected at 4 #IMS stations
(3 seismic, 1 infrasound). https://t.co/bMWdze2vl0</t>
  </si>
  <si>
    <t>geoign
In response to media queries, and
to meet civil society expectations
on applications of #CTBTO data
beyond the Treaty, we confirm an
event coinciding with the 8 Aug
explosion in #Nyonoksa, Russia,
was detected at 4 #IMS stations
(3 seismic, 1 infrasound). https://t.co/bMWdze2vl0</t>
  </si>
  <si>
    <t>trumprussiahits
In response to media queries, and
to meet civil society expectations
on applications of #CTBTO data
beyond the Treaty, we confirm an
event coinciding with the 8 Aug
explosion in #Nyonoksa, Russia,
was detected at 4 #IMS stations
(3 seismic, 1 infrasound). https://t.co/bMWdze2vl0</t>
  </si>
  <si>
    <t>savtchenkoleoni
In response to media queries, and
to meet civil society expectations
on applications of #CTBTO data
beyond the Treaty, we confirm an
event coinciding with the 8 Aug
explosion in #Nyonoksa, Russia,
was detected at 4 #IMS stations
(3 seismic, 1 infrasound). https://t.co/bMWdze2vl0</t>
  </si>
  <si>
    <t>malpasanna
In response to media queries, and
to meet civil society expectations
on applications of #CTBTO data
beyond the Treaty, we confirm an
event coinciding with the 8 Aug
explosion in #Nyonoksa, Russia,
was detected at 4 #IMS stations
(3 seismic, 1 infrasound). https://t.co/bMWdze2vl0</t>
  </si>
  <si>
    <t>koshkanaokoshk3
In response to media queries, and
to meet civil society expectations
on applications of #CTBTO data
beyond the Treaty, we confirm an
event coinciding with the 8 Aug
explosion in #Nyonoksa, Russia,
was detected at 4 #IMS stations
(3 seismic, 1 infrasound). https://t.co/bMWdze2vl0</t>
  </si>
  <si>
    <t>cyber_infern0
#UN #UnitedNations #UNIDO #UNWTO
#CTBTO #IAEA #OPCW #WTO</t>
  </si>
  <si>
    <t>mudatron
In response to media queries, and
to meet civil society expectations
on applications of #CTBTO data
beyond the Treaty, we confirm an
event coinciding with the 8 Aug
explosion in #Nyonoksa, Russia,
was detected at 4 #IMS stations
(3 seismic, 1 infrasound). https://t.co/bMWdze2vl0</t>
  </si>
  <si>
    <t>antcold
In response to media queries, and
to meet civil society expectations
on applications of #CTBTO data
beyond the Treaty, we confirm an
event coinciding with the 8 Aug
explosion in #Nyonoksa, Russia,
was detected at 4 #IMS stations
(3 seismic, 1 infrasound). https://t.co/bMWdze2vl0</t>
  </si>
  <si>
    <t>annw07197718
In response to media queries, and
to meet civil society expectations
on applications of #CTBTO data
beyond the Treaty, we confirm an
event coinciding with the 8 Aug
explosion in #Nyonoksa, Russia,
was detected at 4 #IMS stations
(3 seismic, 1 infrasound). https://t.co/bMWdze2vl0</t>
  </si>
  <si>
    <t>candiello
In response to media queries, and
to meet civil society expectations
on applications of #CTBTO data
beyond the Treaty, we confirm an
event coinciding with the 8 Aug
explosion in #Nyonoksa, Russia,
was detected at 4 #IMS stations
(3 seismic, 1 infrasound). https://t.co/bMWdze2vl0</t>
  </si>
  <si>
    <t>gonufrio
#Russia #Severodivinsk #Nyonoska
#nuclear #nucleare #Burevestnik
#CTBTO #incidentenucleare #artico
#ambiente -Incidente nucleare in
Russia, esplosione rilevata fino
in #Norvegia. Allarme radiazioni
https://t.co/9QesiteEB1 di @quotidianonet</t>
  </si>
  <si>
    <t>afarruggia62
#Russia #Severodivinsk #Nyonoska
#nuclear #nucleare #Burevestnik
#CTBTO #incidentenucleare #artico
#ambiente -Incidente nucleare in
Russia, esplosione rilevata fino
in #Norvegia. Allarme radiazioni
https://t.co/9QesiteEB1 di @quotidianonet</t>
  </si>
  <si>
    <t xml:space="preserve">quotidianonet
</t>
  </si>
  <si>
    <t>eevaruokosalmi
#Russia #Severodivinsk #Nyonoska
#nuclear #nucleare #Burevestnik
#CTBTO #incidentenucleare #artico
#ambiente -Incidente nucleare in
Russia, esplosione rilevata fino
in #Norvegia. Allarme radiazioni
https://t.co/9QesiteEB1 di @quotidianonet</t>
  </si>
  <si>
    <t>barbierisaretta
#Russia #Severodivinsk #Nyonoska
#nuclear #nucleare #Burevestnik
#CTBTO #incidentenucleare #artico
#ambiente -Incidente nucleare in
Russia, esplosione rilevata fino
in #Norvegia. Allarme radiazioni
https://t.co/9QesiteEB1 di @quotidianonet</t>
  </si>
  <si>
    <t>lyapunovs
In response to media queries, and
to meet civil society expectations
on applications of #CTBTO data
beyond the Treaty, we confirm an
event coinciding with the 8 Aug
explosion in #Nyonoksa, Russia,
was detected at 4 #IMS stations
(3 seismic, 1 infrasound). https://t.co/bMWdze2vl0</t>
  </si>
  <si>
    <t>vladlime
In response to media queries, and
to meet civil society expectations
on applications of #CTBTO data
beyond the Treaty, we confirm an
event coinciding with the 8 Aug
explosion in #Nyonoksa, Russia,
was detected at 4 #IMS stations
(3 seismic, 1 infrasound). https://t.co/bMWdze2vl0</t>
  </si>
  <si>
    <t>eusebiofg
In response to media queries, and
to meet civil society expectations
on applications of #CTBTO data
beyond the Treaty, we confirm an
event coinciding with the 8 Aug
explosion in #Nyonoksa, Russia,
was detected at 4 #IMS stations
(3 seismic, 1 infrasound). https://t.co/bMWdze2vl0</t>
  </si>
  <si>
    <t>davasko63
In response to media queries, and
to meet civil society expectations
on applications of #CTBTO data
beyond the Treaty, we confirm an
event coinciding with the 8 Aug
explosion in #Nyonoksa, Russia,
was detected at 4 #IMS stations
(3 seismic, 1 infrasound). https://t.co/bMWdze2vl0</t>
  </si>
  <si>
    <t>caiiiau
In response to media queries, and
to meet civil society expectations
on applications of #CTBTO data
beyond the Treaty, we confirm an
event coinciding with the 8 Aug
explosion in #Nyonoksa, Russia,
was detected at 4 #IMS stations
(3 seismic, 1 infrasound). https://t.co/bMWdze2vl0</t>
  </si>
  <si>
    <t>dantypin
In response to media queries, and
to meet civil society expectations
on applications of #CTBTO data
beyond the Treaty, we confirm an
event coinciding with the 8 Aug
explosion in #Nyonoksa, Russia,
was detected at 4 #IMS stations
(3 seismic, 1 infrasound). https://t.co/bMWdze2vl0</t>
  </si>
  <si>
    <t>ruxandraag1
In response to media queries, and
to meet civil society expectations
on applications of #CTBTO data
beyond the Treaty, we confirm an
event coinciding with the 8 Aug
explosion in #Nyonoksa, Russia,
was detected at 4 #IMS stations
(3 seismic, 1 infrasound). https://t.co/bMWdze2vl0</t>
  </si>
  <si>
    <t>ainarsbr11
In response to media queries, and
to meet civil society expectations
on applications of #CTBTO data
beyond the Treaty, we confirm an
event coinciding with the 8 Aug
explosion in #Nyonoksa, Russia,
was detected at 4 #IMS stations
(3 seismic, 1 infrasound). https://t.co/bMWdze2vl0</t>
  </si>
  <si>
    <t>ew91097135
In response to media queries, and
to meet civil society expectations
on applications of #CTBTO data
beyond the Treaty, we confirm an
event coinciding with the 8 Aug
explosion in #Nyonoksa, Russia,
was detected at 4 #IMS stations
(3 seismic, 1 infrasound). https://t.co/bMWdze2vl0</t>
  </si>
  <si>
    <t>vovamakarov
In response to media queries, and
to meet civil society expectations
on applications of #CTBTO data
beyond the Treaty, we confirm an
event coinciding with the 8 Aug
explosion in #Nyonoksa, Russia,
was detected at 4 #IMS stations
(3 seismic, 1 infrasound). https://t.co/bMWdze2vl0</t>
  </si>
  <si>
    <t>misrakfisseha
Proud to see brother @DrTedros
Director General @WHO walking the
talk at the 50th #PacificIslandsForum
in #Tuvalu _xD83C__xDDF9__xD83C__xDDFB_: #WHO &amp;amp; #CTBTO
in action for “Save #Tuvalu to
Save the #World” https://t.co/BlwaS89zej</t>
  </si>
  <si>
    <t>s0l0z
In response to media queries, and
to meet civil society expectations
on applications of #CTBTO data
beyond the Treaty, we confirm an
event coinciding with the 8 Aug
explosion in #Nyonoksa, Russia,
was detected at 4 #IMS stations
(3 seismic, 1 infrasound). https://t.co/bMWdze2vl0</t>
  </si>
  <si>
    <t>shizukakuramits
In response to media queries, and
to meet civil society expectations
on applications of #CTBTO data
beyond the Treaty, we confirm an
event coinciding with the 8 Aug
explosion in #Nyonoksa, Russia,
was detected at 4 #IMS stations
(3 seismic, 1 infrasound). https://t.co/bMWdze2vl0</t>
  </si>
  <si>
    <t>hibakushaappeal
"Never again – we must carry the
message of the #Hibakusha and fight
for a #nuclear test-free world."
- CTBTO Executive Secretary Lassina
Zerbo. #LetsFinishWhatWeStarted
#EndNuclearTesting #CTBTO https://t.co/dQ9vKFCqec</t>
  </si>
  <si>
    <t>drsenait
Proud to see brother @DrTedros
Director General @WHO walking the
talk at the 50th #PacificIslandsForum
in #Tuvalu _xD83C__xDDF9__xD83C__xDDFB_: #WHO &amp;amp; #CTBTO
in action for “Save #Tuvalu to
Save the #World” https://t.co/BlwaS89zej</t>
  </si>
  <si>
    <t>slabbxo
In response to media queries, and
to meet civil society expectations
on applications of #CTBTO data
beyond the Treaty, we confirm an
event coinciding with the 8 Aug
explosion in #Nyonoksa, Russia,
was detected at 4 #IMS stations
(3 seismic, 1 infrasound). https://t.co/bMWdze2vl0</t>
  </si>
  <si>
    <t>themistella
In response to media queries, and
to meet civil society expectations
on applications of #CTBTO data
beyond the Treaty, we confirm an
event coinciding with the 8 Aug
explosion in #Nyonoksa, Russia,
was detected at 4 #IMS stations
(3 seismic, 1 infrasound). https://t.co/bMWdze2vl0</t>
  </si>
  <si>
    <t>riv421
In response to media queries, and
to meet civil society expectations
on applications of #CTBTO data
beyond the Treaty, we confirm an
event coinciding with the 8 Aug
explosion in #Nyonoksa, Russia,
was detected at 4 #IMS stations
(3 seismic, 1 infrasound). https://t.co/bMWdze2vl0</t>
  </si>
  <si>
    <t>dmytro_z_metro
In response to media queries, and
to meet civil society expectations
on applications of #CTBTO data
beyond the Treaty, we confirm an
event coinciding with the 8 Aug
explosion in #Nyonoksa, Russia,
was detected at 4 #IMS stations
(3 seismic, 1 infrasound). https://t.co/bMWdze2vl0</t>
  </si>
  <si>
    <t>totalforsvar
In response to media queries, and
to meet civil society expectations
on applications of #CTBTO data
beyond the Treaty, we confirm an
event coinciding with the 8 Aug
explosion in #Nyonoksa, Russia,
was detected at 4 #IMS stations
(3 seismic, 1 infrasound). https://t.co/bMWdze2vl0</t>
  </si>
  <si>
    <t>eliasaarnio
In response to media queries, and
to meet civil society expectations
on applications of #CTBTO data
beyond the Treaty, we confirm an
event coinciding with the 8 Aug
explosion in #Nyonoksa, Russia,
was detected at 4 #IMS stations
(3 seismic, 1 infrasound). https://t.co/bMWdze2vl0</t>
  </si>
  <si>
    <t>bichikota
In response to media queries, and
to meet civil society expectations
on applications of #CTBTO data
beyond the Treaty, we confirm an
event coinciding with the 8 Aug
explosion in #Nyonoksa, Russia,
was detected at 4 #IMS stations
(3 seismic, 1 infrasound). https://t.co/bMWdze2vl0</t>
  </si>
  <si>
    <t>sudhvir
Proud to see brother @DrTedros
Director General @WHO walking the
talk at the 50th #PacificIslandsForum
in #Tuvalu _xD83C__xDDF9__xD83C__xDDFB_: #WHO &amp;amp; #CTBTO
in action for “Save #Tuvalu to
Save the #World” https://t.co/BlwaS89zej</t>
  </si>
  <si>
    <t>bcarazzolo
#Russia #Severodivinsk #Nyonoska
#nuclear #nucleare #Burevestnik
#CTBTO #incidentenucleare #artico
#ambiente -Incidente nucleare in
Russia, esplosione rilevata fino
in #Norvegia. Allarme radiazioni
https://t.co/9QesiteEB1 di @quotidianonet</t>
  </si>
  <si>
    <t>wizardist
In response to media queries, and
to meet civil society expectations
on applications of #CTBTO data
beyond the Treaty, we confirm an
event coinciding with the 8 Aug
explosion in #Nyonoksa, Russia,
was detected at 4 #IMS stations
(3 seismic, 1 infrasound). https://t.co/bMWdze2vl0</t>
  </si>
  <si>
    <t>newesprod
In response to media queries, and
to meet civil society expectations
on applications of #CTBTO data
beyond the Treaty, we confirm an
event coinciding with the 8 Aug
explosion in #Nyonoksa, Russia,
was detected at 4 #IMS stations
(3 seismic, 1 infrasound). https://t.co/bMWdze2vl0</t>
  </si>
  <si>
    <t>tokuhiroakira
In response to media queries, and
to meet civil society expectations
on applications of #CTBTO data
beyond the Treaty, we confirm an
event coinciding with the 8 Aug
explosion in #Nyonoksa, Russia,
was detected at 4 #IMS stations
(3 seismic, 1 infrasound). https://t.co/bMWdze2vl0</t>
  </si>
  <si>
    <t>komissarwhipla
In response to media queries, and
to meet civil society expectations
on applications of #CTBTO data
beyond the Treaty, we confirm an
event coinciding with the 8 Aug
explosion in #Nyonoksa, Russia,
was detected at 4 #IMS stations
(3 seismic, 1 infrasound). https://t.co/bMWdze2vl0</t>
  </si>
  <si>
    <t>fab_hinz
In response to media queries, and
to meet civil society expectations
on applications of #CTBTO data
beyond the Treaty, we confirm an
event coinciding with the 8 Aug
explosion in #Nyonoksa, Russia,
was detected at 4 #IMS stations
(3 seismic, 1 infrasound). https://t.co/bMWdze2vl0</t>
  </si>
  <si>
    <t>tsar_vseja_rusi
In response to media queries, and
to meet civil society expectations
on applications of #CTBTO data
beyond the Treaty, we confirm an
event coinciding with the 8 Aug
explosion in #Nyonoksa, Russia,
was detected at 4 #IMS stations
(3 seismic, 1 infrasound). https://t.co/bMWdze2vl0</t>
  </si>
  <si>
    <t>pmgeducator
In response to media queries, and
to meet civil society expectations
on applications of #CTBTO data
beyond the Treaty, we confirm an
event coinciding with the 8 Aug
explosion in #Nyonoksa, Russia,
was detected at 4 #IMS stations
(3 seismic, 1 infrasound). https://t.co/bMWdze2vl0</t>
  </si>
  <si>
    <t>themichelotti
In response to media queries, and
to meet civil society expectations
on applications of #CTBTO data
beyond the Treaty, we confirm an
event coinciding with the 8 Aug
explosion in #Nyonoksa, Russia,
was detected at 4 #IMS stations
(3 seismic, 1 infrasound). https://t.co/bMWdze2vl0</t>
  </si>
  <si>
    <t>stnatyy
In response to media queries, and
to meet civil society expectations
on applications of #CTBTO data
beyond the Treaty, we confirm an
event coinciding with the 8 Aug
explosion in #Nyonoksa, Russia,
was detected at 4 #IMS stations
(3 seismic, 1 infrasound). https://t.co/bMWdze2vl0</t>
  </si>
  <si>
    <t>n_led
In response to media queries, and
to meet civil society expectations
on applications of #CTBTO data
beyond the Treaty, we confirm an
event coinciding with the 8 Aug
explosion in #Nyonoksa, Russia,
was detected at 4 #IMS stations
(3 seismic, 1 infrasound). https://t.co/bMWdze2vl0</t>
  </si>
  <si>
    <t>cecalli_helper
In response to media queries, and
to meet civil society expectations
on applications of #CTBTO data
beyond the Treaty, we confirm an
event coinciding with the 8 Aug
explosion in #Nyonoksa, Russia,
was detected at 4 #IMS stations
(3 seismic, 1 infrasound). https://t.co/bMWdze2vl0</t>
  </si>
  <si>
    <t>bpmckeon64
In response to media queries, and
to meet civil society expectations
on applications of #CTBTO data
beyond the Treaty, we confirm an
event coinciding with the 8 Aug
explosion in #Nyonoksa, Russia,
was detected at 4 #IMS stations
(3 seismic, 1 infrasound). https://t.co/bMWdze2vl0</t>
  </si>
  <si>
    <t>umeberto
In response to media queries, and
to meet civil society expectations
on applications of #CTBTO data
beyond the Treaty, we confirm an
event coinciding with the 8 Aug
explosion in #Nyonoksa, Russia,
was detected at 4 #IMS stations
(3 seismic, 1 infrasound). https://t.co/bMWdze2vl0</t>
  </si>
  <si>
    <t>majianadesan
In response to media queries, and
to meet civil society expectations
on applications of #CTBTO data
beyond the Treaty, we confirm an
event coinciding with the 8 Aug
explosion in #Nyonoksa, Russia,
was detected at 4 #IMS stations
(3 seismic, 1 infrasound). https://t.co/bMWdze2vl0</t>
  </si>
  <si>
    <t>herodote1789
In response to media queries, and
to meet civil society expectations
on applications of #CTBTO data
beyond the Treaty, we confirm an
event coinciding with the 8 Aug
explosion in #Nyonoksa, Russia,
was detected at 4 #IMS stations
(3 seismic, 1 infrasound). https://t.co/bMWdze2vl0</t>
  </si>
  <si>
    <t>lciucciovino
#Russia #Severodivinsk #Nyonoska
#nuclear #nucleare #Burevestnik
#CTBTO #incidentenucleare #artico
#ambiente -Incidente nucleare in
Russia, esplosione rilevata fino
in #Norvegia. Allarme radiazioni
https://t.co/9QesiteEB1 di @quotidianonet</t>
  </si>
  <si>
    <t>tajigennorihiro
In response to media queries, and
to meet civil society expectations
on applications of #CTBTO data
beyond the Treaty, we confirm an
event coinciding with the 8 Aug
explosion in #Nyonoksa, Russia,
was detected at 4 #IMS stations
(3 seismic, 1 infrasound). https://t.co/bMWdze2vl0</t>
  </si>
  <si>
    <t>georgewherbert
In response to media queries, and
to meet civil society expectations
on applications of #CTBTO data
beyond the Treaty, we confirm an
event coinciding with the 8 Aug
explosion in #Nyonoksa, Russia,
was detected at 4 #IMS stations
(3 seismic, 1 infrasound). https://t.co/bMWdze2vl0</t>
  </si>
  <si>
    <t>envirogroup_fr
In response to media queries, and
to meet civil society expectations
on applications of #CTBTO data
beyond the Treaty, we confirm an
event coinciding with the 8 Aug
explosion in #Nyonoksa, Russia,
was detected at 4 #IMS stations
(3 seismic, 1 infrasound). https://t.co/bMWdze2vl0</t>
  </si>
  <si>
    <t>pfc_joker
In response to media queries, and
to meet civil society expectations
on applications of #CTBTO data
beyond the Treaty, we confirm an
event coinciding with the 8 Aug
explosion in #Nyonoksa, Russia,
was detected at 4 #IMS stations
(3 seismic, 1 infrasound). https://t.co/bMWdze2vl0</t>
  </si>
  <si>
    <t>pvoberstein
In response to media queries, and
to meet civil society expectations
on applications of #CTBTO data
beyond the Treaty, we confirm an
event coinciding with the 8 Aug
explosion in #Nyonoksa, Russia,
was detected at 4 #IMS stations
(3 seismic, 1 infrasound). https://t.co/bMWdze2vl0</t>
  </si>
  <si>
    <t>gbrumfiel
In response to media queries, and
to meet civil society expectations
on applications of #CTBTO data
beyond the Treaty, we confirm an
event coinciding with the 8 Aug
explosion in #Nyonoksa, Russia,
was detected at 4 #IMS stations
(3 seismic, 1 infrasound). https://t.co/bMWdze2vl0</t>
  </si>
  <si>
    <t>ngfantastic
In response to media queries, and
to meet civil society expectations
on applications of #CTBTO data
beyond the Treaty, we confirm an
event coinciding with the 8 Aug
explosion in #Nyonoksa, Russia,
was detected at 4 #IMS stations
(3 seismic, 1 infrasound). https://t.co/bMWdze2vl0</t>
  </si>
  <si>
    <t>maya0105
1945年8月の広島・長崎への原爆投下による犠牲者を偲ぶとともに、私たちは核兵器のない世界の実現に取り組む決意を新たにします。@HiroshimaCity
#HiroshimaPeaceMemorial #CTBTO
https://t.co/Dkxqnu4Fbm</t>
  </si>
  <si>
    <t>snanish
In response to media queries, and
to meet civil society expectations
on applications of #CTBTO data
beyond the Treaty, we confirm an
event coinciding with the 8 Aug
explosion in #Nyonoksa, Russia,
was detected at 4 #IMS stations
(3 seismic, 1 infrasound). https://t.co/bMWdze2vl0</t>
  </si>
  <si>
    <t>tp_on_tw1tter
In response to media queries, and
to meet civil society expectations
on applications of #CTBTO data
beyond the Treaty, we confirm an
event coinciding with the 8 Aug
explosion in #Nyonoksa, Russia,
was detected at 4 #IMS stations
(3 seismic, 1 infrasound). https://t.co/bMWdze2vl0</t>
  </si>
  <si>
    <t>sufiboy
In response to media queries, and
to meet civil society expectations
on applications of #CTBTO data
beyond the Treaty, we confirm an
event coinciding with the 8 Aug
explosion in #Nyonoksa, Russia,
was detected at 4 #IMS stations
(3 seismic, 1 infrasound). https://t.co/bMWdze2vl0</t>
  </si>
  <si>
    <t>begfhrmjfedo1gr
In response to media queries, and
to meet civil society expectations
on applications of #CTBTO data
beyond the Treaty, we confirm an
event coinciding with the 8 Aug
explosion in #Nyonoksa, Russia,
was detected at 4 #IMS stations
(3 seismic, 1 infrasound). https://t.co/bMWdze2vl0</t>
  </si>
  <si>
    <t>rafasubia
In response to media queries, and
to meet civil society expectations
on applications of #CTBTO data
beyond the Treaty, we confirm an
event coinciding with the 8 Aug
explosion in #Nyonoksa, Russia,
was detected at 4 #IMS stations
(3 seismic, 1 infrasound). https://t.co/bMWdze2vl0</t>
  </si>
  <si>
    <t>mbkalinowski
In response to media queries, and
to meet civil society expectations
on applications of #CTBTO data
beyond the Treaty, we confirm an
event coinciding with the 8 Aug
explosion in #Nyonoksa, Russia,
was detected at 4 #IMS stations
(3 seismic, 1 infrasound). https://t.co/bMWdze2vl0</t>
  </si>
  <si>
    <t>joshua_pollack
In response to media queries, and
to meet civil society expectations
on applications of #CTBTO data
beyond the Treaty, we confirm an
event coinciding with the 8 Aug
explosion in #Nyonoksa, Russia,
was detected at 4 #IMS stations
(3 seismic, 1 infrasound). https://t.co/bMWdze2vl0</t>
  </si>
  <si>
    <t>ajatollah_map
In response to media queries, and
to meet civil society expectations
on applications of #CTBTO data
beyond the Treaty, we confirm an
event coinciding with the 8 Aug
explosion in #Nyonoksa, Russia,
was detected at 4 #IMS stations
(3 seismic, 1 infrasound). https://t.co/bMWdze2vl0</t>
  </si>
  <si>
    <t>juanjohnjedi
In response to media queries, and
to meet civil society expectations
on applications of #CTBTO data
beyond the Treaty, we confirm an
event coinciding with the 8 Aug
explosion in #Nyonoksa, Russia,
was detected at 4 #IMS stations
(3 seismic, 1 infrasound). https://t.co/bMWdze2vl0</t>
  </si>
  <si>
    <t>real_bunkerman
In response to media queries, and
to meet civil society expectations
on applications of #CTBTO data
beyond the Treaty, we confirm an
event coinciding with the 8 Aug
explosion in #Nyonoksa, Russia,
was detected at 4 #IMS stations
(3 seismic, 1 infrasound). https://t.co/bMWdze2vl0</t>
  </si>
  <si>
    <t>iainhall
In response to media queries, and
to meet civil society expectations
on applications of #CTBTO data
beyond the Treaty, we confirm an
event coinciding with the 8 Aug
explosion in #Nyonoksa, Russia,
was detected at 4 #IMS stations
(3 seismic, 1 infrasound). https://t.co/bMWdze2vl0</t>
  </si>
  <si>
    <t>liotier
In response to media queries, and
to meet civil society expectations
on applications of #CTBTO data
beyond the Treaty, we confirm an
event coinciding with the 8 Aug
explosion in #Nyonoksa, Russia,
was detected at 4 #IMS stations
(3 seismic, 1 infrasound). https://t.co/bMWdze2vl0</t>
  </si>
  <si>
    <t>bwiedwards
In response to media queries, and
to meet civil society expectations
on applications of #CTBTO data
beyond the Treaty, we confirm an
event coinciding with the 8 Aug
explosion in #Nyonoksa, Russia,
was detected at 4 #IMS stations
(3 seismic, 1 infrasound). https://t.co/bMWdze2vl0</t>
  </si>
  <si>
    <t>initintegrity
In response to media queries, and
to meet civil society expectations
on applications of #CTBTO data
beyond the Treaty, we confirm an
event coinciding with the 8 Aug
explosion in #Nyonoksa, Russia,
was detected at 4 #IMS stations
(3 seismic, 1 infrasound). https://t.co/bMWdze2vl0</t>
  </si>
  <si>
    <t>geo_risk
In response to media queries, and
to meet civil society expectations
on applications of #CTBTO data
beyond the Treaty, we confirm an
event coinciding with the 8 Aug
explosion in #Nyonoksa, Russia,
was detected at 4 #IMS stations
(3 seismic, 1 infrasound). https://t.co/bMWdze2vl0</t>
  </si>
  <si>
    <t>kingstonareif
In response to media queries, and
to meet civil society expectations
on applications of #CTBTO data
beyond the Treaty, we confirm an
event coinciding with the 8 Aug
explosion in #Nyonoksa, Russia,
was detected at 4 #IMS stations
(3 seismic, 1 infrasound). https://t.co/bMWdze2vl0</t>
  </si>
  <si>
    <t>pbertoni89
In response to media queries, and
to meet civil society expectations
on applications of #CTBTO data
beyond the Treaty, we confirm an
event coinciding with the 8 Aug
explosion in #Nyonoksa, Russia,
was detected at 4 #IMS stations
(3 seismic, 1 infrasound). https://t.co/bMWdze2vl0</t>
  </si>
  <si>
    <t>uspolisci
In response to media queries, and
to meet civil society expectations
on applications of #CTBTO data
beyond the Treaty, we confirm an
event coinciding with the 8 Aug
explosion in #Nyonoksa, Russia,
was detected at 4 #IMS stations
(3 seismic, 1 infrasound). https://t.co/bMWdze2vl0</t>
  </si>
  <si>
    <t>nuclearanthro
In response to media queries, and
to meet civil society expectations
on applications of #CTBTO data
beyond the Treaty, we confirm an
event coinciding with the 8 Aug
explosion in #Nyonoksa, Russia,
was detected at 4 #IMS stations
(3 seismic, 1 infrasound). https://t.co/bMWdze2vl0</t>
  </si>
  <si>
    <t>qrandom
In response to media queries, and
to meet civil society expectations
on applications of #CTBTO data
beyond the Treaty, we confirm an
event coinciding with the 8 Aug
explosion in #Nyonoksa, Russia,
was detected at 4 #IMS stations
(3 seismic, 1 infrasound). https://t.co/bMWdze2vl0</t>
  </si>
  <si>
    <t>barbiewithatude
In response to media queries, and
to meet civil society expectations
on applications of #CTBTO data
beyond the Treaty, we confirm an
event coinciding with the 8 Aug
explosion in #Nyonoksa, Russia,
was detected at 4 #IMS stations
(3 seismic, 1 infrasound). https://t.co/bMWdze2vl0</t>
  </si>
  <si>
    <t>seb6philippe
In response to media queries, and
to meet civil society expectations
on applications of #CTBTO data
beyond the Treaty, we confirm an
event coinciding with the 8 Aug
explosion in #Nyonoksa, Russia,
was detected at 4 #IMS stations
(3 seismic, 1 infrasound). https://t.co/bMWdze2vl0</t>
  </si>
  <si>
    <t>pjpuas
In response to media queries, and
to meet civil society expectations
on applications of #CTBTO data
beyond the Treaty, we confirm an
event coinciding with the 8 Aug
explosion in #Nyonoksa, Russia,
was detected at 4 #IMS stations
(3 seismic, 1 infrasound). https://t.co/bMWdze2vl0</t>
  </si>
  <si>
    <t>chalexthegreat
In response to media queries, and
to meet civil society expectations
on applications of #CTBTO data
beyond the Treaty, we confirm an
event coinciding with the 8 Aug
explosion in #Nyonoksa, Russia,
was detected at 4 #IMS stations
(3 seismic, 1 infrasound). https://t.co/bMWdze2vl0</t>
  </si>
  <si>
    <t>trizlet
In response to media queries, and
to meet civil society expectations
on applications of #CTBTO data
beyond the Treaty, we confirm an
event coinciding with the 8 Aug
explosion in #Nyonoksa, Russia,
was detected at 4 #IMS stations
(3 seismic, 1 infrasound). https://t.co/bMWdze2vl0</t>
  </si>
  <si>
    <t>mfbenson1
In response to media queries, and
to meet civil society expectations
on applications of #CTBTO data
beyond the Treaty, we confirm an
event coinciding with the 8 Aug
explosion in #Nyonoksa, Russia,
was detected at 4 #IMS stations
(3 seismic, 1 infrasound). https://t.co/bMWdze2vl0</t>
  </si>
  <si>
    <t>jb_carlson
‘@ctbto_alerts gives Americans
(and those around the world) peace
they can trust protecting against
#Nuclear threats. Equally important:
#CTBTO’s technical capabilities
against #ClimateChange threats.
I’m proud to endorse #CTBTO &amp;amp;
#CTBT as the most life affirming
Imperative. -JBC https://t.co/JlISVB6xf1</t>
  </si>
  <si>
    <t xml:space="preserve">livableworld
</t>
  </si>
  <si>
    <t xml:space="preserve">gcas2018
</t>
  </si>
  <si>
    <t>obnoxhouse
In response to media queries, and
to meet civil society expectations
on applications of #CTBTO data
beyond the Treaty, we confirm an
event coinciding with the 8 Aug
explosion in #Nyonoksa, Russia,
was detected at 4 #IMS stations
(3 seismic, 1 infrasound). https://t.co/bMWdze2vl0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</si>
  <si>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</si>
  <si>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</si>
  <si>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</si>
  <si>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</si>
  <si>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</si>
  <si>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</si>
  <si>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</si>
  <si>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</si>
  <si>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</si>
  <si>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</si>
  <si>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</si>
  <si>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</si>
  <si>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</si>
  <si>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</si>
  <si>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</si>
  <si>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</si>
  <si>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</si>
  <si>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</si>
  <si>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</si>
  <si>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</si>
  <si>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</si>
  <si>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</si>
  <si>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</si>
  <si>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</si>
  <si>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</si>
  <si>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</si>
  <si>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</si>
  <si>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</si>
  <si>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</si>
  <si>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</si>
  <si>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</si>
  <si>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</si>
  <si>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</si>
  <si>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</si>
  <si>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</si>
  <si>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</si>
  <si>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</si>
  <si>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</si>
  <si>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</si>
  <si>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</si>
  <si>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</si>
  <si>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</si>
  <si>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</si>
  <si>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</si>
  <si>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</si>
  <si>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</si>
  <si>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</si>
  <si>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</si>
  <si>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</si>
  <si>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</si>
  <si>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</si>
  <si>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</si>
  <si>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</si>
  <si>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</si>
  <si>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</si>
  <si>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</si>
  <si>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</si>
  <si>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</si>
  <si>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</si>
  <si>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</si>
  <si>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</si>
  <si>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</si>
  <si>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</si>
  <si>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</si>
  <si>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</si>
  <si>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</si>
  <si>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</si>
  <si>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</si>
  <si>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</si>
  <si>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</si>
  <si>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</si>
  <si>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</si>
  <si>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</si>
  <si>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</si>
  <si>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https://twitter.com/JB_Carlson/status/981589569417154560 https://livableworld.org/nukes-climate-change/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</si>
  <si>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</si>
  <si>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</si>
  <si>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</si>
  <si>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</si>
  <si>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</si>
  <si>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</si>
  <si>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</si>
  <si>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</si>
  <si>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</si>
  <si>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livableworld.org</t>
  </si>
  <si>
    <t>Top Hashtags in Tweet in Entire Graph</t>
  </si>
  <si>
    <t>japan</t>
  </si>
  <si>
    <t>nagasaki</t>
  </si>
  <si>
    <t>hiroshimapeacememorial</t>
  </si>
  <si>
    <t>mountfuji</t>
  </si>
  <si>
    <t>hiroshimanagasaki</t>
  </si>
  <si>
    <t>hibakusha</t>
  </si>
  <si>
    <t>technical</t>
  </si>
  <si>
    <t>Top Hashtags in Tweet in G1</t>
  </si>
  <si>
    <t>letsfinishwhatwestarted</t>
  </si>
  <si>
    <t>endnucleartesting</t>
  </si>
  <si>
    <t>tuvalu</t>
  </si>
  <si>
    <t>Top Hashtags in Tweet in G2</t>
  </si>
  <si>
    <t>paraguay</t>
  </si>
  <si>
    <t>Top Hashtags in Tweet in G3</t>
  </si>
  <si>
    <t>Top Hashtags in Tweet in G4</t>
  </si>
  <si>
    <t>pacificislandsforum</t>
  </si>
  <si>
    <t>Top Hashtags in Tweet in G5</t>
  </si>
  <si>
    <t>russia</t>
  </si>
  <si>
    <t>nyonoska</t>
  </si>
  <si>
    <t>nucleare</t>
  </si>
  <si>
    <t>burevestnik</t>
  </si>
  <si>
    <t>incidentenucleare</t>
  </si>
  <si>
    <t>artico</t>
  </si>
  <si>
    <t>ambiente</t>
  </si>
  <si>
    <t>severodivinsk</t>
  </si>
  <si>
    <t>Top Hashtags in Tweet in G6</t>
  </si>
  <si>
    <t>climatechange</t>
  </si>
  <si>
    <t>ocean</t>
  </si>
  <si>
    <t>sdgs</t>
  </si>
  <si>
    <t>economics</t>
  </si>
  <si>
    <t>foodsupply</t>
  </si>
  <si>
    <t>nuclearwar</t>
  </si>
  <si>
    <t>climateaction</t>
  </si>
  <si>
    <t>Top Hashtags in Tweet in G7</t>
  </si>
  <si>
    <t>unitednations</t>
  </si>
  <si>
    <t>unido</t>
  </si>
  <si>
    <t>unwto</t>
  </si>
  <si>
    <t>iaea</t>
  </si>
  <si>
    <t>opcw</t>
  </si>
  <si>
    <t>wto</t>
  </si>
  <si>
    <t>Top Hashtags in Tweet</t>
  </si>
  <si>
    <t>hiroshima japan nagasaki mountfuji hiroshimanagasaki ctbto nuclear letsfinishwhatwestarted endnucleartesting tuvalu</t>
  </si>
  <si>
    <t>ctbto hiroshima nuclear hibakusha japan nagasaki technical paraguay mountfuji hiroshimanagasaki</t>
  </si>
  <si>
    <t>hiroshimapeacememorial ctbto japan hiroshima nagasaki</t>
  </si>
  <si>
    <t>ctbto nuclear hiroshima japan nagasaki pacificislandsforum tuvalu who mountfuji hiroshimanagasaki</t>
  </si>
  <si>
    <t>russia nyonoska nuclear nucleare burevestnik ctbto incidentenucleare artico ambiente severodivinsk</t>
  </si>
  <si>
    <t>ctbto climatechange ocean sdgs economics foodsupply nuclearweapons nuclear nuclearwar climateaction</t>
  </si>
  <si>
    <t>ctbto un unitednations unido unwto iaea opcw wto japan hiroshima</t>
  </si>
  <si>
    <t>Top Words in Tweet in Entire Graph</t>
  </si>
  <si>
    <t>Words in Sentiment List#1: Positive</t>
  </si>
  <si>
    <t>Words in Sentiment List#2: Negative</t>
  </si>
  <si>
    <t>Words in Sentiment List#3: Angry/Violent</t>
  </si>
  <si>
    <t>Non-categorized Words</t>
  </si>
  <si>
    <t>Total Words</t>
  </si>
  <si>
    <t>#ctbto</t>
  </si>
  <si>
    <t>world</t>
  </si>
  <si>
    <t>#nuclear</t>
  </si>
  <si>
    <t>atomic</t>
  </si>
  <si>
    <t>#letsfinishwhatwestarted</t>
  </si>
  <si>
    <t>Top Words in Tweet in G1</t>
  </si>
  <si>
    <t>#hiroshima</t>
  </si>
  <si>
    <t>anniversary</t>
  </si>
  <si>
    <t>#endnucleartesting</t>
  </si>
  <si>
    <t>74th</t>
  </si>
  <si>
    <t>bombings</t>
  </si>
  <si>
    <t>Top Words in Tweet in G2</t>
  </si>
  <si>
    <t>data</t>
  </si>
  <si>
    <t>response</t>
  </si>
  <si>
    <t>media</t>
  </si>
  <si>
    <t>queries</t>
  </si>
  <si>
    <t>meet</t>
  </si>
  <si>
    <t>civil</t>
  </si>
  <si>
    <t>society</t>
  </si>
  <si>
    <t>expectations</t>
  </si>
  <si>
    <t>applications</t>
  </si>
  <si>
    <t>Top Words in Tweet in G3</t>
  </si>
  <si>
    <t>#hiroshimapeacememorial</t>
  </si>
  <si>
    <t>august</t>
  </si>
  <si>
    <t>1945</t>
  </si>
  <si>
    <t>1945年8月の広島</t>
  </si>
  <si>
    <t>長崎への原爆投下による犠牲者を偲ぶとともに</t>
  </si>
  <si>
    <t>私たちは核兵器のない世界の実現に取り組む決意を新たにします</t>
  </si>
  <si>
    <t>Top Words in Tweet in G4</t>
  </si>
  <si>
    <t>see</t>
  </si>
  <si>
    <t>s</t>
  </si>
  <si>
    <t>#ctbt</t>
  </si>
  <si>
    <t>Top Words in Tweet in G5</t>
  </si>
  <si>
    <t>#russia</t>
  </si>
  <si>
    <t>#nyonoska</t>
  </si>
  <si>
    <t>#nucleare</t>
  </si>
  <si>
    <t>#burevestnik</t>
  </si>
  <si>
    <t>#incidentenucleare</t>
  </si>
  <si>
    <t>#artico</t>
  </si>
  <si>
    <t>#ambiente</t>
  </si>
  <si>
    <t>#severodivinsk</t>
  </si>
  <si>
    <t>Top Words in Tweet in G6</t>
  </si>
  <si>
    <t>#climatechange</t>
  </si>
  <si>
    <t>threats</t>
  </si>
  <si>
    <t>life</t>
  </si>
  <si>
    <t>against</t>
  </si>
  <si>
    <t>#ocean</t>
  </si>
  <si>
    <t>important</t>
  </si>
  <si>
    <t>Top Words in Tweet in G7</t>
  </si>
  <si>
    <t>#un</t>
  </si>
  <si>
    <t>#unitednations</t>
  </si>
  <si>
    <t>#unido</t>
  </si>
  <si>
    <t>#unwto</t>
  </si>
  <si>
    <t>#iaea</t>
  </si>
  <si>
    <t>#opcw</t>
  </si>
  <si>
    <t>#wto</t>
  </si>
  <si>
    <t>#japan</t>
  </si>
  <si>
    <t>Top Words in Tweet</t>
  </si>
  <si>
    <t>#ctbto #hiroshima anniversary atomic #nuclear world #letsfinishwhatwestarted #endnucleartesting 74th bombings</t>
  </si>
  <si>
    <t>#ctbto data response media queries meet civil society expectations applications</t>
  </si>
  <si>
    <t>#ctbto hiroshimacity #hiroshimapeacememorial august 1945 1945年8月の広島 長崎への原爆投下による犠牲者を偲ぶとともに 私たちは核兵器のない世界の実現に取り組む決意を新たにします atomic world</t>
  </si>
  <si>
    <t>#ctbto #nuclear see world #letsfinishwhatwestarted #endnucleartesting s #ctbt #hiroshima anniversary</t>
  </si>
  <si>
    <t>#russia #nyonoska #nuclear #nucleare #burevestnik #ctbto #incidentenucleare #artico #ambiente #severodivinsk</t>
  </si>
  <si>
    <t>#ctbto #climatechange ctbto_alerts world s threats life against #ocean important</t>
  </si>
  <si>
    <t>#ctbto #un #unitednations #unido #unwto #iaea #opcw #wto sinazerbo #japan</t>
  </si>
  <si>
    <t>Top Word Pairs in Tweet in Entire Graph</t>
  </si>
  <si>
    <t>#letsfinishwhatwestarted,#endnucleartesting</t>
  </si>
  <si>
    <t>never,again</t>
  </si>
  <si>
    <t>again,carry</t>
  </si>
  <si>
    <t>carry,message</t>
  </si>
  <si>
    <t>message,#hibakusha</t>
  </si>
  <si>
    <t>#hibakusha,fight</t>
  </si>
  <si>
    <t>fight,#nuclear</t>
  </si>
  <si>
    <t>#nuclear,test</t>
  </si>
  <si>
    <t>test,free</t>
  </si>
  <si>
    <t>free,world</t>
  </si>
  <si>
    <t>Top Word Pairs in Tweet in G1</t>
  </si>
  <si>
    <t>anniversary,#hiroshima</t>
  </si>
  <si>
    <t>74th,anniversary</t>
  </si>
  <si>
    <t>atomic,bombings</t>
  </si>
  <si>
    <t>bombings,never</t>
  </si>
  <si>
    <t>Top Word Pairs in Tweet in G2</t>
  </si>
  <si>
    <t>response,media</t>
  </si>
  <si>
    <t>media,queries</t>
  </si>
  <si>
    <t>queries,meet</t>
  </si>
  <si>
    <t>meet,civil</t>
  </si>
  <si>
    <t>civil,society</t>
  </si>
  <si>
    <t>society,expectations</t>
  </si>
  <si>
    <t>expectations,applications</t>
  </si>
  <si>
    <t>applications,#ctbto</t>
  </si>
  <si>
    <t>#ctbto,data</t>
  </si>
  <si>
    <t>data,beyond</t>
  </si>
  <si>
    <t>Top Word Pairs in Tweet in G3</t>
  </si>
  <si>
    <t>hiroshimacity,#hiroshimapeacememorial</t>
  </si>
  <si>
    <t>#hiroshimapeacememorial,#ctbto</t>
  </si>
  <si>
    <t>august,1945</t>
  </si>
  <si>
    <t>1945年8月の広島,長崎への原爆投下による犠牲者を偲ぶとともに</t>
  </si>
  <si>
    <t>長崎への原爆投下による犠牲者を偲ぶとともに,私たちは核兵器のない世界の実現に取り組む決意を新たにします</t>
  </si>
  <si>
    <t>私たちは核兵器のない世界の実現に取り組む決意を新たにします,hiroshimacity</t>
  </si>
  <si>
    <t>remember,victims</t>
  </si>
  <si>
    <t>victims,atomic</t>
  </si>
  <si>
    <t>atomic,bomb</t>
  </si>
  <si>
    <t>bomb,hiroshima</t>
  </si>
  <si>
    <t>Top Word Pairs in Tweet in G4</t>
  </si>
  <si>
    <t>Top Word Pairs in Tweet in G5</t>
  </si>
  <si>
    <t>#nyonoska,#nuclear</t>
  </si>
  <si>
    <t>#nuclear,#nucleare</t>
  </si>
  <si>
    <t>#nucleare,#burevestnik</t>
  </si>
  <si>
    <t>#burevestnik,#ctbto</t>
  </si>
  <si>
    <t>#ctbto,#incidentenucleare</t>
  </si>
  <si>
    <t>#incidentenucleare,#artico</t>
  </si>
  <si>
    <t>#artico,#ambiente</t>
  </si>
  <si>
    <t>#russia,#severodivinsk</t>
  </si>
  <si>
    <t>#severodivinsk,#nyonoska</t>
  </si>
  <si>
    <t>#ambiente,incidente</t>
  </si>
  <si>
    <t>Top Word Pairs in Tweet in G6</t>
  </si>
  <si>
    <t>#climatechange,#ocean</t>
  </si>
  <si>
    <t>life,affirming</t>
  </si>
  <si>
    <t>global,infrastructure</t>
  </si>
  <si>
    <t>infrastructure,leveraged</t>
  </si>
  <si>
    <t>leveraged,#sdgs</t>
  </si>
  <si>
    <t>#sdgs,#climatechange</t>
  </si>
  <si>
    <t>#ocean,#economics</t>
  </si>
  <si>
    <t>#economics,#foodsupply</t>
  </si>
  <si>
    <t>#foodsupply,etc</t>
  </si>
  <si>
    <t>etc,power</t>
  </si>
  <si>
    <t>Top Word Pairs in Tweet in G7</t>
  </si>
  <si>
    <t>#un,#unitednations</t>
  </si>
  <si>
    <t>#unitednations,#unido</t>
  </si>
  <si>
    <t>#unido,#unwto</t>
  </si>
  <si>
    <t>#unwto,#ctbto</t>
  </si>
  <si>
    <t>#ctbto,#iaea</t>
  </si>
  <si>
    <t>#iaea,#opcw</t>
  </si>
  <si>
    <t>#opcw,#wto</t>
  </si>
  <si>
    <t>sinazerbo,#japan</t>
  </si>
  <si>
    <t>#japan,74th</t>
  </si>
  <si>
    <t>Top Word Pairs in Tweet</t>
  </si>
  <si>
    <t>#letsfinishwhatwestarted,#endnucleartesting  anniversary,#hiroshima  74th,anniversary  atomic,bombings  bombings,never  never,again  again,carry  carry,message  message,#hibakusha  #hibakusha,fight</t>
  </si>
  <si>
    <t>response,media  media,queries  queries,meet  meet,civil  civil,society  society,expectations  expectations,applications  applications,#ctbto  #ctbto,data  data,beyond</t>
  </si>
  <si>
    <t>hiroshimacity,#hiroshimapeacememorial  #hiroshimapeacememorial,#ctbto  august,1945  1945年8月の広島,長崎への原爆投下による犠牲者を偲ぶとともに  長崎への原爆投下による犠牲者を偲ぶとともに,私たちは核兵器のない世界の実現に取り組む決意を新たにします  私たちは核兵器のない世界の実現に取り組む決意を新たにします,hiroshimacity  remember,victims  victims,atomic  atomic,bomb  bomb,hiroshima</t>
  </si>
  <si>
    <t>#letsfinishwhatwestarted,#endnucleartesting  never,again  again,carry  carry,message  message,#hibakusha  #hibakusha,fight  fight,#nuclear  #nuclear,test  test,free  free,world</t>
  </si>
  <si>
    <t>#nyonoska,#nuclear  #nuclear,#nucleare  #nucleare,#burevestnik  #burevestnik,#ctbto  #ctbto,#incidentenucleare  #incidentenucleare,#artico  #artico,#ambiente  #russia,#severodivinsk  #severodivinsk,#nyonoska  #ambiente,incidente</t>
  </si>
  <si>
    <t>#climatechange,#ocean  life,affirming  global,infrastructure  infrastructure,leveraged  leveraged,#sdgs  #sdgs,#climatechange  #ocean,#economics  #economics,#foodsupply  #foodsupply,etc  etc,power</t>
  </si>
  <si>
    <t>#un,#unitednations  #unitednations,#unido  #unido,#unwto  #unwto,#ctbto  #ctbto,#iaea  #iaea,#opcw  #opcw,#wto  sinazerbo,#japan  #japan,74th  74th,anniversary</t>
  </si>
  <si>
    <t>Top Replied-To in Entire Graph</t>
  </si>
  <si>
    <t>Top Mentioned in Entire Graph</t>
  </si>
  <si>
    <t>ois_ctbto</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</si>
  <si>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</si>
  <si>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</si>
  <si>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</si>
  <si>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</si>
  <si>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</si>
  <si>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</si>
  <si>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</si>
  <si>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</si>
  <si>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</si>
  <si>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</si>
  <si>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</si>
  <si>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</si>
  <si>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</si>
  <si>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</si>
  <si>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</si>
  <si>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</si>
  <si>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drtedros who</t>
  </si>
  <si>
    <t>xaviersticker ctbto_alerts osi_ctbto ois_ctbto</t>
  </si>
  <si>
    <t>osi_ctbto drtedros who ois_ctbto</t>
  </si>
  <si>
    <t>ctbto_alerts gcas2018 livableworld</t>
  </si>
  <si>
    <t>Top Tweeters in Entire Graph</t>
  </si>
  <si>
    <t>Top Tweeters in G1</t>
  </si>
  <si>
    <t>Top Tweeters in G2</t>
  </si>
  <si>
    <t>Top Tweeters in G3</t>
  </si>
  <si>
    <t>Top Tweeters in G4</t>
  </si>
  <si>
    <t>Top Tweeters in G5</t>
  </si>
  <si>
    <t>Top Tweeters in G6</t>
  </si>
  <si>
    <t>Top Tweeters in G7</t>
  </si>
  <si>
    <t>Top Tweeters</t>
  </si>
  <si>
    <t>madfall1213 davidlance3 ebtesam00369622 rousseauagnes paulmick teekay118 wmn4srvl okadascape yuyu3930 math_nvgt</t>
  </si>
  <si>
    <t>kouzie01 sufiboy davasko63 barbiewithatude lyapunovs igorcarron nuclearanthro ainarsbr11 vladlime bichikota</t>
  </si>
  <si>
    <t>strategicpolicy richfm39517086 tamikokurogoke yumintanaka rg500ew jadoremyt1048 maya0105 hiromimaryu redstorm1113 keita_thatsky</t>
  </si>
  <si>
    <t>cecalli_helper who drsenait drtedros ynespinoza alejamarg sudhvir thomassilvy crod_cruz germanyunvienna</t>
  </si>
  <si>
    <t>bcarazzolo eevaruokosalmi gonufrio quotidianonet lciucciovino afarruggia62 barbierisaretta</t>
  </si>
  <si>
    <t>livableworld jb_carlson gcas2018</t>
  </si>
  <si>
    <t>cyber_infern0 tuciofficial tucc_official</t>
  </si>
  <si>
    <t>Top URLs in Tweet by Count</t>
  </si>
  <si>
    <t>https://livableworld.org/nukes-climate-change/ https://twitter.com/JB_Carlson/status/981589569417154560</t>
  </si>
  <si>
    <t>Top URLs in Tweet by Salience</t>
  </si>
  <si>
    <t>Top Domains in Tweet by Count</t>
  </si>
  <si>
    <t>livableworld.org twitter.com</t>
  </si>
  <si>
    <t>Top Domains in Tweet by Salience</t>
  </si>
  <si>
    <t>Top Hashtags in Tweet by Count</t>
  </si>
  <si>
    <t>ctbto nuclear hiroshima ctbt japan nagasaki nyonoksa ims hibakusha letsfinishwhatwestarted</t>
  </si>
  <si>
    <t>ctbto hiroshima nuclear letsfinishwhatwestarted endnucleartesting tuvalu hibakusha pacificislandsforum who world</t>
  </si>
  <si>
    <t>hiroshima japan nagasaki mountfuji hiroshimanagasaki</t>
  </si>
  <si>
    <t>hiroshima mountfuji hiroshimanagasaki japan nagasaki</t>
  </si>
  <si>
    <t>hiroshima japan nagasaki</t>
  </si>
  <si>
    <t>ctbto technical paraguay hiroshima</t>
  </si>
  <si>
    <t>hiroshima ctbto technical paraguay japan nagasaki</t>
  </si>
  <si>
    <t>hiroshima mountfuji hiroshimanagasaki</t>
  </si>
  <si>
    <t>ctbto nuclear mountfuji hiroshima hiroshimanagasaki</t>
  </si>
  <si>
    <t>ctbto nuclear japan hiroshima nagasaki</t>
  </si>
  <si>
    <t>hiroshima nuclear hibakusha ctbto japan nagasaki mountfuji hiroshimanagasaki</t>
  </si>
  <si>
    <t>nuclear hibakusha ctbto hiroshima</t>
  </si>
  <si>
    <t>hibakusha nuclear japan hiroshima nagasaki</t>
  </si>
  <si>
    <t>hiroshima hibakusha nuclear japan nagasaki</t>
  </si>
  <si>
    <t>hiroshima ctbto technical paraguay japan nagasaki mountfuji hiroshimanagasaki</t>
  </si>
  <si>
    <t>hiroshima ctbto japan nagasaki</t>
  </si>
  <si>
    <t>ctbto japan hiroshima nagasaki</t>
  </si>
  <si>
    <t>ctbto mountfuji hiroshima hiroshimanagasaki</t>
  </si>
  <si>
    <t>ctbto hiroshima</t>
  </si>
  <si>
    <t>pacificislandsforum tuvalu who ctbto nuclear</t>
  </si>
  <si>
    <t>ctbto hiroshima nuclear pacificislandsforum tuvalu who hibakusha technical paraguay japan</t>
  </si>
  <si>
    <t>ctbto hiroshima pacificislandsforum tuvalu who technical paraguay nuclear japan nagasaki</t>
  </si>
  <si>
    <t>ctbto nuclear hiroshima hibakusha technical paraguay japan nagasaki</t>
  </si>
  <si>
    <t>ctbto hiroshima pacificislandsforum tuvalu who nuclear japan nagasaki mountfuji hiroshimanagasaki</t>
  </si>
  <si>
    <t>hiroshima ctbto mountfuji hiroshimanagasaki japan nagasaki</t>
  </si>
  <si>
    <t>ctbto nuclear hibakusha</t>
  </si>
  <si>
    <t>ctbto nuclear technical paraguay</t>
  </si>
  <si>
    <t>ctbto climatechange ocean sdgs economics foodsupply nuclearwar nuclear nuclearweapons gcas2018</t>
  </si>
  <si>
    <t>Top Hashtags in Tweet by Salience</t>
  </si>
  <si>
    <t>nuclear hiroshima ctbt japan nagasaki nyonoksa ims hibakusha letsfinishwhatwestarted endnucleartesting</t>
  </si>
  <si>
    <t>tuvalu hibakusha pacificislandsforum who world ctbt japan nagasaki mountfuji hiroshimanagasaki</t>
  </si>
  <si>
    <t>japan nagasaki mountfuji hiroshimanagasaki hiroshima</t>
  </si>
  <si>
    <t>mountfuji hiroshimanagasaki japan nagasaki hiroshima</t>
  </si>
  <si>
    <t>japan nagasaki hiroshima</t>
  </si>
  <si>
    <t>ctbto technical paraguay japan nagasaki hiroshima</t>
  </si>
  <si>
    <t>mountfuji hiroshimanagasaki hiroshima</t>
  </si>
  <si>
    <t>nuclear mountfuji hiroshima hiroshimanagasaki ctbto</t>
  </si>
  <si>
    <t>nuclear hibakusha ctbto japan nagasaki mountfuji hiroshimanagasaki hiroshima</t>
  </si>
  <si>
    <t>hibakusha ctbto hiroshima nuclear</t>
  </si>
  <si>
    <t>hibakusha nuclear japan nagasaki hiroshima</t>
  </si>
  <si>
    <t>ctbto technical paraguay japan nagasaki mountfuji hiroshimanagasaki hiroshima</t>
  </si>
  <si>
    <t>ctbto japan nagasaki hiroshima</t>
  </si>
  <si>
    <t>technical paraguay ctbto</t>
  </si>
  <si>
    <t>nuclear hiroshima ctbto hibakusha technical paraguay japan nagasaki</t>
  </si>
  <si>
    <t>severodivinsk norvegia severodivinbsk russia nyonoska nuclear nucleare burevestnik ctbto incidentenucleare</t>
  </si>
  <si>
    <t>ctbto mountfuji hiroshimanagasaki japan nagasaki hiroshima</t>
  </si>
  <si>
    <t>hibakusha ctbto nuclear</t>
  </si>
  <si>
    <t>nuclear technical paraguay ctbto</t>
  </si>
  <si>
    <t>ocean sdgs economics foodsupply nuclearwar nuclear nuclearweapons ctbto climatechange gcas2018</t>
  </si>
  <si>
    <t>Top Words in Tweet by Count</t>
  </si>
  <si>
    <t>mr ambassador xaviersticker new permanent representative france united nations international</t>
  </si>
  <si>
    <t>#nuclear s world #letsfinishwhatwestarted #endnucleartesting see #ctbt anniversary #hiroshima atomic</t>
  </si>
  <si>
    <t>landed tokyo w view #mountfuji invited #hiroshima 74th anniversary #hiroshimanagasaki</t>
  </si>
  <si>
    <t>anniversary #hiroshima atomic world #nuclear #letsfinishwhatwestarted #endnucleartesting #tuvalu save weapons</t>
  </si>
  <si>
    <t>#japan 74th anniversary #hiroshima #nagasaki atomic bombings never again carry</t>
  </si>
  <si>
    <t>74th anniversary #hiroshima atomic bombings never again carry message #hibakusha</t>
  </si>
  <si>
    <t>sinazerbo #japan 74th anniversary #hiroshima #nagasaki atomic bombings never again</t>
  </si>
  <si>
    <t>#hiroshima 74th anniversary atomic bombings never again carry message #hibakusha</t>
  </si>
  <si>
    <t>1945年8月の広島 長崎への原爆投下による犠牲者を偲ぶとともに 私たちは核兵器のない世界の実現に取り組む決意を新たにします hiroshimacity #hiroshimapeacememorial</t>
  </si>
  <si>
    <t>august 1945 hiroshimacity #hiroshimapeacememorial remember victims atomic bomb hiroshima 6</t>
  </si>
  <si>
    <t>august 1945 remember victims atomic bomb hiroshima 6 nagasaki 9</t>
  </si>
  <si>
    <t>hiroshimacity #hiroshimapeacememorial august 1945 1945年8月の広島 長崎への原爆投下による犠牲者を偲ぶとともに 私たちは核兵器のない世界の実現に取り組む決意を新たにします remember victims atomic</t>
  </si>
  <si>
    <t>weapons commemorate today s anniversary #hiroshima atomic bombing reminded first</t>
  </si>
  <si>
    <t>atomic august 1945 world free remember victims bomb hiroshima 6</t>
  </si>
  <si>
    <t>anniversary #hiroshima atomic world #nuclear weapons #letsfinishwhatwestarted #endnucleartesting commemorate today</t>
  </si>
  <si>
    <t>ndc training weapons support national data centres ndcs latest #technical</t>
  </si>
  <si>
    <t>anniversary #hiroshima atomic #nuclear world #letsfinishwhatwestarted #endnucleartesting weapons #japan 74th</t>
  </si>
  <si>
    <t>ndc training anniversary #hiroshima atomic world #nuclear weapons #letsfinishwhatwestarted #endnucleartesting</t>
  </si>
  <si>
    <t>see t smell feel trainees learn detect #nuclear radiation returning</t>
  </si>
  <si>
    <t>see #nuclear s t smell feel trainees learn detect radiation</t>
  </si>
  <si>
    <t>see #nuclear t smell feel trainees learn detect radiation returning</t>
  </si>
  <si>
    <t>never again carry message #hibakusha fight #nuclear test free world</t>
  </si>
  <si>
    <t>#nuclear world #letsfinishwhatwestarted #endnucleartesting never again carry message #hibakusha fight</t>
  </si>
  <si>
    <t>#nuclear world #letsfinishwhatwestarted #endnucleartesting see #ctbt s weapons never again</t>
  </si>
  <si>
    <t>response media queries meet civil society expectations applications data beyond</t>
  </si>
  <si>
    <t>anniversary #hiroshima atomic world #nuclear #letsfinishwhatwestarted #endnucleartesting data ndc training</t>
  </si>
  <si>
    <t>anniversary #hiroshima atomic world #nuclear weapons #letsfinishwhatwestarted #endnucleartesting response media</t>
  </si>
  <si>
    <t>weapons response media queries meet civil society expectations applications data</t>
  </si>
  <si>
    <t>see #tuvalu save proud brother drtedros director general walking talk</t>
  </si>
  <si>
    <t>#nuclear world #letsfinishwhatwestarted #endnucleartesting see never again carry message #hibakusha</t>
  </si>
  <si>
    <t>#nuclear see anniversary #hiroshima atomic world #letsfinishwhatwestarted #endnucleartesting #tuvalu save</t>
  </si>
  <si>
    <t>data ndc training response media queries meet civil society expectations</t>
  </si>
  <si>
    <t>#nuclear world #letsfinishwhatwestarted #endnucleartesting data never again carry message #hibakusha</t>
  </si>
  <si>
    <t>#un #unitednations #unido #unwto #iaea #opcw #wto</t>
  </si>
  <si>
    <t>#russia #severodivinsk #nyonoska #nuclear #nucleare #burevestnik #incidentenucleare #artico #ambiente incidente</t>
  </si>
  <si>
    <t>#russia #nyonoska #nuclear #nucleare #burevestnik #incidentenucleare #artico #ambiente #severodivinsk incidente</t>
  </si>
  <si>
    <t>see #nuclear #tuvalu save 74th anniversary #hiroshima atomic bombings never</t>
  </si>
  <si>
    <t>#tuvalu save proud see brother drtedros director general walking talk</t>
  </si>
  <si>
    <t>#nuclear see response media queries meet civil society expectations applications</t>
  </si>
  <si>
    <t>data see ndc training response media queries meet civil society</t>
  </si>
  <si>
    <t>#nuclear see anniversary #hiroshima atomic world #letsfinishwhatwestarted #endnucleartesting data #tuvalu</t>
  </si>
  <si>
    <t>#climatechange ctbto_alerts world s life against threats #ocean capabilities jbc</t>
  </si>
  <si>
    <t>Top Words in Tweet by Salience</t>
  </si>
  <si>
    <t>see weapons ndc training s world #letsfinishwhatwestarted #endnucleartesting #ctbt anniversary</t>
  </si>
  <si>
    <t>#tuvalu save weapons 74th bombings never again carry message #hibakusha</t>
  </si>
  <si>
    <t>#japan #nagasaki landed tokyo w view #mountfuji invited #hiroshimanagasaki 74th</t>
  </si>
  <si>
    <t>landed tokyo w view #mountfuji invited #hiroshimanagasaki #japan #nagasaki #hiroshima</t>
  </si>
  <si>
    <t>august 1945 1945年8月の広島 長崎への原爆投下による犠牲者を偲ぶとともに 私たちは核兵器のない世界の実現に取り組む決意を新たにします remember victims atomic bomb hiroshima</t>
  </si>
  <si>
    <t>august 1945 remember victims bomb hiroshima 6 nagasaki 9 renew</t>
  </si>
  <si>
    <t>weapons commemorate today s bombing reminded first step without legally</t>
  </si>
  <si>
    <t>weapons #japan 74th #nagasaki bombings never again carry message #hibakusha</t>
  </si>
  <si>
    <t>see t smell feel trainees learn detect radiation returning field</t>
  </si>
  <si>
    <t>see weapons #ctbt s 74th bombings ctbto executive secretary lassina</t>
  </si>
  <si>
    <t>see weapons never again carry message #hibakusha fight test free</t>
  </si>
  <si>
    <t>ctbto executive secretary lassina zerbo #japan 74th anniversary #hiroshima #nagasaki</t>
  </si>
  <si>
    <t>weapons ctbto executive secretary lassina zerbo commemorate today s bombing</t>
  </si>
  <si>
    <t>ndc training weapons data 74th bombings never again carry message</t>
  </si>
  <si>
    <t>#tuvalu save proud brother drtedros director general walking talk 50th</t>
  </si>
  <si>
    <t>see #tuvalu save ndc training weapons never again carry message</t>
  </si>
  <si>
    <t>#tuvalu save ndc training weapons see anniversary #hiroshima atomic world</t>
  </si>
  <si>
    <t>ndc training response media queries meet civil society expectations applications</t>
  </si>
  <si>
    <t>see ndc training weapons data never again carry message #hibakusha</t>
  </si>
  <si>
    <t>#severodivinsk incidente nucleare russia esplosione rilevata fino #norvegia allarme radiazioni</t>
  </si>
  <si>
    <t>#tuvalu save see 74th anniversary #hiroshima atomic bombings never again</t>
  </si>
  <si>
    <t>see response media queries meet civil society expectations applications data</t>
  </si>
  <si>
    <t>see ndc training response media queries meet civil society expectations</t>
  </si>
  <si>
    <t>against threats stations #ocean capabilities jbc important affirming global infrastructure</t>
  </si>
  <si>
    <t>Top Word Pairs in Tweet by Count</t>
  </si>
  <si>
    <t>ambassador,mr  mr,xaviersticker  xaviersticker,new  new,permanent  permanent,representative  representative,france  france,united  united,nations  nations,international  international,organisations</t>
  </si>
  <si>
    <t>#letsfinishwhatwestarted,#endnucleartesting  anniversary,#hiroshima  never,again  again,carry  carry,message  message,#hibakusha  #hibakusha,fight  fight,#nuclear  #nuclear,test  test,free</t>
  </si>
  <si>
    <t>landed,tokyo  tokyo,w  w,view  view,#mountfuji  #mountfuji,invited  invited,#hiroshima  #hiroshima,74th  74th,anniversary  anniversary,#hiroshimanagasaki  #hiroshimanagasaki,atomic</t>
  </si>
  <si>
    <t>#japan,74th  74th,anniversary  anniversary,#hiroshima  #hiroshima,#nagasaki  #nagasaki,atomic  atomic,bombings  bombings,never  never,again  again,carry  carry,message</t>
  </si>
  <si>
    <t>74th,anniversary  atomic,bombings  bombings,never  never,again  again,carry  carry,message  message,#hibakusha  #hibakusha,fight  fight,#nuclear  #nuclear,test</t>
  </si>
  <si>
    <t>sinazerbo,#japan  #japan,74th  74th,anniversary  anniversary,#hiroshima  #hiroshima,#nagasaki  #nagasaki,atomic  atomic,bombings  bombings,never  never,again  again,carry</t>
  </si>
  <si>
    <t>1945年8月の広島,長崎への原爆投下による犠牲者を偲ぶとともに  長崎への原爆投下による犠牲者を偲ぶとともに,私たちは核兵器のない世界の実現に取り組む決意を新たにします  私たちは核兵器のない世界の実現に取り組む決意を新たにします,hiroshimacity  hiroshimacity,#hiroshimapeacememorial  #hiroshimapeacememorial,#ctbto</t>
  </si>
  <si>
    <t>august,1945  hiroshimacity,#hiroshimapeacememorial  #hiroshimapeacememorial,#ctbto  remember,victims  victims,atomic  atomic,bomb  bomb,hiroshima  hiroshima,6  6,august  1945,nagasaki</t>
  </si>
  <si>
    <t>august,1945  remember,victims  victims,atomic  atomic,bomb  bomb,hiroshima  hiroshima,6  6,august  1945,nagasaki  nagasaki,9  9,august</t>
  </si>
  <si>
    <t>commemorate,today  today,s  s,anniversary  anniversary,#hiroshima  #hiroshima,atomic  atomic,bombing  bombing,reminded  reminded,first  first,step  step,world</t>
  </si>
  <si>
    <t>anniversary,#hiroshima  #letsfinishwhatwestarted,#endnucleartesting  commemorate,today  today,s  s,anniversary  #hiroshima,atomic  atomic,bombing  bombing,reminded  reminded,first  first,step</t>
  </si>
  <si>
    <t>#ctbto,support  support,national  national,data  data,centres  centres,ndcs  ndcs,latest  latest,#technical  #technical,maintenance  maintenance,visit  visit,asunción</t>
  </si>
  <si>
    <t>anniversary,#hiroshima  #letsfinishwhatwestarted,#endnucleartesting  #japan,74th  74th,anniversary  #hiroshima,#nagasaki  #nagasaki,atomic  atomic,bombings  bombings,never  never,again  again,carry</t>
  </si>
  <si>
    <t>anniversary,#hiroshima  #letsfinishwhatwestarted,#endnucleartesting  #ctbto,support  support,national  national,data  data,centres  centres,ndcs  ndcs,latest  latest,#technical  #technical,maintenance</t>
  </si>
  <si>
    <t>#letsfinishwhatwestarted,#endnucleartesting  commemorate,today  today,s  s,anniversary  anniversary,#hiroshima  #hiroshima,atomic  atomic,bombing  bombing,reminded  reminded,first  first,step</t>
  </si>
  <si>
    <t>t,see  see,smell  smell,feel  feel,#ctbto  #ctbto,trainees  trainees,learn  learn,detect  detect,#nuclear  #nuclear,radiation  radiation,returning</t>
  </si>
  <si>
    <t>never,again  again,carry  carry,message  message,#hibakusha  #hibakusha,fight  fight,#nuclear  #nuclear,test  test,free  free,world  world,ctbto</t>
  </si>
  <si>
    <t>never,again  again,carry  carry,message  message,#hibakusha  #hibakusha,fight  fight,#nuclear  #nuclear,test  test,free  free,world  #letsfinishwhatwestarted,#endnucleartesting</t>
  </si>
  <si>
    <t>anniversary,#hiroshima  #letsfinishwhatwestarted,#endnucleartesting  response,media  media,queries  queries,meet  meet,civil  civil,society  society,expectations  expectations,applications  applications,#ctbto</t>
  </si>
  <si>
    <t>proud,see  see,brother  brother,drtedros  drtedros,director  director,general  general,walking  walking,talk  talk,50th  50th,#pacificislandsforum  #pacificislandsforum,#tuvalu</t>
  </si>
  <si>
    <t>#un,#unitednations  #unitednations,#unido  #unido,#unwto  #unwto,#ctbto  #ctbto,#iaea  #iaea,#opcw  #opcw,#wto</t>
  </si>
  <si>
    <t>#russia,#severodivinsk  #severodivinsk,#nyonoska  #nyonoska,#nuclear  #nuclear,#nucleare  #nucleare,#burevestnik  #burevestnik,#ctbto  #ctbto,#incidentenucleare  #incidentenucleare,#artico  #artico,#ambiente  #ambiente,incidente</t>
  </si>
  <si>
    <t>Top Word Pairs in Tweet by Salience</t>
  </si>
  <si>
    <t>anniversary,#hiroshima  74th,anniversary  atomic,bombings  bombings,never  never,again  again,carry  carry,message  message,#hibakusha  #hibakusha,fight  fight,#nuclear</t>
  </si>
  <si>
    <t>#japan,74th  anniversary,#hiroshima  #hiroshima,#nagasaki  #nagasaki,atomic  landed,tokyo  tokyo,w  w,view  view,#mountfuji  #mountfuji,invited  invited,#hiroshima</t>
  </si>
  <si>
    <t>landed,tokyo  tokyo,w  w,view  view,#mountfuji  #mountfuji,invited  invited,#hiroshima  #hiroshima,74th  anniversary,#hiroshimanagasaki  #hiroshimanagasaki,atomic  #japan,74th</t>
  </si>
  <si>
    <t>august,1945  1945年8月の広島,長崎への原爆投下による犠牲者を偲ぶとともに  長崎への原爆投下による犠牲者を偲ぶとともに,私たちは核兵器のない世界の実現に取り組む決意を新たにします  私たちは核兵器のない世界の実現に取り組む決意を新たにします,hiroshimacity  remember,victims  victims,atomic  atomic,bomb  bomb,hiroshima  hiroshima,6  6,august</t>
  </si>
  <si>
    <t>commemorate,today  today,s  s,anniversary  #hiroshima,atomic  atomic,bombing  bombing,reminded  reminded,first  first,step  step,world  world,without</t>
  </si>
  <si>
    <t>#japan,74th  74th,anniversary  #hiroshima,#nagasaki  #nagasaki,atomic  atomic,bombings  bombings,never  never,again  again,carry  carry,message  message,#hibakusha</t>
  </si>
  <si>
    <t>anniversary,#hiroshima  74th,anniversary  atomic,bombings  bombings,never  world,#letsfinishwhatwestarted  world,ctbto  ctbto,executive  executive,secretary  secretary,lassina  lassina,zerbo</t>
  </si>
  <si>
    <t>world,ctbto  ctbto,executive  executive,secretary  secretary,lassina  lassina,zerbo  zerbo,#letsfinishwhatwestarted  #japan,74th  74th,anniversary  anniversary,#hiroshima  #hiroshima,#nagasaki</t>
  </si>
  <si>
    <t>world,ctbto  ctbto,executive  executive,secretary  secretary,lassina  lassina,zerbo  zerbo,#letsfinishwhatwestarted  commemorate,today  today,s  s,anniversary  #hiroshima,atomic</t>
  </si>
  <si>
    <t>never,again  again,carry  carry,message  message,#hibakusha  #hibakusha,fight  fight,#nuclear  #nuclear,test  test,free  free,world  #endnucleartesting,#ctbto</t>
  </si>
  <si>
    <t>#russia,#severodivinsk  #severodivinsk,#nyonoska  #ambiente,incidente  incidente,nucleare  nucleare,russia  russia,esplosione  esplosione,rilevata  rilevata,fino  fino,#norvegia  #norvegia,allarme</t>
  </si>
  <si>
    <t>Word</t>
  </si>
  <si>
    <t>free</t>
  </si>
  <si>
    <t>never</t>
  </si>
  <si>
    <t>again</t>
  </si>
  <si>
    <t>carry</t>
  </si>
  <si>
    <t>message</t>
  </si>
  <si>
    <t>#hibakusha</t>
  </si>
  <si>
    <t>fight</t>
  </si>
  <si>
    <t>test</t>
  </si>
  <si>
    <t>#nagasaki</t>
  </si>
  <si>
    <t>stations</t>
  </si>
  <si>
    <t>beyond</t>
  </si>
  <si>
    <t>treaty</t>
  </si>
  <si>
    <t>confirm</t>
  </si>
  <si>
    <t>event</t>
  </si>
  <si>
    <t>coinciding</t>
  </si>
  <si>
    <t>8</t>
  </si>
  <si>
    <t>aug</t>
  </si>
  <si>
    <t>explosion</t>
  </si>
  <si>
    <t>#nyonoksa</t>
  </si>
  <si>
    <t>detected</t>
  </si>
  <si>
    <t>4</t>
  </si>
  <si>
    <t>#ims</t>
  </si>
  <si>
    <t>3</t>
  </si>
  <si>
    <t>seismic</t>
  </si>
  <si>
    <t>1</t>
  </si>
  <si>
    <t>infrasound</t>
  </si>
  <si>
    <t>weapons</t>
  </si>
  <si>
    <t>today</t>
  </si>
  <si>
    <t>commemorate</t>
  </si>
  <si>
    <t>bombing</t>
  </si>
  <si>
    <t>reminded</t>
  </si>
  <si>
    <t>first</t>
  </si>
  <si>
    <t>step</t>
  </si>
  <si>
    <t>without</t>
  </si>
  <si>
    <t>legally</t>
  </si>
  <si>
    <t>binding</t>
  </si>
  <si>
    <t>agreement</t>
  </si>
  <si>
    <t>ban</t>
  </si>
  <si>
    <t>testing</t>
  </si>
  <si>
    <t>landed</t>
  </si>
  <si>
    <t>tokyo</t>
  </si>
  <si>
    <t>w</t>
  </si>
  <si>
    <t>view</t>
  </si>
  <si>
    <t>#mountfuji</t>
  </si>
  <si>
    <t>invited</t>
  </si>
  <si>
    <t>#hiroshimanagasaki</t>
  </si>
  <si>
    <t>remember</t>
  </si>
  <si>
    <t>victims</t>
  </si>
  <si>
    <t>bomb</t>
  </si>
  <si>
    <t>6</t>
  </si>
  <si>
    <t>9</t>
  </si>
  <si>
    <t>renew</t>
  </si>
  <si>
    <t>commitment</t>
  </si>
  <si>
    <t>working</t>
  </si>
  <si>
    <t>together</t>
  </si>
  <si>
    <t>towards</t>
  </si>
  <si>
    <t>ndc</t>
  </si>
  <si>
    <t>training</t>
  </si>
  <si>
    <t>executive</t>
  </si>
  <si>
    <t>secretary</t>
  </si>
  <si>
    <t>lassina</t>
  </si>
  <si>
    <t>zerbo</t>
  </si>
  <si>
    <t>#tuvalu</t>
  </si>
  <si>
    <t>save</t>
  </si>
  <si>
    <t>t</t>
  </si>
  <si>
    <t>smell</t>
  </si>
  <si>
    <t>feel</t>
  </si>
  <si>
    <t>trainees</t>
  </si>
  <si>
    <t>learn</t>
  </si>
  <si>
    <t>detect</t>
  </si>
  <si>
    <t>radiation</t>
  </si>
  <si>
    <t>returning</t>
  </si>
  <si>
    <t>field</t>
  </si>
  <si>
    <t>inspections</t>
  </si>
  <si>
    <t>turn</t>
  </si>
  <si>
    <t>done</t>
  </si>
  <si>
    <t>support</t>
  </si>
  <si>
    <t>national</t>
  </si>
  <si>
    <t>centres</t>
  </si>
  <si>
    <t>ndcs</t>
  </si>
  <si>
    <t>latest</t>
  </si>
  <si>
    <t>#technical</t>
  </si>
  <si>
    <t>maintenance</t>
  </si>
  <si>
    <t>visit</t>
  </si>
  <si>
    <t>asunción</t>
  </si>
  <si>
    <t>#paraguay</t>
  </si>
  <si>
    <t>included</t>
  </si>
  <si>
    <t>#hardware</t>
  </si>
  <si>
    <t>#software</t>
  </si>
  <si>
    <t>upgrades</t>
  </si>
  <si>
    <t>installation</t>
  </si>
  <si>
    <t>box</t>
  </si>
  <si>
    <t>software</t>
  </si>
  <si>
    <t>operators</t>
  </si>
  <si>
    <t>congrats</t>
  </si>
  <si>
    <t>capacity</t>
  </si>
  <si>
    <t>building</t>
  </si>
  <si>
    <t>section</t>
  </si>
  <si>
    <t>proud</t>
  </si>
  <si>
    <t>brother</t>
  </si>
  <si>
    <t>director</t>
  </si>
  <si>
    <t>general</t>
  </si>
  <si>
    <t>walking</t>
  </si>
  <si>
    <t>talk</t>
  </si>
  <si>
    <t>50th</t>
  </si>
  <si>
    <t>#pacificislandsforum</t>
  </si>
  <si>
    <t>#who</t>
  </si>
  <si>
    <t>action</t>
  </si>
  <si>
    <t>#world</t>
  </si>
  <si>
    <t>incidente</t>
  </si>
  <si>
    <t>esplosione</t>
  </si>
  <si>
    <t>rilevata</t>
  </si>
  <si>
    <t>fino</t>
  </si>
  <si>
    <t>#norvegia</t>
  </si>
  <si>
    <t>allarme</t>
  </si>
  <si>
    <t>radiazioni</t>
  </si>
  <si>
    <t>di</t>
  </si>
  <si>
    <t>mr</t>
  </si>
  <si>
    <t>capabilities</t>
  </si>
  <si>
    <t>jbc</t>
  </si>
  <si>
    <t>affirming</t>
  </si>
  <si>
    <t>ambassador</t>
  </si>
  <si>
    <t>new</t>
  </si>
  <si>
    <t>permanent</t>
  </si>
  <si>
    <t>representative</t>
  </si>
  <si>
    <t>france</t>
  </si>
  <si>
    <t>united</t>
  </si>
  <si>
    <t>nations</t>
  </si>
  <si>
    <t>international</t>
  </si>
  <si>
    <t>organisations</t>
  </si>
  <si>
    <t>vienna</t>
  </si>
  <si>
    <t>presented</t>
  </si>
  <si>
    <t>credentials</t>
  </si>
  <si>
    <t>global</t>
  </si>
  <si>
    <t>infrastructure</t>
  </si>
  <si>
    <t>leveraged</t>
  </si>
  <si>
    <t>#sdgs</t>
  </si>
  <si>
    <t>#economics</t>
  </si>
  <si>
    <t>#foodsupply</t>
  </si>
  <si>
    <t>etc</t>
  </si>
  <si>
    <t>power</t>
  </si>
  <si>
    <t>change</t>
  </si>
  <si>
    <t>exactly</t>
  </si>
  <si>
    <t>include</t>
  </si>
  <si>
    <t>summit</t>
  </si>
  <si>
    <t>#gcas2018</t>
  </si>
  <si>
    <t>threat</t>
  </si>
  <si>
    <t>planet</t>
  </si>
  <si>
    <t>#nuclearwar</t>
  </si>
  <si>
    <t>end</t>
  </si>
  <si>
    <t>earth</t>
  </si>
  <si>
    <t>being</t>
  </si>
  <si>
    <t>contributing</t>
  </si>
  <si>
    <t>countermeasure</t>
  </si>
  <si>
    <t>both</t>
  </si>
  <si>
    <t>gives</t>
  </si>
  <si>
    <t>americans</t>
  </si>
  <si>
    <t>those</t>
  </si>
  <si>
    <t>around</t>
  </si>
  <si>
    <t>peace</t>
  </si>
  <si>
    <t>trust</t>
  </si>
  <si>
    <t>protecting</t>
  </si>
  <si>
    <t>equally</t>
  </si>
  <si>
    <t>m</t>
  </si>
  <si>
    <t>endorse</t>
  </si>
  <si>
    <t>imperative</t>
  </si>
  <si>
    <t>#nuclearweapons</t>
  </si>
  <si>
    <t>enough</t>
  </si>
  <si>
    <t>300</t>
  </si>
  <si>
    <t>monitor</t>
  </si>
  <si>
    <t>events</t>
  </si>
  <si>
    <t>underground</t>
  </si>
  <si>
    <t>underwater</t>
  </si>
  <si>
    <t>atmosphere</t>
  </si>
  <si>
    <t>resourceful</t>
  </si>
  <si>
    <t>#climateaction</t>
  </si>
  <si>
    <t>#iceberg</t>
  </si>
  <si>
    <t>more</t>
  </si>
  <si>
    <t>org</t>
  </si>
  <si>
    <t>sample</t>
  </si>
  <si>
    <t>trainer</t>
  </si>
  <si>
    <t>naama</t>
  </si>
  <si>
    <t>charit</t>
  </si>
  <si>
    <t>yaari</t>
  </si>
  <si>
    <t>teaches</t>
  </si>
  <si>
    <t>look</t>
  </si>
  <si>
    <t>fingerprints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</si>
  <si>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</si>
  <si>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</si>
  <si>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</si>
  <si>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</si>
  <si>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</si>
  <si>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</si>
  <si>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</si>
  <si>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</si>
  <si>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</si>
  <si>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</si>
  <si>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</si>
  <si>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</si>
  <si>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</si>
  <si>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</si>
  <si>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</si>
  <si>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</si>
  <si>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</si>
  <si>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</si>
  <si>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</si>
  <si>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</si>
  <si>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</si>
  <si>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</si>
  <si>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</si>
  <si>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</si>
  <si>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</si>
  <si>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</si>
  <si>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</si>
  <si>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</si>
  <si>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</si>
  <si>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</si>
  <si>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</si>
  <si>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</si>
  <si>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1.0.1.418</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</si>
  <si>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</si>
  <si>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</si>
  <si>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</si>
  <si>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</si>
  <si>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</si>
  <si>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</si>
  <si>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</si>
  <si>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</si>
  <si>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</si>
  <si>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</si>
  <si>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</si>
  <si>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</si>
  <si>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</si>
  <si>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</si>
  <si>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33, 112, 0</t>
  </si>
  <si>
    <t>72, 92, 0</t>
  </si>
  <si>
    <t>112, 72, 0</t>
  </si>
  <si>
    <t>Red</t>
  </si>
  <si>
    <t>G1: #ctbto #hiroshima anniversary atomic #nuclear world #letsfinishwhatwestarted #endnucleartesting 74th bombings</t>
  </si>
  <si>
    <t>G2: #ctbto data response media queries meet civil society expectations applications</t>
  </si>
  <si>
    <t>G3: #ctbto hiroshimacity #hiroshimapeacememorial august 1945 1945年8月の広島 長崎への原爆投下による犠牲者を偲ぶとともに 私たちは核兵器のない世界の実現に取り組む決意を新たにします atomic world</t>
  </si>
  <si>
    <t>G4: #ctbto #nuclear see world #letsfinishwhatwestarted #endnucleartesting s #ctbt #hiroshima anniversary</t>
  </si>
  <si>
    <t>G5: #russia #nyonoska #nuclear #nucleare #burevestnik #ctbto #incidentenucleare #artico #ambiente #severodivinsk</t>
  </si>
  <si>
    <t>G6: #ctbto #climatechange ctbto_alerts world s threats life against #ocean important</t>
  </si>
  <si>
    <t>G7: #ctbto #un #unitednations #unido #unwto #iaea #opcw #wto sinazerbo #japan</t>
  </si>
  <si>
    <t>Autofill Workbook Results</t>
  </si>
  <si>
    <t>Edge Weight▓1▓8▓0▓True▓Green▓Red▓▓Edge Weight▓1▓2▓0▓3▓10▓False▓Edge Weight▓1▓8▓0▓32▓6▓False▓▓0▓0▓0▓True▓Black▓Black▓▓Followers▓0▓399310▓0▓162▓1000▓False▓Followers▓0▓11286074▓0▓100▓70▓False▓▓0▓0▓0▓0▓0▓False▓▓0▓0▓0▓0▓0▓False</t>
  </si>
  <si>
    <t>Subgraph</t>
  </si>
  <si>
    <t>GraphSource░TwitterSearch▓GraphTerm░#ctbto▓ImportDescription░The graph represents a network of 416 Twitter users whose recent tweets contained "#ctbto", or who were replied to or mentioned in those tweets, taken from a data set limited to a maximum of 18,000 tweets.  The network was obtained from Twitter on Tuesday, 13 August 2019 at 00:34 UTC.
The tweets in the network were tweeted over the 8-day, 5-hour, 11-minute period from Sunday, 04 August 2019 at 17:53 UTC to Monday, 12 August 2019 at 23:04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</si>
</sst>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quotePrefix="1">
      <alignment wrapText="1"/>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8"/>
      <tableStyleElement type="headerRow" dxfId="387"/>
    </tableStyle>
    <tableStyle name="NodeXL Table" pivot="0" count="1">
      <tableStyleElement type="headerRow" dxfId="3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976574"/>
        <c:axId val="35789167"/>
      </c:barChart>
      <c:catAx>
        <c:axId val="39765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789167"/>
        <c:crosses val="autoZero"/>
        <c:auto val="1"/>
        <c:lblOffset val="100"/>
        <c:noMultiLvlLbl val="0"/>
      </c:catAx>
      <c:valAx>
        <c:axId val="35789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6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667048"/>
        <c:axId val="13241385"/>
      </c:barChart>
      <c:catAx>
        <c:axId val="536670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241385"/>
        <c:crosses val="autoZero"/>
        <c:auto val="1"/>
        <c:lblOffset val="100"/>
        <c:noMultiLvlLbl val="0"/>
      </c:catAx>
      <c:valAx>
        <c:axId val="13241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67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2063602"/>
        <c:axId val="65919235"/>
      </c:barChart>
      <c:catAx>
        <c:axId val="520636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919235"/>
        <c:crosses val="autoZero"/>
        <c:auto val="1"/>
        <c:lblOffset val="100"/>
        <c:noMultiLvlLbl val="0"/>
      </c:catAx>
      <c:valAx>
        <c:axId val="65919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63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402204"/>
        <c:axId val="37857789"/>
      </c:barChart>
      <c:catAx>
        <c:axId val="564022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857789"/>
        <c:crosses val="autoZero"/>
        <c:auto val="1"/>
        <c:lblOffset val="100"/>
        <c:noMultiLvlLbl val="0"/>
      </c:catAx>
      <c:valAx>
        <c:axId val="37857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02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75782"/>
        <c:axId val="46582039"/>
      </c:barChart>
      <c:catAx>
        <c:axId val="51757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582039"/>
        <c:crosses val="autoZero"/>
        <c:auto val="1"/>
        <c:lblOffset val="100"/>
        <c:noMultiLvlLbl val="0"/>
      </c:catAx>
      <c:valAx>
        <c:axId val="46582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5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585168"/>
        <c:axId val="15048785"/>
      </c:barChart>
      <c:catAx>
        <c:axId val="165851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048785"/>
        <c:crosses val="autoZero"/>
        <c:auto val="1"/>
        <c:lblOffset val="100"/>
        <c:noMultiLvlLbl val="0"/>
      </c:catAx>
      <c:valAx>
        <c:axId val="15048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85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221338"/>
        <c:axId val="10992043"/>
      </c:barChart>
      <c:catAx>
        <c:axId val="12213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992043"/>
        <c:crosses val="autoZero"/>
        <c:auto val="1"/>
        <c:lblOffset val="100"/>
        <c:noMultiLvlLbl val="0"/>
      </c:catAx>
      <c:valAx>
        <c:axId val="10992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1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819524"/>
        <c:axId val="17940261"/>
      </c:barChart>
      <c:catAx>
        <c:axId val="318195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940261"/>
        <c:crosses val="autoZero"/>
        <c:auto val="1"/>
        <c:lblOffset val="100"/>
        <c:noMultiLvlLbl val="0"/>
      </c:catAx>
      <c:valAx>
        <c:axId val="17940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19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7244622"/>
        <c:axId val="43875007"/>
      </c:barChart>
      <c:catAx>
        <c:axId val="27244622"/>
        <c:scaling>
          <c:orientation val="minMax"/>
        </c:scaling>
        <c:axPos val="b"/>
        <c:delete val="1"/>
        <c:majorTickMark val="out"/>
        <c:minorTickMark val="none"/>
        <c:tickLblPos val="none"/>
        <c:crossAx val="43875007"/>
        <c:crosses val="autoZero"/>
        <c:auto val="1"/>
        <c:lblOffset val="100"/>
        <c:noMultiLvlLbl val="0"/>
      </c:catAx>
      <c:valAx>
        <c:axId val="43875007"/>
        <c:scaling>
          <c:orientation val="minMax"/>
        </c:scaling>
        <c:axPos val="l"/>
        <c:delete val="1"/>
        <c:majorTickMark val="out"/>
        <c:minorTickMark val="none"/>
        <c:tickLblPos val="none"/>
        <c:crossAx val="272446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alaopartenair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franceonuvienn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tbto_alert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xavierstick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feminit4equipa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sinazerb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hosea63200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kouassaf"/>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okadascap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slytwai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oochan2017"/>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linuxmi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lecercle_d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nao73714"/>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juharr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votelau"/>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u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jwalsh78_j"/>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tucc_officia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driveri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hirenmparek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tuciofficia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abhaylal2"/>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sidrahusman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relaxedwallac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fricarepubli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makasadsha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nivenaldridg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frazzledjazz"/>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ana_captur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kkmishra198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ebtesam0036962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ramonestrada13"/>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chlorinelau"/>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unique_nick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springflower9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andygara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shankaragh14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amandanicole48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jmw_123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mosesjmunen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thedeav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willy8003927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antogom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malakara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fionaokell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willowbrooke13"/>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msbrendacolvi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sobhanajm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dcastelvecch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pedrocorreia_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alexdsieb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caman_calmat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rik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maheenk1673036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mikeewald2"/>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nicolem30925086"/>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lastiri_07"/>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madfall1213"/>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successorsaigi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igabriela_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iamhiroshim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dragonslynn198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nikkifirewal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ipsjap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elaine_mew"/>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hogaiaryoub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kz_rshas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mrocznyagres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spectrumaki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i_jayalakshm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iouisalouis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nghieatsrame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ramisa21694508"/>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purnimaray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banooyj"/>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tamikokurogok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belgiumembjapa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hiroshimacit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frisk_1895"/>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rg500ew"/>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yarncats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nell0428"/>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nekop_militair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redstorm1113"/>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kaninchen218"/>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applegate0"/>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sio_n16"/>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coccinella777"/>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ayumi2609"/>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chibamadok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debilderling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yashrshinde7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akaleab"/>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hiromimaryu"/>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taotao8931"/>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madara_428"/>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wkyhkw"/>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sweetsokab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rdando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michicotenti_pi"/>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spring_yun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suzutak"/>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aiogataiogata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armelllll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ken_hellste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odreiss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kiramari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hznll2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khemiri_lotf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wmn4srv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flortrill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bradbury455"/>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sarahbarber197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antoinebondaz"/>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paola_tessar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queenoliviast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akaya10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jadoremyt1048"/>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wsjp_insight"/>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4evrstardanc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yumintanak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marteensi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goalssc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alankytwitt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boblyl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beezerbopl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vkarthik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guillepotr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alexglezver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paulrzong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yahiaoua11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jamain_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dmcain8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cursandre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maitemorre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hajarahussain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madaaworld1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erwinnerr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basic_in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ejyadev"/>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pupusquarepant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keita_thatsky"/>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minipinlov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elise_a_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cosmontgt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rss_mcdnl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mancinelli202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odeos2oun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japkarly"/>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cristinaalbert4"/>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_tsukino_usak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motika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kampsabin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rharencha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wahrlo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anupamjamati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sunachan0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super_stara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shira_av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bankimooncentr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sahiransari989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dasvisionar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akiame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iamlenay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bzvokelj"/>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mfa_nigeri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paulmic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natthecat21"/>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laurashholgat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kunikosuzuki1"/>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frederic_nau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annwesha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larsroobo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beyondthebomb"/>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davidlance3"/>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tammyjptaylor"/>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greco_jame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strategicpolicy"/>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harringtonmark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lizl_genealog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sofiaphy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other95"/>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davefernig"/>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gaopalelwebigg"/>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187" name="Subgraph-akamimura1994"/>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188" name="Subgraph-pierrebonneel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189" name="Subgraph-birdtre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190" name="Subgraph-genius_play_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191" name="Subgraph-worou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192" name="Subgraph-kdarband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193" name="Subgraph-rousseauagn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194" name="Subgraph-julia_peit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195" name="Subgraph-cristianan78"/>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196" name="Subgraph-marionberren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197" name="Subgraph-ktmarimira"/>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198" name="Subgraph-urduz"/>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199" name="Subgraph-richfm39517086"/>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200" name="Subgraph-gasparepolizzi9"/>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201" name="Subgraph-namae_kangaechu"/>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202" name="Subgraph-b27c8a94ae537w"/>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203" name="Subgraph-stevieag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204" name="Subgraph-ohemaadufieg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205" name="Subgraph-9kkdsvbktt7jz0y"/>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206" name="Subgraph-nihonzaijuu"/>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207" name="Subgraph-calaggi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208" name="Subgraph-mkitano22"/>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209" name="Subgraph-manojggu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210" name="Subgraph-pipi_monkey"/>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211" name="Subgraph-sekayengai"/>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110089950"/>
          <a:ext cx="723900" cy="476250"/>
        </a:xfrm>
        <a:prstGeom prst="rect">
          <a:avLst/>
        </a:prstGeom>
        <a:ln>
          <a:noFill/>
        </a:ln>
      </xdr:spPr>
    </xdr:pic>
    <xdr:clientData/>
  </xdr:twoCellAnchor>
  <xdr:twoCellAnchor editAs="oneCell">
    <xdr:from>
      <xdr:col>1</xdr:col>
      <xdr:colOff>28575</xdr:colOff>
      <xdr:row>212</xdr:row>
      <xdr:rowOff>28575</xdr:rowOff>
    </xdr:from>
    <xdr:to>
      <xdr:col>1</xdr:col>
      <xdr:colOff>752475</xdr:colOff>
      <xdr:row>212</xdr:row>
      <xdr:rowOff>504825</xdr:rowOff>
    </xdr:to>
    <xdr:pic>
      <xdr:nvPicPr>
        <xdr:cNvPr id="212" name="Subgraph-osi_ctbto"/>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110613825"/>
          <a:ext cx="723900" cy="476250"/>
        </a:xfrm>
        <a:prstGeom prst="rect">
          <a:avLst/>
        </a:prstGeom>
        <a:ln>
          <a:noFill/>
        </a:ln>
      </xdr:spPr>
    </xdr:pic>
    <xdr:clientData/>
  </xdr:twoCellAnchor>
  <xdr:twoCellAnchor editAs="oneCell">
    <xdr:from>
      <xdr:col>1</xdr:col>
      <xdr:colOff>28575</xdr:colOff>
      <xdr:row>213</xdr:row>
      <xdr:rowOff>28575</xdr:rowOff>
    </xdr:from>
    <xdr:to>
      <xdr:col>1</xdr:col>
      <xdr:colOff>752475</xdr:colOff>
      <xdr:row>213</xdr:row>
      <xdr:rowOff>504825</xdr:rowOff>
    </xdr:to>
    <xdr:pic>
      <xdr:nvPicPr>
        <xdr:cNvPr id="213" name="Subgraph-alejamarg"/>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111137700"/>
          <a:ext cx="723900" cy="476250"/>
        </a:xfrm>
        <a:prstGeom prst="rect">
          <a:avLst/>
        </a:prstGeom>
        <a:ln>
          <a:noFill/>
        </a:ln>
      </xdr:spPr>
    </xdr:pic>
    <xdr:clientData/>
  </xdr:twoCellAnchor>
  <xdr:twoCellAnchor editAs="oneCell">
    <xdr:from>
      <xdr:col>1</xdr:col>
      <xdr:colOff>28575</xdr:colOff>
      <xdr:row>214</xdr:row>
      <xdr:rowOff>28575</xdr:rowOff>
    </xdr:from>
    <xdr:to>
      <xdr:col>1</xdr:col>
      <xdr:colOff>752475</xdr:colOff>
      <xdr:row>214</xdr:row>
      <xdr:rowOff>504825</xdr:rowOff>
    </xdr:to>
    <xdr:pic>
      <xdr:nvPicPr>
        <xdr:cNvPr id="214" name="Subgraph-wwhafez"/>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111661575"/>
          <a:ext cx="723900" cy="476250"/>
        </a:xfrm>
        <a:prstGeom prst="rect">
          <a:avLst/>
        </a:prstGeom>
        <a:ln>
          <a:noFill/>
        </a:ln>
      </xdr:spPr>
    </xdr:pic>
    <xdr:clientData/>
  </xdr:twoCellAnchor>
  <xdr:twoCellAnchor editAs="oneCell">
    <xdr:from>
      <xdr:col>1</xdr:col>
      <xdr:colOff>28575</xdr:colOff>
      <xdr:row>215</xdr:row>
      <xdr:rowOff>28575</xdr:rowOff>
    </xdr:from>
    <xdr:to>
      <xdr:col>1</xdr:col>
      <xdr:colOff>752475</xdr:colOff>
      <xdr:row>215</xdr:row>
      <xdr:rowOff>504825</xdr:rowOff>
    </xdr:to>
    <xdr:pic>
      <xdr:nvPicPr>
        <xdr:cNvPr id="215" name="Subgraph-crod_cruz"/>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112185450"/>
          <a:ext cx="723900" cy="476250"/>
        </a:xfrm>
        <a:prstGeom prst="rect">
          <a:avLst/>
        </a:prstGeom>
        <a:ln>
          <a:noFill/>
        </a:ln>
      </xdr:spPr>
    </xdr:pic>
    <xdr:clientData/>
  </xdr:twoCellAnchor>
  <xdr:twoCellAnchor editAs="oneCell">
    <xdr:from>
      <xdr:col>1</xdr:col>
      <xdr:colOff>28575</xdr:colOff>
      <xdr:row>216</xdr:row>
      <xdr:rowOff>28575</xdr:rowOff>
    </xdr:from>
    <xdr:to>
      <xdr:col>1</xdr:col>
      <xdr:colOff>752475</xdr:colOff>
      <xdr:row>216</xdr:row>
      <xdr:rowOff>504825</xdr:rowOff>
    </xdr:to>
    <xdr:pic>
      <xdr:nvPicPr>
        <xdr:cNvPr id="216" name="Subgraph-labakp"/>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112709325"/>
          <a:ext cx="723900" cy="476250"/>
        </a:xfrm>
        <a:prstGeom prst="rect">
          <a:avLst/>
        </a:prstGeom>
        <a:ln>
          <a:noFill/>
        </a:ln>
      </xdr:spPr>
    </xdr:pic>
    <xdr:clientData/>
  </xdr:twoCellAnchor>
  <xdr:twoCellAnchor editAs="oneCell">
    <xdr:from>
      <xdr:col>1</xdr:col>
      <xdr:colOff>28575</xdr:colOff>
      <xdr:row>217</xdr:row>
      <xdr:rowOff>28575</xdr:rowOff>
    </xdr:from>
    <xdr:to>
      <xdr:col>1</xdr:col>
      <xdr:colOff>752475</xdr:colOff>
      <xdr:row>217</xdr:row>
      <xdr:rowOff>504825</xdr:rowOff>
    </xdr:to>
    <xdr:pic>
      <xdr:nvPicPr>
        <xdr:cNvPr id="217" name="Subgraph-hayan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3233200"/>
          <a:ext cx="723900" cy="476250"/>
        </a:xfrm>
        <a:prstGeom prst="rect">
          <a:avLst/>
        </a:prstGeom>
        <a:ln>
          <a:noFill/>
        </a:ln>
      </xdr:spPr>
    </xdr:pic>
    <xdr:clientData/>
  </xdr:twoCellAnchor>
  <xdr:twoCellAnchor editAs="oneCell">
    <xdr:from>
      <xdr:col>1</xdr:col>
      <xdr:colOff>28575</xdr:colOff>
      <xdr:row>218</xdr:row>
      <xdr:rowOff>28575</xdr:rowOff>
    </xdr:from>
    <xdr:to>
      <xdr:col>1</xdr:col>
      <xdr:colOff>752475</xdr:colOff>
      <xdr:row>218</xdr:row>
      <xdr:rowOff>504825</xdr:rowOff>
    </xdr:to>
    <xdr:pic>
      <xdr:nvPicPr>
        <xdr:cNvPr id="218" name="Subgraph-rook_a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3757075"/>
          <a:ext cx="723900" cy="476250"/>
        </a:xfrm>
        <a:prstGeom prst="rect">
          <a:avLst/>
        </a:prstGeom>
        <a:ln>
          <a:noFill/>
        </a:ln>
      </xdr:spPr>
    </xdr:pic>
    <xdr:clientData/>
  </xdr:twoCellAnchor>
  <xdr:twoCellAnchor editAs="oneCell">
    <xdr:from>
      <xdr:col>1</xdr:col>
      <xdr:colOff>28575</xdr:colOff>
      <xdr:row>219</xdr:row>
      <xdr:rowOff>28575</xdr:rowOff>
    </xdr:from>
    <xdr:to>
      <xdr:col>1</xdr:col>
      <xdr:colOff>752475</xdr:colOff>
      <xdr:row>219</xdr:row>
      <xdr:rowOff>504825</xdr:rowOff>
    </xdr:to>
    <xdr:pic>
      <xdr:nvPicPr>
        <xdr:cNvPr id="219" name="Subgraph-komoshir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4280950"/>
          <a:ext cx="723900" cy="476250"/>
        </a:xfrm>
        <a:prstGeom prst="rect">
          <a:avLst/>
        </a:prstGeom>
        <a:ln>
          <a:noFill/>
        </a:ln>
      </xdr:spPr>
    </xdr:pic>
    <xdr:clientData/>
  </xdr:twoCellAnchor>
  <xdr:twoCellAnchor editAs="oneCell">
    <xdr:from>
      <xdr:col>1</xdr:col>
      <xdr:colOff>28575</xdr:colOff>
      <xdr:row>220</xdr:row>
      <xdr:rowOff>28575</xdr:rowOff>
    </xdr:from>
    <xdr:to>
      <xdr:col>1</xdr:col>
      <xdr:colOff>752475</xdr:colOff>
      <xdr:row>220</xdr:row>
      <xdr:rowOff>504825</xdr:rowOff>
    </xdr:to>
    <xdr:pic>
      <xdr:nvPicPr>
        <xdr:cNvPr id="220" name="Subgraph-springtimeriv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4804825"/>
          <a:ext cx="723900" cy="476250"/>
        </a:xfrm>
        <a:prstGeom prst="rect">
          <a:avLst/>
        </a:prstGeom>
        <a:ln>
          <a:noFill/>
        </a:ln>
      </xdr:spPr>
    </xdr:pic>
    <xdr:clientData/>
  </xdr:twoCellAnchor>
  <xdr:twoCellAnchor editAs="oneCell">
    <xdr:from>
      <xdr:col>1</xdr:col>
      <xdr:colOff>28575</xdr:colOff>
      <xdr:row>221</xdr:row>
      <xdr:rowOff>28575</xdr:rowOff>
    </xdr:from>
    <xdr:to>
      <xdr:col>1</xdr:col>
      <xdr:colOff>752475</xdr:colOff>
      <xdr:row>221</xdr:row>
      <xdr:rowOff>504825</xdr:rowOff>
    </xdr:to>
    <xdr:pic>
      <xdr:nvPicPr>
        <xdr:cNvPr id="221" name="Subgraph-takers2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5328700"/>
          <a:ext cx="723900" cy="476250"/>
        </a:xfrm>
        <a:prstGeom prst="rect">
          <a:avLst/>
        </a:prstGeom>
        <a:ln>
          <a:noFill/>
        </a:ln>
      </xdr:spPr>
    </xdr:pic>
    <xdr:clientData/>
  </xdr:twoCellAnchor>
  <xdr:twoCellAnchor editAs="oneCell">
    <xdr:from>
      <xdr:col>1</xdr:col>
      <xdr:colOff>28575</xdr:colOff>
      <xdr:row>222</xdr:row>
      <xdr:rowOff>28575</xdr:rowOff>
    </xdr:from>
    <xdr:to>
      <xdr:col>1</xdr:col>
      <xdr:colOff>752475</xdr:colOff>
      <xdr:row>222</xdr:row>
      <xdr:rowOff>504825</xdr:rowOff>
    </xdr:to>
    <xdr:pic>
      <xdr:nvPicPr>
        <xdr:cNvPr id="222" name="Subgraph-micacoumechor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5852575"/>
          <a:ext cx="723900" cy="476250"/>
        </a:xfrm>
        <a:prstGeom prst="rect">
          <a:avLst/>
        </a:prstGeom>
        <a:ln>
          <a:noFill/>
        </a:ln>
      </xdr:spPr>
    </xdr:pic>
    <xdr:clientData/>
  </xdr:twoCellAnchor>
  <xdr:twoCellAnchor editAs="oneCell">
    <xdr:from>
      <xdr:col>1</xdr:col>
      <xdr:colOff>28575</xdr:colOff>
      <xdr:row>223</xdr:row>
      <xdr:rowOff>28575</xdr:rowOff>
    </xdr:from>
    <xdr:to>
      <xdr:col>1</xdr:col>
      <xdr:colOff>752475</xdr:colOff>
      <xdr:row>223</xdr:row>
      <xdr:rowOff>504825</xdr:rowOff>
    </xdr:to>
    <xdr:pic>
      <xdr:nvPicPr>
        <xdr:cNvPr id="223" name="Subgraph-ikerukaseki"/>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16376450"/>
          <a:ext cx="723900" cy="476250"/>
        </a:xfrm>
        <a:prstGeom prst="rect">
          <a:avLst/>
        </a:prstGeom>
        <a:ln>
          <a:noFill/>
        </a:ln>
      </xdr:spPr>
    </xdr:pic>
    <xdr:clientData/>
  </xdr:twoCellAnchor>
  <xdr:twoCellAnchor editAs="oneCell">
    <xdr:from>
      <xdr:col>1</xdr:col>
      <xdr:colOff>28575</xdr:colOff>
      <xdr:row>224</xdr:row>
      <xdr:rowOff>28575</xdr:rowOff>
    </xdr:from>
    <xdr:to>
      <xdr:col>1</xdr:col>
      <xdr:colOff>752475</xdr:colOff>
      <xdr:row>224</xdr:row>
      <xdr:rowOff>504825</xdr:rowOff>
    </xdr:to>
    <xdr:pic>
      <xdr:nvPicPr>
        <xdr:cNvPr id="224" name="Subgraph-teekay118"/>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16900325"/>
          <a:ext cx="723900" cy="476250"/>
        </a:xfrm>
        <a:prstGeom prst="rect">
          <a:avLst/>
        </a:prstGeom>
        <a:ln>
          <a:noFill/>
        </a:ln>
      </xdr:spPr>
    </xdr:pic>
    <xdr:clientData/>
  </xdr:twoCellAnchor>
  <xdr:twoCellAnchor editAs="oneCell">
    <xdr:from>
      <xdr:col>1</xdr:col>
      <xdr:colOff>28575</xdr:colOff>
      <xdr:row>225</xdr:row>
      <xdr:rowOff>28575</xdr:rowOff>
    </xdr:from>
    <xdr:to>
      <xdr:col>1</xdr:col>
      <xdr:colOff>752475</xdr:colOff>
      <xdr:row>225</xdr:row>
      <xdr:rowOff>504825</xdr:rowOff>
    </xdr:to>
    <xdr:pic>
      <xdr:nvPicPr>
        <xdr:cNvPr id="225" name="Subgraph-mukane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7424200"/>
          <a:ext cx="723900" cy="476250"/>
        </a:xfrm>
        <a:prstGeom prst="rect">
          <a:avLst/>
        </a:prstGeom>
        <a:ln>
          <a:noFill/>
        </a:ln>
      </xdr:spPr>
    </xdr:pic>
    <xdr:clientData/>
  </xdr:twoCellAnchor>
  <xdr:twoCellAnchor editAs="oneCell">
    <xdr:from>
      <xdr:col>1</xdr:col>
      <xdr:colOff>28575</xdr:colOff>
      <xdr:row>226</xdr:row>
      <xdr:rowOff>28575</xdr:rowOff>
    </xdr:from>
    <xdr:to>
      <xdr:col>1</xdr:col>
      <xdr:colOff>752475</xdr:colOff>
      <xdr:row>226</xdr:row>
      <xdr:rowOff>504825</xdr:rowOff>
    </xdr:to>
    <xdr:pic>
      <xdr:nvPicPr>
        <xdr:cNvPr id="226" name="Subgraph-halmixg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7948075"/>
          <a:ext cx="723900" cy="476250"/>
        </a:xfrm>
        <a:prstGeom prst="rect">
          <a:avLst/>
        </a:prstGeom>
        <a:ln>
          <a:noFill/>
        </a:ln>
      </xdr:spPr>
    </xdr:pic>
    <xdr:clientData/>
  </xdr:twoCellAnchor>
  <xdr:twoCellAnchor editAs="oneCell">
    <xdr:from>
      <xdr:col>1</xdr:col>
      <xdr:colOff>28575</xdr:colOff>
      <xdr:row>227</xdr:row>
      <xdr:rowOff>28575</xdr:rowOff>
    </xdr:from>
    <xdr:to>
      <xdr:col>1</xdr:col>
      <xdr:colOff>752475</xdr:colOff>
      <xdr:row>227</xdr:row>
      <xdr:rowOff>504825</xdr:rowOff>
    </xdr:to>
    <xdr:pic>
      <xdr:nvPicPr>
        <xdr:cNvPr id="227" name="Subgraph-math_nvg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8471950"/>
          <a:ext cx="723900" cy="476250"/>
        </a:xfrm>
        <a:prstGeom prst="rect">
          <a:avLst/>
        </a:prstGeom>
        <a:ln>
          <a:noFill/>
        </a:ln>
      </xdr:spPr>
    </xdr:pic>
    <xdr:clientData/>
  </xdr:twoCellAnchor>
  <xdr:twoCellAnchor editAs="oneCell">
    <xdr:from>
      <xdr:col>1</xdr:col>
      <xdr:colOff>28575</xdr:colOff>
      <xdr:row>228</xdr:row>
      <xdr:rowOff>28575</xdr:rowOff>
    </xdr:from>
    <xdr:to>
      <xdr:col>1</xdr:col>
      <xdr:colOff>752475</xdr:colOff>
      <xdr:row>228</xdr:row>
      <xdr:rowOff>504825</xdr:rowOff>
    </xdr:to>
    <xdr:pic>
      <xdr:nvPicPr>
        <xdr:cNvPr id="228" name="Subgraph-mitchyokkaich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8995825"/>
          <a:ext cx="723900" cy="476250"/>
        </a:xfrm>
        <a:prstGeom prst="rect">
          <a:avLst/>
        </a:prstGeom>
        <a:ln>
          <a:noFill/>
        </a:ln>
      </xdr:spPr>
    </xdr:pic>
    <xdr:clientData/>
  </xdr:twoCellAnchor>
  <xdr:twoCellAnchor editAs="oneCell">
    <xdr:from>
      <xdr:col>1</xdr:col>
      <xdr:colOff>28575</xdr:colOff>
      <xdr:row>229</xdr:row>
      <xdr:rowOff>28575</xdr:rowOff>
    </xdr:from>
    <xdr:to>
      <xdr:col>1</xdr:col>
      <xdr:colOff>752475</xdr:colOff>
      <xdr:row>229</xdr:row>
      <xdr:rowOff>504825</xdr:rowOff>
    </xdr:to>
    <xdr:pic>
      <xdr:nvPicPr>
        <xdr:cNvPr id="229" name="Subgraph-kaycanadagoos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9519700"/>
          <a:ext cx="723900" cy="476250"/>
        </a:xfrm>
        <a:prstGeom prst="rect">
          <a:avLst/>
        </a:prstGeom>
        <a:ln>
          <a:noFill/>
        </a:ln>
      </xdr:spPr>
    </xdr:pic>
    <xdr:clientData/>
  </xdr:twoCellAnchor>
  <xdr:twoCellAnchor editAs="oneCell">
    <xdr:from>
      <xdr:col>1</xdr:col>
      <xdr:colOff>28575</xdr:colOff>
      <xdr:row>230</xdr:row>
      <xdr:rowOff>28575</xdr:rowOff>
    </xdr:from>
    <xdr:to>
      <xdr:col>1</xdr:col>
      <xdr:colOff>752475</xdr:colOff>
      <xdr:row>230</xdr:row>
      <xdr:rowOff>504825</xdr:rowOff>
    </xdr:to>
    <xdr:pic>
      <xdr:nvPicPr>
        <xdr:cNvPr id="230" name="Subgraph-rosenelbui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20043575"/>
          <a:ext cx="723900" cy="476250"/>
        </a:xfrm>
        <a:prstGeom prst="rect">
          <a:avLst/>
        </a:prstGeom>
        <a:ln>
          <a:noFill/>
        </a:ln>
      </xdr:spPr>
    </xdr:pic>
    <xdr:clientData/>
  </xdr:twoCellAnchor>
  <xdr:twoCellAnchor editAs="oneCell">
    <xdr:from>
      <xdr:col>1</xdr:col>
      <xdr:colOff>28575</xdr:colOff>
      <xdr:row>231</xdr:row>
      <xdr:rowOff>28575</xdr:rowOff>
    </xdr:from>
    <xdr:to>
      <xdr:col>1</xdr:col>
      <xdr:colOff>752475</xdr:colOff>
      <xdr:row>231</xdr:row>
      <xdr:rowOff>504825</xdr:rowOff>
    </xdr:to>
    <xdr:pic>
      <xdr:nvPicPr>
        <xdr:cNvPr id="231" name="Subgraph-mizuha_m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0567450"/>
          <a:ext cx="723900" cy="476250"/>
        </a:xfrm>
        <a:prstGeom prst="rect">
          <a:avLst/>
        </a:prstGeom>
        <a:ln>
          <a:noFill/>
        </a:ln>
      </xdr:spPr>
    </xdr:pic>
    <xdr:clientData/>
  </xdr:twoCellAnchor>
  <xdr:twoCellAnchor editAs="oneCell">
    <xdr:from>
      <xdr:col>1</xdr:col>
      <xdr:colOff>28575</xdr:colOff>
      <xdr:row>232</xdr:row>
      <xdr:rowOff>28575</xdr:rowOff>
    </xdr:from>
    <xdr:to>
      <xdr:col>1</xdr:col>
      <xdr:colOff>752475</xdr:colOff>
      <xdr:row>232</xdr:row>
      <xdr:rowOff>504825</xdr:rowOff>
    </xdr:to>
    <xdr:pic>
      <xdr:nvPicPr>
        <xdr:cNvPr id="232" name="Subgraph-mayyuu231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1091325"/>
          <a:ext cx="723900" cy="476250"/>
        </a:xfrm>
        <a:prstGeom prst="rect">
          <a:avLst/>
        </a:prstGeom>
        <a:ln>
          <a:noFill/>
        </a:ln>
      </xdr:spPr>
    </xdr:pic>
    <xdr:clientData/>
  </xdr:twoCellAnchor>
  <xdr:twoCellAnchor editAs="oneCell">
    <xdr:from>
      <xdr:col>1</xdr:col>
      <xdr:colOff>28575</xdr:colOff>
      <xdr:row>233</xdr:row>
      <xdr:rowOff>28575</xdr:rowOff>
    </xdr:from>
    <xdr:to>
      <xdr:col>1</xdr:col>
      <xdr:colOff>752475</xdr:colOff>
      <xdr:row>233</xdr:row>
      <xdr:rowOff>504825</xdr:rowOff>
    </xdr:to>
    <xdr:pic>
      <xdr:nvPicPr>
        <xdr:cNvPr id="233" name="Subgraph-magnolia_66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21615200"/>
          <a:ext cx="723900" cy="476250"/>
        </a:xfrm>
        <a:prstGeom prst="rect">
          <a:avLst/>
        </a:prstGeom>
        <a:ln>
          <a:noFill/>
        </a:ln>
      </xdr:spPr>
    </xdr:pic>
    <xdr:clientData/>
  </xdr:twoCellAnchor>
  <xdr:twoCellAnchor editAs="oneCell">
    <xdr:from>
      <xdr:col>1</xdr:col>
      <xdr:colOff>28575</xdr:colOff>
      <xdr:row>234</xdr:row>
      <xdr:rowOff>28575</xdr:rowOff>
    </xdr:from>
    <xdr:to>
      <xdr:col>1</xdr:col>
      <xdr:colOff>752475</xdr:colOff>
      <xdr:row>234</xdr:row>
      <xdr:rowOff>504825</xdr:rowOff>
    </xdr:to>
    <xdr:pic>
      <xdr:nvPicPr>
        <xdr:cNvPr id="234" name="Subgraph-suzaku95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22139075"/>
          <a:ext cx="723900" cy="476250"/>
        </a:xfrm>
        <a:prstGeom prst="rect">
          <a:avLst/>
        </a:prstGeom>
        <a:ln>
          <a:noFill/>
        </a:ln>
      </xdr:spPr>
    </xdr:pic>
    <xdr:clientData/>
  </xdr:twoCellAnchor>
  <xdr:twoCellAnchor editAs="oneCell">
    <xdr:from>
      <xdr:col>1</xdr:col>
      <xdr:colOff>28575</xdr:colOff>
      <xdr:row>235</xdr:row>
      <xdr:rowOff>28575</xdr:rowOff>
    </xdr:from>
    <xdr:to>
      <xdr:col>1</xdr:col>
      <xdr:colOff>752475</xdr:colOff>
      <xdr:row>235</xdr:row>
      <xdr:rowOff>504825</xdr:rowOff>
    </xdr:to>
    <xdr:pic>
      <xdr:nvPicPr>
        <xdr:cNvPr id="235" name="Subgraph-slowslowfoo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22662950"/>
          <a:ext cx="723900" cy="476250"/>
        </a:xfrm>
        <a:prstGeom prst="rect">
          <a:avLst/>
        </a:prstGeom>
        <a:ln>
          <a:noFill/>
        </a:ln>
      </xdr:spPr>
    </xdr:pic>
    <xdr:clientData/>
  </xdr:twoCellAnchor>
  <xdr:twoCellAnchor editAs="oneCell">
    <xdr:from>
      <xdr:col>1</xdr:col>
      <xdr:colOff>28575</xdr:colOff>
      <xdr:row>236</xdr:row>
      <xdr:rowOff>28575</xdr:rowOff>
    </xdr:from>
    <xdr:to>
      <xdr:col>1</xdr:col>
      <xdr:colOff>752475</xdr:colOff>
      <xdr:row>236</xdr:row>
      <xdr:rowOff>504825</xdr:rowOff>
    </xdr:to>
    <xdr:pic>
      <xdr:nvPicPr>
        <xdr:cNvPr id="236" name="Subgraph-kunch6_1r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23186825"/>
          <a:ext cx="723900" cy="476250"/>
        </a:xfrm>
        <a:prstGeom prst="rect">
          <a:avLst/>
        </a:prstGeom>
        <a:ln>
          <a:noFill/>
        </a:ln>
      </xdr:spPr>
    </xdr:pic>
    <xdr:clientData/>
  </xdr:twoCellAnchor>
  <xdr:twoCellAnchor editAs="oneCell">
    <xdr:from>
      <xdr:col>1</xdr:col>
      <xdr:colOff>28575</xdr:colOff>
      <xdr:row>237</xdr:row>
      <xdr:rowOff>28575</xdr:rowOff>
    </xdr:from>
    <xdr:to>
      <xdr:col>1</xdr:col>
      <xdr:colOff>752475</xdr:colOff>
      <xdr:row>237</xdr:row>
      <xdr:rowOff>504825</xdr:rowOff>
    </xdr:to>
    <xdr:pic>
      <xdr:nvPicPr>
        <xdr:cNvPr id="237" name="Subgraph-yuyu3930"/>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3710700"/>
          <a:ext cx="723900" cy="476250"/>
        </a:xfrm>
        <a:prstGeom prst="rect">
          <a:avLst/>
        </a:prstGeom>
        <a:ln>
          <a:noFill/>
        </a:ln>
      </xdr:spPr>
    </xdr:pic>
    <xdr:clientData/>
  </xdr:twoCellAnchor>
  <xdr:twoCellAnchor editAs="oneCell">
    <xdr:from>
      <xdr:col>1</xdr:col>
      <xdr:colOff>28575</xdr:colOff>
      <xdr:row>238</xdr:row>
      <xdr:rowOff>28575</xdr:rowOff>
    </xdr:from>
    <xdr:to>
      <xdr:col>1</xdr:col>
      <xdr:colOff>752475</xdr:colOff>
      <xdr:row>238</xdr:row>
      <xdr:rowOff>504825</xdr:rowOff>
    </xdr:to>
    <xdr:pic>
      <xdr:nvPicPr>
        <xdr:cNvPr id="238" name="Subgraph-mountainbase123"/>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4234575"/>
          <a:ext cx="723900" cy="476250"/>
        </a:xfrm>
        <a:prstGeom prst="rect">
          <a:avLst/>
        </a:prstGeom>
        <a:ln>
          <a:noFill/>
        </a:ln>
      </xdr:spPr>
    </xdr:pic>
    <xdr:clientData/>
  </xdr:twoCellAnchor>
  <xdr:twoCellAnchor editAs="oneCell">
    <xdr:from>
      <xdr:col>1</xdr:col>
      <xdr:colOff>28575</xdr:colOff>
      <xdr:row>239</xdr:row>
      <xdr:rowOff>28575</xdr:rowOff>
    </xdr:from>
    <xdr:to>
      <xdr:col>1</xdr:col>
      <xdr:colOff>752475</xdr:colOff>
      <xdr:row>239</xdr:row>
      <xdr:rowOff>504825</xdr:rowOff>
    </xdr:to>
    <xdr:pic>
      <xdr:nvPicPr>
        <xdr:cNvPr id="239" name="Subgraph-yevgeny0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4758450"/>
          <a:ext cx="723900" cy="476250"/>
        </a:xfrm>
        <a:prstGeom prst="rect">
          <a:avLst/>
        </a:prstGeom>
        <a:ln>
          <a:noFill/>
        </a:ln>
      </xdr:spPr>
    </xdr:pic>
    <xdr:clientData/>
  </xdr:twoCellAnchor>
  <xdr:twoCellAnchor editAs="oneCell">
    <xdr:from>
      <xdr:col>1</xdr:col>
      <xdr:colOff>28575</xdr:colOff>
      <xdr:row>240</xdr:row>
      <xdr:rowOff>28575</xdr:rowOff>
    </xdr:from>
    <xdr:to>
      <xdr:col>1</xdr:col>
      <xdr:colOff>752475</xdr:colOff>
      <xdr:row>240</xdr:row>
      <xdr:rowOff>504825</xdr:rowOff>
    </xdr:to>
    <xdr:pic>
      <xdr:nvPicPr>
        <xdr:cNvPr id="240" name="Subgraph-patthedesertra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25282325"/>
          <a:ext cx="723900" cy="476250"/>
        </a:xfrm>
        <a:prstGeom prst="rect">
          <a:avLst/>
        </a:prstGeom>
        <a:ln>
          <a:noFill/>
        </a:ln>
      </xdr:spPr>
    </xdr:pic>
    <xdr:clientData/>
  </xdr:twoCellAnchor>
  <xdr:twoCellAnchor editAs="oneCell">
    <xdr:from>
      <xdr:col>1</xdr:col>
      <xdr:colOff>28575</xdr:colOff>
      <xdr:row>241</xdr:row>
      <xdr:rowOff>28575</xdr:rowOff>
    </xdr:from>
    <xdr:to>
      <xdr:col>1</xdr:col>
      <xdr:colOff>752475</xdr:colOff>
      <xdr:row>241</xdr:row>
      <xdr:rowOff>504825</xdr:rowOff>
    </xdr:to>
    <xdr:pic>
      <xdr:nvPicPr>
        <xdr:cNvPr id="241" name="Subgraph-newzealand_caf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25806200"/>
          <a:ext cx="723900" cy="476250"/>
        </a:xfrm>
        <a:prstGeom prst="rect">
          <a:avLst/>
        </a:prstGeom>
        <a:ln>
          <a:noFill/>
        </a:ln>
      </xdr:spPr>
    </xdr:pic>
    <xdr:clientData/>
  </xdr:twoCellAnchor>
  <xdr:twoCellAnchor editAs="oneCell">
    <xdr:from>
      <xdr:col>1</xdr:col>
      <xdr:colOff>28575</xdr:colOff>
      <xdr:row>242</xdr:row>
      <xdr:rowOff>28575</xdr:rowOff>
    </xdr:from>
    <xdr:to>
      <xdr:col>1</xdr:col>
      <xdr:colOff>752475</xdr:colOff>
      <xdr:row>242</xdr:row>
      <xdr:rowOff>504825</xdr:rowOff>
    </xdr:to>
    <xdr:pic>
      <xdr:nvPicPr>
        <xdr:cNvPr id="242" name="Subgraph-robopul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26330075"/>
          <a:ext cx="723900" cy="476250"/>
        </a:xfrm>
        <a:prstGeom prst="rect">
          <a:avLst/>
        </a:prstGeom>
        <a:ln>
          <a:noFill/>
        </a:ln>
      </xdr:spPr>
    </xdr:pic>
    <xdr:clientData/>
  </xdr:twoCellAnchor>
  <xdr:twoCellAnchor editAs="oneCell">
    <xdr:from>
      <xdr:col>1</xdr:col>
      <xdr:colOff>28575</xdr:colOff>
      <xdr:row>243</xdr:row>
      <xdr:rowOff>28575</xdr:rowOff>
    </xdr:from>
    <xdr:to>
      <xdr:col>1</xdr:col>
      <xdr:colOff>752475</xdr:colOff>
      <xdr:row>243</xdr:row>
      <xdr:rowOff>504825</xdr:rowOff>
    </xdr:to>
    <xdr:pic>
      <xdr:nvPicPr>
        <xdr:cNvPr id="243" name="Subgraph-yvandutil"/>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26853950"/>
          <a:ext cx="723900" cy="476250"/>
        </a:xfrm>
        <a:prstGeom prst="rect">
          <a:avLst/>
        </a:prstGeom>
        <a:ln>
          <a:noFill/>
        </a:ln>
      </xdr:spPr>
    </xdr:pic>
    <xdr:clientData/>
  </xdr:twoCellAnchor>
  <xdr:twoCellAnchor editAs="oneCell">
    <xdr:from>
      <xdr:col>1</xdr:col>
      <xdr:colOff>28575</xdr:colOff>
      <xdr:row>244</xdr:row>
      <xdr:rowOff>28575</xdr:rowOff>
    </xdr:from>
    <xdr:to>
      <xdr:col>1</xdr:col>
      <xdr:colOff>752475</xdr:colOff>
      <xdr:row>244</xdr:row>
      <xdr:rowOff>504825</xdr:rowOff>
    </xdr:to>
    <xdr:pic>
      <xdr:nvPicPr>
        <xdr:cNvPr id="244" name="Subgraph-ctbtnow"/>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27377825"/>
          <a:ext cx="723900" cy="476250"/>
        </a:xfrm>
        <a:prstGeom prst="rect">
          <a:avLst/>
        </a:prstGeom>
        <a:ln>
          <a:noFill/>
        </a:ln>
      </xdr:spPr>
    </xdr:pic>
    <xdr:clientData/>
  </xdr:twoCellAnchor>
  <xdr:twoCellAnchor editAs="oneCell">
    <xdr:from>
      <xdr:col>1</xdr:col>
      <xdr:colOff>28575</xdr:colOff>
      <xdr:row>245</xdr:row>
      <xdr:rowOff>28575</xdr:rowOff>
    </xdr:from>
    <xdr:to>
      <xdr:col>1</xdr:col>
      <xdr:colOff>752475</xdr:colOff>
      <xdr:row>245</xdr:row>
      <xdr:rowOff>504825</xdr:rowOff>
    </xdr:to>
    <xdr:pic>
      <xdr:nvPicPr>
        <xdr:cNvPr id="245" name="Subgraph-japanmissionvie"/>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127901700"/>
          <a:ext cx="723900" cy="476250"/>
        </a:xfrm>
        <a:prstGeom prst="rect">
          <a:avLst/>
        </a:prstGeom>
        <a:ln>
          <a:noFill/>
        </a:ln>
      </xdr:spPr>
    </xdr:pic>
    <xdr:clientData/>
  </xdr:twoCellAnchor>
  <xdr:twoCellAnchor editAs="oneCell">
    <xdr:from>
      <xdr:col>1</xdr:col>
      <xdr:colOff>28575</xdr:colOff>
      <xdr:row>246</xdr:row>
      <xdr:rowOff>28575</xdr:rowOff>
    </xdr:from>
    <xdr:to>
      <xdr:col>1</xdr:col>
      <xdr:colOff>752475</xdr:colOff>
      <xdr:row>246</xdr:row>
      <xdr:rowOff>504825</xdr:rowOff>
    </xdr:to>
    <xdr:pic>
      <xdr:nvPicPr>
        <xdr:cNvPr id="246" name="Subgraph-germanyunvienna"/>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128425575"/>
          <a:ext cx="723900" cy="476250"/>
        </a:xfrm>
        <a:prstGeom prst="rect">
          <a:avLst/>
        </a:prstGeom>
        <a:ln>
          <a:noFill/>
        </a:ln>
      </xdr:spPr>
    </xdr:pic>
    <xdr:clientData/>
  </xdr:twoCellAnchor>
  <xdr:twoCellAnchor editAs="oneCell">
    <xdr:from>
      <xdr:col>1</xdr:col>
      <xdr:colOff>28575</xdr:colOff>
      <xdr:row>247</xdr:row>
      <xdr:rowOff>28575</xdr:rowOff>
    </xdr:from>
    <xdr:to>
      <xdr:col>1</xdr:col>
      <xdr:colOff>752475</xdr:colOff>
      <xdr:row>247</xdr:row>
      <xdr:rowOff>504825</xdr:rowOff>
    </xdr:to>
    <xdr:pic>
      <xdr:nvPicPr>
        <xdr:cNvPr id="247" name="Subgraph-miyuki_pand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8949450"/>
          <a:ext cx="723900" cy="476250"/>
        </a:xfrm>
        <a:prstGeom prst="rect">
          <a:avLst/>
        </a:prstGeom>
        <a:ln>
          <a:noFill/>
        </a:ln>
      </xdr:spPr>
    </xdr:pic>
    <xdr:clientData/>
  </xdr:twoCellAnchor>
  <xdr:twoCellAnchor editAs="oneCell">
    <xdr:from>
      <xdr:col>1</xdr:col>
      <xdr:colOff>28575</xdr:colOff>
      <xdr:row>248</xdr:row>
      <xdr:rowOff>28575</xdr:rowOff>
    </xdr:from>
    <xdr:to>
      <xdr:col>1</xdr:col>
      <xdr:colOff>752475</xdr:colOff>
      <xdr:row>248</xdr:row>
      <xdr:rowOff>504825</xdr:rowOff>
    </xdr:to>
    <xdr:pic>
      <xdr:nvPicPr>
        <xdr:cNvPr id="248" name="Subgraph-un_disarmament"/>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29473325"/>
          <a:ext cx="723900" cy="476250"/>
        </a:xfrm>
        <a:prstGeom prst="rect">
          <a:avLst/>
        </a:prstGeom>
        <a:ln>
          <a:noFill/>
        </a:ln>
      </xdr:spPr>
    </xdr:pic>
    <xdr:clientData/>
  </xdr:twoCellAnchor>
  <xdr:twoCellAnchor editAs="oneCell">
    <xdr:from>
      <xdr:col>1</xdr:col>
      <xdr:colOff>28575</xdr:colOff>
      <xdr:row>249</xdr:row>
      <xdr:rowOff>28575</xdr:rowOff>
    </xdr:from>
    <xdr:to>
      <xdr:col>1</xdr:col>
      <xdr:colOff>752475</xdr:colOff>
      <xdr:row>249</xdr:row>
      <xdr:rowOff>504825</xdr:rowOff>
    </xdr:to>
    <xdr:pic>
      <xdr:nvPicPr>
        <xdr:cNvPr id="249" name="Subgraph-kouzie01"/>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129997200"/>
          <a:ext cx="723900" cy="476250"/>
        </a:xfrm>
        <a:prstGeom prst="rect">
          <a:avLst/>
        </a:prstGeom>
        <a:ln>
          <a:noFill/>
        </a:ln>
      </xdr:spPr>
    </xdr:pic>
    <xdr:clientData/>
  </xdr:twoCellAnchor>
  <xdr:twoCellAnchor editAs="oneCell">
    <xdr:from>
      <xdr:col>1</xdr:col>
      <xdr:colOff>28575</xdr:colOff>
      <xdr:row>250</xdr:row>
      <xdr:rowOff>28575</xdr:rowOff>
    </xdr:from>
    <xdr:to>
      <xdr:col>1</xdr:col>
      <xdr:colOff>752475</xdr:colOff>
      <xdr:row>250</xdr:row>
      <xdr:rowOff>504825</xdr:rowOff>
    </xdr:to>
    <xdr:pic>
      <xdr:nvPicPr>
        <xdr:cNvPr id="250" name="Subgraph-breasleyadam"/>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30521075"/>
          <a:ext cx="723900" cy="476250"/>
        </a:xfrm>
        <a:prstGeom prst="rect">
          <a:avLst/>
        </a:prstGeom>
        <a:ln>
          <a:noFill/>
        </a:ln>
      </xdr:spPr>
    </xdr:pic>
    <xdr:clientData/>
  </xdr:twoCellAnchor>
  <xdr:twoCellAnchor editAs="oneCell">
    <xdr:from>
      <xdr:col>1</xdr:col>
      <xdr:colOff>28575</xdr:colOff>
      <xdr:row>251</xdr:row>
      <xdr:rowOff>28575</xdr:rowOff>
    </xdr:from>
    <xdr:to>
      <xdr:col>1</xdr:col>
      <xdr:colOff>752475</xdr:colOff>
      <xdr:row>251</xdr:row>
      <xdr:rowOff>504825</xdr:rowOff>
    </xdr:to>
    <xdr:pic>
      <xdr:nvPicPr>
        <xdr:cNvPr id="251" name="Subgraph-kuni84165269"/>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31044950"/>
          <a:ext cx="723900" cy="476250"/>
        </a:xfrm>
        <a:prstGeom prst="rect">
          <a:avLst/>
        </a:prstGeom>
        <a:ln>
          <a:noFill/>
        </a:ln>
      </xdr:spPr>
    </xdr:pic>
    <xdr:clientData/>
  </xdr:twoCellAnchor>
  <xdr:twoCellAnchor editAs="oneCell">
    <xdr:from>
      <xdr:col>1</xdr:col>
      <xdr:colOff>28575</xdr:colOff>
      <xdr:row>252</xdr:row>
      <xdr:rowOff>28575</xdr:rowOff>
    </xdr:from>
    <xdr:to>
      <xdr:col>1</xdr:col>
      <xdr:colOff>752475</xdr:colOff>
      <xdr:row>252</xdr:row>
      <xdr:rowOff>504825</xdr:rowOff>
    </xdr:to>
    <xdr:pic>
      <xdr:nvPicPr>
        <xdr:cNvPr id="252" name="Subgraph-youth4ctbt"/>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131568825"/>
          <a:ext cx="723900" cy="476250"/>
        </a:xfrm>
        <a:prstGeom prst="rect">
          <a:avLst/>
        </a:prstGeom>
        <a:ln>
          <a:noFill/>
        </a:ln>
      </xdr:spPr>
    </xdr:pic>
    <xdr:clientData/>
  </xdr:twoCellAnchor>
  <xdr:twoCellAnchor editAs="oneCell">
    <xdr:from>
      <xdr:col>1</xdr:col>
      <xdr:colOff>28575</xdr:colOff>
      <xdr:row>253</xdr:row>
      <xdr:rowOff>28575</xdr:rowOff>
    </xdr:from>
    <xdr:to>
      <xdr:col>1</xdr:col>
      <xdr:colOff>752475</xdr:colOff>
      <xdr:row>253</xdr:row>
      <xdr:rowOff>504825</xdr:rowOff>
    </xdr:to>
    <xdr:pic>
      <xdr:nvPicPr>
        <xdr:cNvPr id="253" name="Subgraph-braddodd"/>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32092700"/>
          <a:ext cx="723900" cy="476250"/>
        </a:xfrm>
        <a:prstGeom prst="rect">
          <a:avLst/>
        </a:prstGeom>
        <a:ln>
          <a:noFill/>
        </a:ln>
      </xdr:spPr>
    </xdr:pic>
    <xdr:clientData/>
  </xdr:twoCellAnchor>
  <xdr:twoCellAnchor editAs="oneCell">
    <xdr:from>
      <xdr:col>1</xdr:col>
      <xdr:colOff>28575</xdr:colOff>
      <xdr:row>254</xdr:row>
      <xdr:rowOff>28575</xdr:rowOff>
    </xdr:from>
    <xdr:to>
      <xdr:col>1</xdr:col>
      <xdr:colOff>752475</xdr:colOff>
      <xdr:row>254</xdr:row>
      <xdr:rowOff>504825</xdr:rowOff>
    </xdr:to>
    <xdr:pic>
      <xdr:nvPicPr>
        <xdr:cNvPr id="254" name="Subgraph-suncemore1"/>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32616575"/>
          <a:ext cx="723900" cy="476250"/>
        </a:xfrm>
        <a:prstGeom prst="rect">
          <a:avLst/>
        </a:prstGeom>
        <a:ln>
          <a:noFill/>
        </a:ln>
      </xdr:spPr>
    </xdr:pic>
    <xdr:clientData/>
  </xdr:twoCellAnchor>
  <xdr:twoCellAnchor editAs="oneCell">
    <xdr:from>
      <xdr:col>1</xdr:col>
      <xdr:colOff>28575</xdr:colOff>
      <xdr:row>255</xdr:row>
      <xdr:rowOff>28575</xdr:rowOff>
    </xdr:from>
    <xdr:to>
      <xdr:col>1</xdr:col>
      <xdr:colOff>752475</xdr:colOff>
      <xdr:row>255</xdr:row>
      <xdr:rowOff>504825</xdr:rowOff>
    </xdr:to>
    <xdr:pic>
      <xdr:nvPicPr>
        <xdr:cNvPr id="255" name="Subgraph-nandandevau"/>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33140450"/>
          <a:ext cx="723900" cy="476250"/>
        </a:xfrm>
        <a:prstGeom prst="rect">
          <a:avLst/>
        </a:prstGeom>
        <a:ln>
          <a:noFill/>
        </a:ln>
      </xdr:spPr>
    </xdr:pic>
    <xdr:clientData/>
  </xdr:twoCellAnchor>
  <xdr:twoCellAnchor editAs="oneCell">
    <xdr:from>
      <xdr:col>1</xdr:col>
      <xdr:colOff>28575</xdr:colOff>
      <xdr:row>256</xdr:row>
      <xdr:rowOff>28575</xdr:rowOff>
    </xdr:from>
    <xdr:to>
      <xdr:col>1</xdr:col>
      <xdr:colOff>752475</xdr:colOff>
      <xdr:row>256</xdr:row>
      <xdr:rowOff>504825</xdr:rowOff>
    </xdr:to>
    <xdr:pic>
      <xdr:nvPicPr>
        <xdr:cNvPr id="256" name="Subgraph-lakanieuws"/>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33664325"/>
          <a:ext cx="723900" cy="476250"/>
        </a:xfrm>
        <a:prstGeom prst="rect">
          <a:avLst/>
        </a:prstGeom>
        <a:ln>
          <a:noFill/>
        </a:ln>
      </xdr:spPr>
    </xdr:pic>
    <xdr:clientData/>
  </xdr:twoCellAnchor>
  <xdr:twoCellAnchor editAs="oneCell">
    <xdr:from>
      <xdr:col>1</xdr:col>
      <xdr:colOff>28575</xdr:colOff>
      <xdr:row>257</xdr:row>
      <xdr:rowOff>28575</xdr:rowOff>
    </xdr:from>
    <xdr:to>
      <xdr:col>1</xdr:col>
      <xdr:colOff>752475</xdr:colOff>
      <xdr:row>257</xdr:row>
      <xdr:rowOff>504825</xdr:rowOff>
    </xdr:to>
    <xdr:pic>
      <xdr:nvPicPr>
        <xdr:cNvPr id="257" name="Subgraph-musashia140"/>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34188200"/>
          <a:ext cx="723900" cy="476250"/>
        </a:xfrm>
        <a:prstGeom prst="rect">
          <a:avLst/>
        </a:prstGeom>
        <a:ln>
          <a:noFill/>
        </a:ln>
      </xdr:spPr>
    </xdr:pic>
    <xdr:clientData/>
  </xdr:twoCellAnchor>
  <xdr:twoCellAnchor editAs="oneCell">
    <xdr:from>
      <xdr:col>1</xdr:col>
      <xdr:colOff>28575</xdr:colOff>
      <xdr:row>258</xdr:row>
      <xdr:rowOff>28575</xdr:rowOff>
    </xdr:from>
    <xdr:to>
      <xdr:col>1</xdr:col>
      <xdr:colOff>752475</xdr:colOff>
      <xdr:row>258</xdr:row>
      <xdr:rowOff>504825</xdr:rowOff>
    </xdr:to>
    <xdr:pic>
      <xdr:nvPicPr>
        <xdr:cNvPr id="258" name="Subgraph-hdevreij"/>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34712075"/>
          <a:ext cx="723900" cy="476250"/>
        </a:xfrm>
        <a:prstGeom prst="rect">
          <a:avLst/>
        </a:prstGeom>
        <a:ln>
          <a:noFill/>
        </a:ln>
      </xdr:spPr>
    </xdr:pic>
    <xdr:clientData/>
  </xdr:twoCellAnchor>
  <xdr:twoCellAnchor editAs="oneCell">
    <xdr:from>
      <xdr:col>1</xdr:col>
      <xdr:colOff>28575</xdr:colOff>
      <xdr:row>259</xdr:row>
      <xdr:rowOff>28575</xdr:rowOff>
    </xdr:from>
    <xdr:to>
      <xdr:col>1</xdr:col>
      <xdr:colOff>752475</xdr:colOff>
      <xdr:row>259</xdr:row>
      <xdr:rowOff>504825</xdr:rowOff>
    </xdr:to>
    <xdr:pic>
      <xdr:nvPicPr>
        <xdr:cNvPr id="259" name="Subgraph-danaiolos"/>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35235950"/>
          <a:ext cx="723900" cy="476250"/>
        </a:xfrm>
        <a:prstGeom prst="rect">
          <a:avLst/>
        </a:prstGeom>
        <a:ln>
          <a:noFill/>
        </a:ln>
      </xdr:spPr>
    </xdr:pic>
    <xdr:clientData/>
  </xdr:twoCellAnchor>
  <xdr:twoCellAnchor editAs="oneCell">
    <xdr:from>
      <xdr:col>1</xdr:col>
      <xdr:colOff>28575</xdr:colOff>
      <xdr:row>260</xdr:row>
      <xdr:rowOff>28575</xdr:rowOff>
    </xdr:from>
    <xdr:to>
      <xdr:col>1</xdr:col>
      <xdr:colOff>752475</xdr:colOff>
      <xdr:row>260</xdr:row>
      <xdr:rowOff>504825</xdr:rowOff>
    </xdr:to>
    <xdr:pic>
      <xdr:nvPicPr>
        <xdr:cNvPr id="260" name="Subgraph-b0gu5"/>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35759825"/>
          <a:ext cx="723900" cy="476250"/>
        </a:xfrm>
        <a:prstGeom prst="rect">
          <a:avLst/>
        </a:prstGeom>
        <a:ln>
          <a:noFill/>
        </a:ln>
      </xdr:spPr>
    </xdr:pic>
    <xdr:clientData/>
  </xdr:twoCellAnchor>
  <xdr:twoCellAnchor editAs="oneCell">
    <xdr:from>
      <xdr:col>1</xdr:col>
      <xdr:colOff>28575</xdr:colOff>
      <xdr:row>261</xdr:row>
      <xdr:rowOff>28575</xdr:rowOff>
    </xdr:from>
    <xdr:to>
      <xdr:col>1</xdr:col>
      <xdr:colOff>752475</xdr:colOff>
      <xdr:row>261</xdr:row>
      <xdr:rowOff>504825</xdr:rowOff>
    </xdr:to>
    <xdr:pic>
      <xdr:nvPicPr>
        <xdr:cNvPr id="261" name="Subgraph-statusemsland"/>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36283700"/>
          <a:ext cx="723900" cy="476250"/>
        </a:xfrm>
        <a:prstGeom prst="rect">
          <a:avLst/>
        </a:prstGeom>
        <a:ln>
          <a:noFill/>
        </a:ln>
      </xdr:spPr>
    </xdr:pic>
    <xdr:clientData/>
  </xdr:twoCellAnchor>
  <xdr:twoCellAnchor editAs="oneCell">
    <xdr:from>
      <xdr:col>1</xdr:col>
      <xdr:colOff>28575</xdr:colOff>
      <xdr:row>262</xdr:row>
      <xdr:rowOff>28575</xdr:rowOff>
    </xdr:from>
    <xdr:to>
      <xdr:col>1</xdr:col>
      <xdr:colOff>752475</xdr:colOff>
      <xdr:row>262</xdr:row>
      <xdr:rowOff>504825</xdr:rowOff>
    </xdr:to>
    <xdr:pic>
      <xdr:nvPicPr>
        <xdr:cNvPr id="262" name="Subgraph-nuke_info"/>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36807575"/>
          <a:ext cx="723900" cy="476250"/>
        </a:xfrm>
        <a:prstGeom prst="rect">
          <a:avLst/>
        </a:prstGeom>
        <a:ln>
          <a:noFill/>
        </a:ln>
      </xdr:spPr>
    </xdr:pic>
    <xdr:clientData/>
  </xdr:twoCellAnchor>
  <xdr:twoCellAnchor editAs="oneCell">
    <xdr:from>
      <xdr:col>1</xdr:col>
      <xdr:colOff>28575</xdr:colOff>
      <xdr:row>263</xdr:row>
      <xdr:rowOff>28575</xdr:rowOff>
    </xdr:from>
    <xdr:to>
      <xdr:col>1</xdr:col>
      <xdr:colOff>752475</xdr:colOff>
      <xdr:row>263</xdr:row>
      <xdr:rowOff>504825</xdr:rowOff>
    </xdr:to>
    <xdr:pic>
      <xdr:nvPicPr>
        <xdr:cNvPr id="263" name="Subgraph-lamireaut"/>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137331450"/>
          <a:ext cx="723900" cy="476250"/>
        </a:xfrm>
        <a:prstGeom prst="rect">
          <a:avLst/>
        </a:prstGeom>
        <a:ln>
          <a:noFill/>
        </a:ln>
      </xdr:spPr>
    </xdr:pic>
    <xdr:clientData/>
  </xdr:twoCellAnchor>
  <xdr:twoCellAnchor editAs="oneCell">
    <xdr:from>
      <xdr:col>1</xdr:col>
      <xdr:colOff>28575</xdr:colOff>
      <xdr:row>264</xdr:row>
      <xdr:rowOff>28575</xdr:rowOff>
    </xdr:from>
    <xdr:to>
      <xdr:col>1</xdr:col>
      <xdr:colOff>752475</xdr:colOff>
      <xdr:row>264</xdr:row>
      <xdr:rowOff>504825</xdr:rowOff>
    </xdr:to>
    <xdr:pic>
      <xdr:nvPicPr>
        <xdr:cNvPr id="264" name="Subgraph-konrad_jeff"/>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137855325"/>
          <a:ext cx="723900" cy="476250"/>
        </a:xfrm>
        <a:prstGeom prst="rect">
          <a:avLst/>
        </a:prstGeom>
        <a:ln>
          <a:noFill/>
        </a:ln>
      </xdr:spPr>
    </xdr:pic>
    <xdr:clientData/>
  </xdr:twoCellAnchor>
  <xdr:twoCellAnchor editAs="oneCell">
    <xdr:from>
      <xdr:col>1</xdr:col>
      <xdr:colOff>28575</xdr:colOff>
      <xdr:row>265</xdr:row>
      <xdr:rowOff>28575</xdr:rowOff>
    </xdr:from>
    <xdr:to>
      <xdr:col>1</xdr:col>
      <xdr:colOff>752475</xdr:colOff>
      <xdr:row>265</xdr:row>
      <xdr:rowOff>504825</xdr:rowOff>
    </xdr:to>
    <xdr:pic>
      <xdr:nvPicPr>
        <xdr:cNvPr id="265" name="Subgraph-danaransby"/>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38379200"/>
          <a:ext cx="723900" cy="476250"/>
        </a:xfrm>
        <a:prstGeom prst="rect">
          <a:avLst/>
        </a:prstGeom>
        <a:ln>
          <a:noFill/>
        </a:ln>
      </xdr:spPr>
    </xdr:pic>
    <xdr:clientData/>
  </xdr:twoCellAnchor>
  <xdr:twoCellAnchor editAs="oneCell">
    <xdr:from>
      <xdr:col>1</xdr:col>
      <xdr:colOff>28575</xdr:colOff>
      <xdr:row>266</xdr:row>
      <xdr:rowOff>28575</xdr:rowOff>
    </xdr:from>
    <xdr:to>
      <xdr:col>1</xdr:col>
      <xdr:colOff>752475</xdr:colOff>
      <xdr:row>266</xdr:row>
      <xdr:rowOff>504825</xdr:rowOff>
    </xdr:to>
    <xdr:pic>
      <xdr:nvPicPr>
        <xdr:cNvPr id="266" name="Subgraph-garfieldtux"/>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38903075"/>
          <a:ext cx="723900" cy="476250"/>
        </a:xfrm>
        <a:prstGeom prst="rect">
          <a:avLst/>
        </a:prstGeom>
        <a:ln>
          <a:noFill/>
        </a:ln>
      </xdr:spPr>
    </xdr:pic>
    <xdr:clientData/>
  </xdr:twoCellAnchor>
  <xdr:twoCellAnchor editAs="oneCell">
    <xdr:from>
      <xdr:col>1</xdr:col>
      <xdr:colOff>28575</xdr:colOff>
      <xdr:row>267</xdr:row>
      <xdr:rowOff>28575</xdr:rowOff>
    </xdr:from>
    <xdr:to>
      <xdr:col>1</xdr:col>
      <xdr:colOff>752475</xdr:colOff>
      <xdr:row>267</xdr:row>
      <xdr:rowOff>504825</xdr:rowOff>
    </xdr:to>
    <xdr:pic>
      <xdr:nvPicPr>
        <xdr:cNvPr id="267" name="Subgraph-poloniumman"/>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39426950"/>
          <a:ext cx="723900" cy="476250"/>
        </a:xfrm>
        <a:prstGeom prst="rect">
          <a:avLst/>
        </a:prstGeom>
        <a:ln>
          <a:noFill/>
        </a:ln>
      </xdr:spPr>
    </xdr:pic>
    <xdr:clientData/>
  </xdr:twoCellAnchor>
  <xdr:twoCellAnchor editAs="oneCell">
    <xdr:from>
      <xdr:col>1</xdr:col>
      <xdr:colOff>28575</xdr:colOff>
      <xdr:row>268</xdr:row>
      <xdr:rowOff>28575</xdr:rowOff>
    </xdr:from>
    <xdr:to>
      <xdr:col>1</xdr:col>
      <xdr:colOff>752475</xdr:colOff>
      <xdr:row>268</xdr:row>
      <xdr:rowOff>504825</xdr:rowOff>
    </xdr:to>
    <xdr:pic>
      <xdr:nvPicPr>
        <xdr:cNvPr id="268" name="Subgraph-andreaborsoi1"/>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39950825"/>
          <a:ext cx="723900" cy="476250"/>
        </a:xfrm>
        <a:prstGeom prst="rect">
          <a:avLst/>
        </a:prstGeom>
        <a:ln>
          <a:noFill/>
        </a:ln>
      </xdr:spPr>
    </xdr:pic>
    <xdr:clientData/>
  </xdr:twoCellAnchor>
  <xdr:twoCellAnchor editAs="oneCell">
    <xdr:from>
      <xdr:col>1</xdr:col>
      <xdr:colOff>28575</xdr:colOff>
      <xdr:row>269</xdr:row>
      <xdr:rowOff>28575</xdr:rowOff>
    </xdr:from>
    <xdr:to>
      <xdr:col>1</xdr:col>
      <xdr:colOff>752475</xdr:colOff>
      <xdr:row>269</xdr:row>
      <xdr:rowOff>504825</xdr:rowOff>
    </xdr:to>
    <xdr:pic>
      <xdr:nvPicPr>
        <xdr:cNvPr id="269" name="Subgraph-ronanjlebras"/>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40474700"/>
          <a:ext cx="723900" cy="476250"/>
        </a:xfrm>
        <a:prstGeom prst="rect">
          <a:avLst/>
        </a:prstGeom>
        <a:ln>
          <a:noFill/>
        </a:ln>
      </xdr:spPr>
    </xdr:pic>
    <xdr:clientData/>
  </xdr:twoCellAnchor>
  <xdr:twoCellAnchor editAs="oneCell">
    <xdr:from>
      <xdr:col>1</xdr:col>
      <xdr:colOff>28575</xdr:colOff>
      <xdr:row>270</xdr:row>
      <xdr:rowOff>28575</xdr:rowOff>
    </xdr:from>
    <xdr:to>
      <xdr:col>1</xdr:col>
      <xdr:colOff>752475</xdr:colOff>
      <xdr:row>270</xdr:row>
      <xdr:rowOff>504825</xdr:rowOff>
    </xdr:to>
    <xdr:pic>
      <xdr:nvPicPr>
        <xdr:cNvPr id="270" name="Subgraph-baleakanta"/>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140998575"/>
          <a:ext cx="723900" cy="476250"/>
        </a:xfrm>
        <a:prstGeom prst="rect">
          <a:avLst/>
        </a:prstGeom>
        <a:ln>
          <a:noFill/>
        </a:ln>
      </xdr:spPr>
    </xdr:pic>
    <xdr:clientData/>
  </xdr:twoCellAnchor>
  <xdr:twoCellAnchor editAs="oneCell">
    <xdr:from>
      <xdr:col>1</xdr:col>
      <xdr:colOff>28575</xdr:colOff>
      <xdr:row>271</xdr:row>
      <xdr:rowOff>28575</xdr:rowOff>
    </xdr:from>
    <xdr:to>
      <xdr:col>1</xdr:col>
      <xdr:colOff>752475</xdr:colOff>
      <xdr:row>271</xdr:row>
      <xdr:rowOff>504825</xdr:rowOff>
    </xdr:to>
    <xdr:pic>
      <xdr:nvPicPr>
        <xdr:cNvPr id="271" name="Subgraph-frankbottem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41522450"/>
          <a:ext cx="723900" cy="476250"/>
        </a:xfrm>
        <a:prstGeom prst="rect">
          <a:avLst/>
        </a:prstGeom>
        <a:ln>
          <a:noFill/>
        </a:ln>
      </xdr:spPr>
    </xdr:pic>
    <xdr:clientData/>
  </xdr:twoCellAnchor>
  <xdr:twoCellAnchor editAs="oneCell">
    <xdr:from>
      <xdr:col>1</xdr:col>
      <xdr:colOff>28575</xdr:colOff>
      <xdr:row>272</xdr:row>
      <xdr:rowOff>28575</xdr:rowOff>
    </xdr:from>
    <xdr:to>
      <xdr:col>1</xdr:col>
      <xdr:colOff>752475</xdr:colOff>
      <xdr:row>272</xdr:row>
      <xdr:rowOff>504825</xdr:rowOff>
    </xdr:to>
    <xdr:pic>
      <xdr:nvPicPr>
        <xdr:cNvPr id="272" name="Subgraph-bert_eder"/>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142046325"/>
          <a:ext cx="723900" cy="476250"/>
        </a:xfrm>
        <a:prstGeom prst="rect">
          <a:avLst/>
        </a:prstGeom>
        <a:ln>
          <a:noFill/>
        </a:ln>
      </xdr:spPr>
    </xdr:pic>
    <xdr:clientData/>
  </xdr:twoCellAnchor>
  <xdr:twoCellAnchor editAs="oneCell">
    <xdr:from>
      <xdr:col>1</xdr:col>
      <xdr:colOff>28575</xdr:colOff>
      <xdr:row>273</xdr:row>
      <xdr:rowOff>28575</xdr:rowOff>
    </xdr:from>
    <xdr:to>
      <xdr:col>1</xdr:col>
      <xdr:colOff>752475</xdr:colOff>
      <xdr:row>273</xdr:row>
      <xdr:rowOff>504825</xdr:rowOff>
    </xdr:to>
    <xdr:pic>
      <xdr:nvPicPr>
        <xdr:cNvPr id="273" name="Subgraph-glennleaper"/>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142570200"/>
          <a:ext cx="723900" cy="476250"/>
        </a:xfrm>
        <a:prstGeom prst="rect">
          <a:avLst/>
        </a:prstGeom>
        <a:ln>
          <a:noFill/>
        </a:ln>
      </xdr:spPr>
    </xdr:pic>
    <xdr:clientData/>
  </xdr:twoCellAnchor>
  <xdr:twoCellAnchor editAs="oneCell">
    <xdr:from>
      <xdr:col>1</xdr:col>
      <xdr:colOff>28575</xdr:colOff>
      <xdr:row>274</xdr:row>
      <xdr:rowOff>28575</xdr:rowOff>
    </xdr:from>
    <xdr:to>
      <xdr:col>1</xdr:col>
      <xdr:colOff>752475</xdr:colOff>
      <xdr:row>274</xdr:row>
      <xdr:rowOff>504825</xdr:rowOff>
    </xdr:to>
    <xdr:pic>
      <xdr:nvPicPr>
        <xdr:cNvPr id="274" name="Subgraph-helmuthb"/>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43094075"/>
          <a:ext cx="723900" cy="476250"/>
        </a:xfrm>
        <a:prstGeom prst="rect">
          <a:avLst/>
        </a:prstGeom>
        <a:ln>
          <a:noFill/>
        </a:ln>
      </xdr:spPr>
    </xdr:pic>
    <xdr:clientData/>
  </xdr:twoCellAnchor>
  <xdr:twoCellAnchor editAs="oneCell">
    <xdr:from>
      <xdr:col>1</xdr:col>
      <xdr:colOff>28575</xdr:colOff>
      <xdr:row>275</xdr:row>
      <xdr:rowOff>28575</xdr:rowOff>
    </xdr:from>
    <xdr:to>
      <xdr:col>1</xdr:col>
      <xdr:colOff>752475</xdr:colOff>
      <xdr:row>275</xdr:row>
      <xdr:rowOff>504825</xdr:rowOff>
    </xdr:to>
    <xdr:pic>
      <xdr:nvPicPr>
        <xdr:cNvPr id="275" name="Subgraph-jottinleonel"/>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43617950"/>
          <a:ext cx="723900" cy="476250"/>
        </a:xfrm>
        <a:prstGeom prst="rect">
          <a:avLst/>
        </a:prstGeom>
        <a:ln>
          <a:noFill/>
        </a:ln>
      </xdr:spPr>
    </xdr:pic>
    <xdr:clientData/>
  </xdr:twoCellAnchor>
  <xdr:twoCellAnchor editAs="oneCell">
    <xdr:from>
      <xdr:col>1</xdr:col>
      <xdr:colOff>28575</xdr:colOff>
      <xdr:row>276</xdr:row>
      <xdr:rowOff>28575</xdr:rowOff>
    </xdr:from>
    <xdr:to>
      <xdr:col>1</xdr:col>
      <xdr:colOff>752475</xdr:colOff>
      <xdr:row>276</xdr:row>
      <xdr:rowOff>504825</xdr:rowOff>
    </xdr:to>
    <xdr:pic>
      <xdr:nvPicPr>
        <xdr:cNvPr id="276" name="Subgraph-sbauer1202"/>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144141825"/>
          <a:ext cx="723900" cy="476250"/>
        </a:xfrm>
        <a:prstGeom prst="rect">
          <a:avLst/>
        </a:prstGeom>
        <a:ln>
          <a:noFill/>
        </a:ln>
      </xdr:spPr>
    </xdr:pic>
    <xdr:clientData/>
  </xdr:twoCellAnchor>
  <xdr:twoCellAnchor editAs="oneCell">
    <xdr:from>
      <xdr:col>1</xdr:col>
      <xdr:colOff>28575</xdr:colOff>
      <xdr:row>277</xdr:row>
      <xdr:rowOff>28575</xdr:rowOff>
    </xdr:from>
    <xdr:to>
      <xdr:col>1</xdr:col>
      <xdr:colOff>752475</xdr:colOff>
      <xdr:row>277</xdr:row>
      <xdr:rowOff>504825</xdr:rowOff>
    </xdr:to>
    <xdr:pic>
      <xdr:nvPicPr>
        <xdr:cNvPr id="277" name="Subgraph-poonehtayyebi"/>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44665700"/>
          <a:ext cx="723900" cy="476250"/>
        </a:xfrm>
        <a:prstGeom prst="rect">
          <a:avLst/>
        </a:prstGeom>
        <a:ln>
          <a:noFill/>
        </a:ln>
      </xdr:spPr>
    </xdr:pic>
    <xdr:clientData/>
  </xdr:twoCellAnchor>
  <xdr:twoCellAnchor editAs="oneCell">
    <xdr:from>
      <xdr:col>1</xdr:col>
      <xdr:colOff>28575</xdr:colOff>
      <xdr:row>278</xdr:row>
      <xdr:rowOff>28575</xdr:rowOff>
    </xdr:from>
    <xdr:to>
      <xdr:col>1</xdr:col>
      <xdr:colOff>752475</xdr:colOff>
      <xdr:row>278</xdr:row>
      <xdr:rowOff>504825</xdr:rowOff>
    </xdr:to>
    <xdr:pic>
      <xdr:nvPicPr>
        <xdr:cNvPr id="278" name="Subgraph-1nukshuk"/>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145189575"/>
          <a:ext cx="723900" cy="476250"/>
        </a:xfrm>
        <a:prstGeom prst="rect">
          <a:avLst/>
        </a:prstGeom>
        <a:ln>
          <a:noFill/>
        </a:ln>
      </xdr:spPr>
    </xdr:pic>
    <xdr:clientData/>
  </xdr:twoCellAnchor>
  <xdr:twoCellAnchor editAs="oneCell">
    <xdr:from>
      <xdr:col>1</xdr:col>
      <xdr:colOff>28575</xdr:colOff>
      <xdr:row>279</xdr:row>
      <xdr:rowOff>28575</xdr:rowOff>
    </xdr:from>
    <xdr:to>
      <xdr:col>1</xdr:col>
      <xdr:colOff>752475</xdr:colOff>
      <xdr:row>279</xdr:row>
      <xdr:rowOff>504825</xdr:rowOff>
    </xdr:to>
    <xdr:pic>
      <xdr:nvPicPr>
        <xdr:cNvPr id="279" name="Subgraph-kevinpurcell"/>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145713450"/>
          <a:ext cx="723900" cy="476250"/>
        </a:xfrm>
        <a:prstGeom prst="rect">
          <a:avLst/>
        </a:prstGeom>
        <a:ln>
          <a:noFill/>
        </a:ln>
      </xdr:spPr>
    </xdr:pic>
    <xdr:clientData/>
  </xdr:twoCellAnchor>
  <xdr:twoCellAnchor editAs="oneCell">
    <xdr:from>
      <xdr:col>1</xdr:col>
      <xdr:colOff>28575</xdr:colOff>
      <xdr:row>280</xdr:row>
      <xdr:rowOff>28575</xdr:rowOff>
    </xdr:from>
    <xdr:to>
      <xdr:col>1</xdr:col>
      <xdr:colOff>752475</xdr:colOff>
      <xdr:row>280</xdr:row>
      <xdr:rowOff>504825</xdr:rowOff>
    </xdr:to>
    <xdr:pic>
      <xdr:nvPicPr>
        <xdr:cNvPr id="280" name="Subgraph-loicblutz"/>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46237325"/>
          <a:ext cx="723900" cy="476250"/>
        </a:xfrm>
        <a:prstGeom prst="rect">
          <a:avLst/>
        </a:prstGeom>
        <a:ln>
          <a:noFill/>
        </a:ln>
      </xdr:spPr>
    </xdr:pic>
    <xdr:clientData/>
  </xdr:twoCellAnchor>
  <xdr:twoCellAnchor editAs="oneCell">
    <xdr:from>
      <xdr:col>1</xdr:col>
      <xdr:colOff>28575</xdr:colOff>
      <xdr:row>281</xdr:row>
      <xdr:rowOff>28575</xdr:rowOff>
    </xdr:from>
    <xdr:to>
      <xdr:col>1</xdr:col>
      <xdr:colOff>752475</xdr:colOff>
      <xdr:row>281</xdr:row>
      <xdr:rowOff>504825</xdr:rowOff>
    </xdr:to>
    <xdr:pic>
      <xdr:nvPicPr>
        <xdr:cNvPr id="281" name="Subgraph-doasted_1"/>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46761200"/>
          <a:ext cx="723900" cy="476250"/>
        </a:xfrm>
        <a:prstGeom prst="rect">
          <a:avLst/>
        </a:prstGeom>
        <a:ln>
          <a:noFill/>
        </a:ln>
      </xdr:spPr>
    </xdr:pic>
    <xdr:clientData/>
  </xdr:twoCellAnchor>
  <xdr:twoCellAnchor editAs="oneCell">
    <xdr:from>
      <xdr:col>1</xdr:col>
      <xdr:colOff>28575</xdr:colOff>
      <xdr:row>282</xdr:row>
      <xdr:rowOff>28575</xdr:rowOff>
    </xdr:from>
    <xdr:to>
      <xdr:col>1</xdr:col>
      <xdr:colOff>752475</xdr:colOff>
      <xdr:row>282</xdr:row>
      <xdr:rowOff>504825</xdr:rowOff>
    </xdr:to>
    <xdr:pic>
      <xdr:nvPicPr>
        <xdr:cNvPr id="282" name="Subgraph-kirstiehansen"/>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147285075"/>
          <a:ext cx="723900" cy="476250"/>
        </a:xfrm>
        <a:prstGeom prst="rect">
          <a:avLst/>
        </a:prstGeom>
        <a:ln>
          <a:noFill/>
        </a:ln>
      </xdr:spPr>
    </xdr:pic>
    <xdr:clientData/>
  </xdr:twoCellAnchor>
  <xdr:twoCellAnchor editAs="oneCell">
    <xdr:from>
      <xdr:col>1</xdr:col>
      <xdr:colOff>28575</xdr:colOff>
      <xdr:row>283</xdr:row>
      <xdr:rowOff>28575</xdr:rowOff>
    </xdr:from>
    <xdr:to>
      <xdr:col>1</xdr:col>
      <xdr:colOff>752475</xdr:colOff>
      <xdr:row>283</xdr:row>
      <xdr:rowOff>504825</xdr:rowOff>
    </xdr:to>
    <xdr:pic>
      <xdr:nvPicPr>
        <xdr:cNvPr id="283" name="Subgraph-annececilrobert"/>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147808950"/>
          <a:ext cx="723900" cy="476250"/>
        </a:xfrm>
        <a:prstGeom prst="rect">
          <a:avLst/>
        </a:prstGeom>
        <a:ln>
          <a:noFill/>
        </a:ln>
      </xdr:spPr>
    </xdr:pic>
    <xdr:clientData/>
  </xdr:twoCellAnchor>
  <xdr:twoCellAnchor editAs="oneCell">
    <xdr:from>
      <xdr:col>1</xdr:col>
      <xdr:colOff>28575</xdr:colOff>
      <xdr:row>284</xdr:row>
      <xdr:rowOff>28575</xdr:rowOff>
    </xdr:from>
    <xdr:to>
      <xdr:col>1</xdr:col>
      <xdr:colOff>752475</xdr:colOff>
      <xdr:row>284</xdr:row>
      <xdr:rowOff>504825</xdr:rowOff>
    </xdr:to>
    <xdr:pic>
      <xdr:nvPicPr>
        <xdr:cNvPr id="284" name="Subgraph-cormaco"/>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148332825"/>
          <a:ext cx="723900" cy="476250"/>
        </a:xfrm>
        <a:prstGeom prst="rect">
          <a:avLst/>
        </a:prstGeom>
        <a:ln>
          <a:noFill/>
        </a:ln>
      </xdr:spPr>
    </xdr:pic>
    <xdr:clientData/>
  </xdr:twoCellAnchor>
  <xdr:twoCellAnchor editAs="oneCell">
    <xdr:from>
      <xdr:col>1</xdr:col>
      <xdr:colOff>28575</xdr:colOff>
      <xdr:row>285</xdr:row>
      <xdr:rowOff>28575</xdr:rowOff>
    </xdr:from>
    <xdr:to>
      <xdr:col>1</xdr:col>
      <xdr:colOff>752475</xdr:colOff>
      <xdr:row>285</xdr:row>
      <xdr:rowOff>504825</xdr:rowOff>
    </xdr:to>
    <xdr:pic>
      <xdr:nvPicPr>
        <xdr:cNvPr id="285" name="Subgraph-caragongil"/>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48856700"/>
          <a:ext cx="723900" cy="476250"/>
        </a:xfrm>
        <a:prstGeom prst="rect">
          <a:avLst/>
        </a:prstGeom>
        <a:ln>
          <a:noFill/>
        </a:ln>
      </xdr:spPr>
    </xdr:pic>
    <xdr:clientData/>
  </xdr:twoCellAnchor>
  <xdr:twoCellAnchor editAs="oneCell">
    <xdr:from>
      <xdr:col>1</xdr:col>
      <xdr:colOff>28575</xdr:colOff>
      <xdr:row>286</xdr:row>
      <xdr:rowOff>28575</xdr:rowOff>
    </xdr:from>
    <xdr:to>
      <xdr:col>1</xdr:col>
      <xdr:colOff>752475</xdr:colOff>
      <xdr:row>286</xdr:row>
      <xdr:rowOff>504825</xdr:rowOff>
    </xdr:to>
    <xdr:pic>
      <xdr:nvPicPr>
        <xdr:cNvPr id="286" name="Subgraph-bufelol"/>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49380575"/>
          <a:ext cx="723900" cy="476250"/>
        </a:xfrm>
        <a:prstGeom prst="rect">
          <a:avLst/>
        </a:prstGeom>
        <a:ln>
          <a:noFill/>
        </a:ln>
      </xdr:spPr>
    </xdr:pic>
    <xdr:clientData/>
  </xdr:twoCellAnchor>
  <xdr:twoCellAnchor editAs="oneCell">
    <xdr:from>
      <xdr:col>1</xdr:col>
      <xdr:colOff>28575</xdr:colOff>
      <xdr:row>287</xdr:row>
      <xdr:rowOff>28575</xdr:rowOff>
    </xdr:from>
    <xdr:to>
      <xdr:col>1</xdr:col>
      <xdr:colOff>752475</xdr:colOff>
      <xdr:row>287</xdr:row>
      <xdr:rowOff>504825</xdr:rowOff>
    </xdr:to>
    <xdr:pic>
      <xdr:nvPicPr>
        <xdr:cNvPr id="287" name="Subgraph-cheap_ruberoid"/>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49904450"/>
          <a:ext cx="723900" cy="476250"/>
        </a:xfrm>
        <a:prstGeom prst="rect">
          <a:avLst/>
        </a:prstGeom>
        <a:ln>
          <a:noFill/>
        </a:ln>
      </xdr:spPr>
    </xdr:pic>
    <xdr:clientData/>
  </xdr:twoCellAnchor>
  <xdr:twoCellAnchor editAs="oneCell">
    <xdr:from>
      <xdr:col>1</xdr:col>
      <xdr:colOff>28575</xdr:colOff>
      <xdr:row>288</xdr:row>
      <xdr:rowOff>28575</xdr:rowOff>
    </xdr:from>
    <xdr:to>
      <xdr:col>1</xdr:col>
      <xdr:colOff>752475</xdr:colOff>
      <xdr:row>288</xdr:row>
      <xdr:rowOff>504825</xdr:rowOff>
    </xdr:to>
    <xdr:pic>
      <xdr:nvPicPr>
        <xdr:cNvPr id="288" name="Subgraph-alexcherninsson"/>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50428325"/>
          <a:ext cx="723900" cy="476250"/>
        </a:xfrm>
        <a:prstGeom prst="rect">
          <a:avLst/>
        </a:prstGeom>
        <a:ln>
          <a:noFill/>
        </a:ln>
      </xdr:spPr>
    </xdr:pic>
    <xdr:clientData/>
  </xdr:twoCellAnchor>
  <xdr:twoCellAnchor editAs="oneCell">
    <xdr:from>
      <xdr:col>1</xdr:col>
      <xdr:colOff>28575</xdr:colOff>
      <xdr:row>289</xdr:row>
      <xdr:rowOff>28575</xdr:rowOff>
    </xdr:from>
    <xdr:to>
      <xdr:col>1</xdr:col>
      <xdr:colOff>752475</xdr:colOff>
      <xdr:row>289</xdr:row>
      <xdr:rowOff>504825</xdr:rowOff>
    </xdr:to>
    <xdr:pic>
      <xdr:nvPicPr>
        <xdr:cNvPr id="289" name="Subgraph-tehroot"/>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50952200"/>
          <a:ext cx="723900" cy="476250"/>
        </a:xfrm>
        <a:prstGeom prst="rect">
          <a:avLst/>
        </a:prstGeom>
        <a:ln>
          <a:noFill/>
        </a:ln>
      </xdr:spPr>
    </xdr:pic>
    <xdr:clientData/>
  </xdr:twoCellAnchor>
  <xdr:twoCellAnchor editAs="oneCell">
    <xdr:from>
      <xdr:col>1</xdr:col>
      <xdr:colOff>28575</xdr:colOff>
      <xdr:row>290</xdr:row>
      <xdr:rowOff>28575</xdr:rowOff>
    </xdr:from>
    <xdr:to>
      <xdr:col>1</xdr:col>
      <xdr:colOff>752475</xdr:colOff>
      <xdr:row>290</xdr:row>
      <xdr:rowOff>504825</xdr:rowOff>
    </xdr:to>
    <xdr:pic>
      <xdr:nvPicPr>
        <xdr:cNvPr id="290" name="Subgraph-rexservius"/>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51476075"/>
          <a:ext cx="723900" cy="476250"/>
        </a:xfrm>
        <a:prstGeom prst="rect">
          <a:avLst/>
        </a:prstGeom>
        <a:ln>
          <a:noFill/>
        </a:ln>
      </xdr:spPr>
    </xdr:pic>
    <xdr:clientData/>
  </xdr:twoCellAnchor>
  <xdr:twoCellAnchor editAs="oneCell">
    <xdr:from>
      <xdr:col>1</xdr:col>
      <xdr:colOff>28575</xdr:colOff>
      <xdr:row>291</xdr:row>
      <xdr:rowOff>28575</xdr:rowOff>
    </xdr:from>
    <xdr:to>
      <xdr:col>1</xdr:col>
      <xdr:colOff>752475</xdr:colOff>
      <xdr:row>291</xdr:row>
      <xdr:rowOff>504825</xdr:rowOff>
    </xdr:to>
    <xdr:pic>
      <xdr:nvPicPr>
        <xdr:cNvPr id="291" name="Subgraph-janneleht"/>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151999950"/>
          <a:ext cx="723900" cy="476250"/>
        </a:xfrm>
        <a:prstGeom prst="rect">
          <a:avLst/>
        </a:prstGeom>
        <a:ln>
          <a:noFill/>
        </a:ln>
      </xdr:spPr>
    </xdr:pic>
    <xdr:clientData/>
  </xdr:twoCellAnchor>
  <xdr:twoCellAnchor editAs="oneCell">
    <xdr:from>
      <xdr:col>1</xdr:col>
      <xdr:colOff>28575</xdr:colOff>
      <xdr:row>292</xdr:row>
      <xdr:rowOff>28575</xdr:rowOff>
    </xdr:from>
    <xdr:to>
      <xdr:col>1</xdr:col>
      <xdr:colOff>752475</xdr:colOff>
      <xdr:row>292</xdr:row>
      <xdr:rowOff>504825</xdr:rowOff>
    </xdr:to>
    <xdr:pic>
      <xdr:nvPicPr>
        <xdr:cNvPr id="292" name="Subgraph-beth_lizet"/>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152523825"/>
          <a:ext cx="723900" cy="476250"/>
        </a:xfrm>
        <a:prstGeom prst="rect">
          <a:avLst/>
        </a:prstGeom>
        <a:ln>
          <a:noFill/>
        </a:ln>
      </xdr:spPr>
    </xdr:pic>
    <xdr:clientData/>
  </xdr:twoCellAnchor>
  <xdr:twoCellAnchor editAs="oneCell">
    <xdr:from>
      <xdr:col>1</xdr:col>
      <xdr:colOff>28575</xdr:colOff>
      <xdr:row>293</xdr:row>
      <xdr:rowOff>28575</xdr:rowOff>
    </xdr:from>
    <xdr:to>
      <xdr:col>1</xdr:col>
      <xdr:colOff>752475</xdr:colOff>
      <xdr:row>293</xdr:row>
      <xdr:rowOff>504825</xdr:rowOff>
    </xdr:to>
    <xdr:pic>
      <xdr:nvPicPr>
        <xdr:cNvPr id="293" name="Subgraph-israel_stevi"/>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53047700"/>
          <a:ext cx="723900" cy="476250"/>
        </a:xfrm>
        <a:prstGeom prst="rect">
          <a:avLst/>
        </a:prstGeom>
        <a:ln>
          <a:noFill/>
        </a:ln>
      </xdr:spPr>
    </xdr:pic>
    <xdr:clientData/>
  </xdr:twoCellAnchor>
  <xdr:twoCellAnchor editAs="oneCell">
    <xdr:from>
      <xdr:col>1</xdr:col>
      <xdr:colOff>28575</xdr:colOff>
      <xdr:row>294</xdr:row>
      <xdr:rowOff>28575</xdr:rowOff>
    </xdr:from>
    <xdr:to>
      <xdr:col>1</xdr:col>
      <xdr:colOff>752475</xdr:colOff>
      <xdr:row>294</xdr:row>
      <xdr:rowOff>504825</xdr:rowOff>
    </xdr:to>
    <xdr:pic>
      <xdr:nvPicPr>
        <xdr:cNvPr id="294" name="Subgraph-nadembega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3571575"/>
          <a:ext cx="723900" cy="476250"/>
        </a:xfrm>
        <a:prstGeom prst="rect">
          <a:avLst/>
        </a:prstGeom>
        <a:ln>
          <a:noFill/>
        </a:ln>
      </xdr:spPr>
    </xdr:pic>
    <xdr:clientData/>
  </xdr:twoCellAnchor>
  <xdr:twoCellAnchor editAs="oneCell">
    <xdr:from>
      <xdr:col>1</xdr:col>
      <xdr:colOff>28575</xdr:colOff>
      <xdr:row>295</xdr:row>
      <xdr:rowOff>28575</xdr:rowOff>
    </xdr:from>
    <xdr:to>
      <xdr:col>1</xdr:col>
      <xdr:colOff>752475</xdr:colOff>
      <xdr:row>295</xdr:row>
      <xdr:rowOff>504825</xdr:rowOff>
    </xdr:to>
    <xdr:pic>
      <xdr:nvPicPr>
        <xdr:cNvPr id="295" name="Subgraph-markush127"/>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54095450"/>
          <a:ext cx="723900" cy="476250"/>
        </a:xfrm>
        <a:prstGeom prst="rect">
          <a:avLst/>
        </a:prstGeom>
        <a:ln>
          <a:noFill/>
        </a:ln>
      </xdr:spPr>
    </xdr:pic>
    <xdr:clientData/>
  </xdr:twoCellAnchor>
  <xdr:twoCellAnchor editAs="oneCell">
    <xdr:from>
      <xdr:col>1</xdr:col>
      <xdr:colOff>28575</xdr:colOff>
      <xdr:row>296</xdr:row>
      <xdr:rowOff>28575</xdr:rowOff>
    </xdr:from>
    <xdr:to>
      <xdr:col>1</xdr:col>
      <xdr:colOff>752475</xdr:colOff>
      <xdr:row>296</xdr:row>
      <xdr:rowOff>504825</xdr:rowOff>
    </xdr:to>
    <xdr:pic>
      <xdr:nvPicPr>
        <xdr:cNvPr id="296" name="Subgraph-jennynielsennpt"/>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154619325"/>
          <a:ext cx="723900" cy="476250"/>
        </a:xfrm>
        <a:prstGeom prst="rect">
          <a:avLst/>
        </a:prstGeom>
        <a:ln>
          <a:noFill/>
        </a:ln>
      </xdr:spPr>
    </xdr:pic>
    <xdr:clientData/>
  </xdr:twoCellAnchor>
  <xdr:twoCellAnchor editAs="oneCell">
    <xdr:from>
      <xdr:col>1</xdr:col>
      <xdr:colOff>28575</xdr:colOff>
      <xdr:row>297</xdr:row>
      <xdr:rowOff>28575</xdr:rowOff>
    </xdr:from>
    <xdr:to>
      <xdr:col>1</xdr:col>
      <xdr:colOff>752475</xdr:colOff>
      <xdr:row>297</xdr:row>
      <xdr:rowOff>504825</xdr:rowOff>
    </xdr:to>
    <xdr:pic>
      <xdr:nvPicPr>
        <xdr:cNvPr id="297" name="Subgraph-cherylrofer"/>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55143200"/>
          <a:ext cx="723900" cy="476250"/>
        </a:xfrm>
        <a:prstGeom prst="rect">
          <a:avLst/>
        </a:prstGeom>
        <a:ln>
          <a:noFill/>
        </a:ln>
      </xdr:spPr>
    </xdr:pic>
    <xdr:clientData/>
  </xdr:twoCellAnchor>
  <xdr:twoCellAnchor editAs="oneCell">
    <xdr:from>
      <xdr:col>1</xdr:col>
      <xdr:colOff>28575</xdr:colOff>
      <xdr:row>298</xdr:row>
      <xdr:rowOff>28575</xdr:rowOff>
    </xdr:from>
    <xdr:to>
      <xdr:col>1</xdr:col>
      <xdr:colOff>752475</xdr:colOff>
      <xdr:row>298</xdr:row>
      <xdr:rowOff>504825</xdr:rowOff>
    </xdr:to>
    <xdr:pic>
      <xdr:nvPicPr>
        <xdr:cNvPr id="298" name="Subgraph-mhanham"/>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55667075"/>
          <a:ext cx="723900" cy="476250"/>
        </a:xfrm>
        <a:prstGeom prst="rect">
          <a:avLst/>
        </a:prstGeom>
        <a:ln>
          <a:noFill/>
        </a:ln>
      </xdr:spPr>
    </xdr:pic>
    <xdr:clientData/>
  </xdr:twoCellAnchor>
  <xdr:twoCellAnchor editAs="oneCell">
    <xdr:from>
      <xdr:col>1</xdr:col>
      <xdr:colOff>28575</xdr:colOff>
      <xdr:row>299</xdr:row>
      <xdr:rowOff>28575</xdr:rowOff>
    </xdr:from>
    <xdr:to>
      <xdr:col>1</xdr:col>
      <xdr:colOff>752475</xdr:colOff>
      <xdr:row>299</xdr:row>
      <xdr:rowOff>504825</xdr:rowOff>
    </xdr:to>
    <xdr:pic>
      <xdr:nvPicPr>
        <xdr:cNvPr id="299" name="Subgraph-igorcarron"/>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56190950"/>
          <a:ext cx="723900" cy="476250"/>
        </a:xfrm>
        <a:prstGeom prst="rect">
          <a:avLst/>
        </a:prstGeom>
        <a:ln>
          <a:noFill/>
        </a:ln>
      </xdr:spPr>
    </xdr:pic>
    <xdr:clientData/>
  </xdr:twoCellAnchor>
  <xdr:twoCellAnchor editAs="oneCell">
    <xdr:from>
      <xdr:col>1</xdr:col>
      <xdr:colOff>28575</xdr:colOff>
      <xdr:row>300</xdr:row>
      <xdr:rowOff>28575</xdr:rowOff>
    </xdr:from>
    <xdr:to>
      <xdr:col>1</xdr:col>
      <xdr:colOff>752475</xdr:colOff>
      <xdr:row>300</xdr:row>
      <xdr:rowOff>504825</xdr:rowOff>
    </xdr:to>
    <xdr:pic>
      <xdr:nvPicPr>
        <xdr:cNvPr id="300" name="Subgraph-derynoy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56714825"/>
          <a:ext cx="723900" cy="476250"/>
        </a:xfrm>
        <a:prstGeom prst="rect">
          <a:avLst/>
        </a:prstGeom>
        <a:ln>
          <a:noFill/>
        </a:ln>
      </xdr:spPr>
    </xdr:pic>
    <xdr:clientData/>
  </xdr:twoCellAnchor>
  <xdr:twoCellAnchor editAs="oneCell">
    <xdr:from>
      <xdr:col>1</xdr:col>
      <xdr:colOff>28575</xdr:colOff>
      <xdr:row>301</xdr:row>
      <xdr:rowOff>28575</xdr:rowOff>
    </xdr:from>
    <xdr:to>
      <xdr:col>1</xdr:col>
      <xdr:colOff>752475</xdr:colOff>
      <xdr:row>301</xdr:row>
      <xdr:rowOff>504825</xdr:rowOff>
    </xdr:to>
    <xdr:pic>
      <xdr:nvPicPr>
        <xdr:cNvPr id="301" name="Subgraph-benjones1k"/>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57238700"/>
          <a:ext cx="723900" cy="476250"/>
        </a:xfrm>
        <a:prstGeom prst="rect">
          <a:avLst/>
        </a:prstGeom>
        <a:ln>
          <a:noFill/>
        </a:ln>
      </xdr:spPr>
    </xdr:pic>
    <xdr:clientData/>
  </xdr:twoCellAnchor>
  <xdr:twoCellAnchor editAs="oneCell">
    <xdr:from>
      <xdr:col>1</xdr:col>
      <xdr:colOff>28575</xdr:colOff>
      <xdr:row>302</xdr:row>
      <xdr:rowOff>28575</xdr:rowOff>
    </xdr:from>
    <xdr:to>
      <xdr:col>1</xdr:col>
      <xdr:colOff>752475</xdr:colOff>
      <xdr:row>302</xdr:row>
      <xdr:rowOff>504825</xdr:rowOff>
    </xdr:to>
    <xdr:pic>
      <xdr:nvPicPr>
        <xdr:cNvPr id="302" name="Subgraph-ucb_npwg"/>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57762575"/>
          <a:ext cx="723900" cy="476250"/>
        </a:xfrm>
        <a:prstGeom prst="rect">
          <a:avLst/>
        </a:prstGeom>
        <a:ln>
          <a:noFill/>
        </a:ln>
      </xdr:spPr>
    </xdr:pic>
    <xdr:clientData/>
  </xdr:twoCellAnchor>
  <xdr:twoCellAnchor editAs="oneCell">
    <xdr:from>
      <xdr:col>1</xdr:col>
      <xdr:colOff>28575</xdr:colOff>
      <xdr:row>303</xdr:row>
      <xdr:rowOff>28575</xdr:rowOff>
    </xdr:from>
    <xdr:to>
      <xdr:col>1</xdr:col>
      <xdr:colOff>752475</xdr:colOff>
      <xdr:row>303</xdr:row>
      <xdr:rowOff>504825</xdr:rowOff>
    </xdr:to>
    <xdr:pic>
      <xdr:nvPicPr>
        <xdr:cNvPr id="303" name="Subgraph-saucedbysally"/>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58286450"/>
          <a:ext cx="723900" cy="476250"/>
        </a:xfrm>
        <a:prstGeom prst="rect">
          <a:avLst/>
        </a:prstGeom>
        <a:ln>
          <a:noFill/>
        </a:ln>
      </xdr:spPr>
    </xdr:pic>
    <xdr:clientData/>
  </xdr:twoCellAnchor>
  <xdr:twoCellAnchor editAs="oneCell">
    <xdr:from>
      <xdr:col>1</xdr:col>
      <xdr:colOff>28575</xdr:colOff>
      <xdr:row>304</xdr:row>
      <xdr:rowOff>28575</xdr:rowOff>
    </xdr:from>
    <xdr:to>
      <xdr:col>1</xdr:col>
      <xdr:colOff>752475</xdr:colOff>
      <xdr:row>304</xdr:row>
      <xdr:rowOff>504825</xdr:rowOff>
    </xdr:to>
    <xdr:pic>
      <xdr:nvPicPr>
        <xdr:cNvPr id="304" name="Subgraph-maraj60"/>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58810325"/>
          <a:ext cx="723900" cy="476250"/>
        </a:xfrm>
        <a:prstGeom prst="rect">
          <a:avLst/>
        </a:prstGeom>
        <a:ln>
          <a:noFill/>
        </a:ln>
      </xdr:spPr>
    </xdr:pic>
    <xdr:clientData/>
  </xdr:twoCellAnchor>
  <xdr:twoCellAnchor editAs="oneCell">
    <xdr:from>
      <xdr:col>1</xdr:col>
      <xdr:colOff>28575</xdr:colOff>
      <xdr:row>305</xdr:row>
      <xdr:rowOff>28575</xdr:rowOff>
    </xdr:from>
    <xdr:to>
      <xdr:col>1</xdr:col>
      <xdr:colOff>752475</xdr:colOff>
      <xdr:row>305</xdr:row>
      <xdr:rowOff>504825</xdr:rowOff>
    </xdr:to>
    <xdr:pic>
      <xdr:nvPicPr>
        <xdr:cNvPr id="305" name="Subgraph-zukauskieneing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59334200"/>
          <a:ext cx="723900" cy="476250"/>
        </a:xfrm>
        <a:prstGeom prst="rect">
          <a:avLst/>
        </a:prstGeom>
        <a:ln>
          <a:noFill/>
        </a:ln>
      </xdr:spPr>
    </xdr:pic>
    <xdr:clientData/>
  </xdr:twoCellAnchor>
  <xdr:twoCellAnchor editAs="oneCell">
    <xdr:from>
      <xdr:col>1</xdr:col>
      <xdr:colOff>28575</xdr:colOff>
      <xdr:row>306</xdr:row>
      <xdr:rowOff>28575</xdr:rowOff>
    </xdr:from>
    <xdr:to>
      <xdr:col>1</xdr:col>
      <xdr:colOff>752475</xdr:colOff>
      <xdr:row>306</xdr:row>
      <xdr:rowOff>504825</xdr:rowOff>
    </xdr:to>
    <xdr:pic>
      <xdr:nvPicPr>
        <xdr:cNvPr id="306" name="Subgraph-mariomoya1976"/>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59858075"/>
          <a:ext cx="723900" cy="476250"/>
        </a:xfrm>
        <a:prstGeom prst="rect">
          <a:avLst/>
        </a:prstGeom>
        <a:ln>
          <a:noFill/>
        </a:ln>
      </xdr:spPr>
    </xdr:pic>
    <xdr:clientData/>
  </xdr:twoCellAnchor>
  <xdr:twoCellAnchor editAs="oneCell">
    <xdr:from>
      <xdr:col>1</xdr:col>
      <xdr:colOff>28575</xdr:colOff>
      <xdr:row>307</xdr:row>
      <xdr:rowOff>28575</xdr:rowOff>
    </xdr:from>
    <xdr:to>
      <xdr:col>1</xdr:col>
      <xdr:colOff>752475</xdr:colOff>
      <xdr:row>307</xdr:row>
      <xdr:rowOff>504825</xdr:rowOff>
    </xdr:to>
    <xdr:pic>
      <xdr:nvPicPr>
        <xdr:cNvPr id="307" name="Subgraph-thomassilvy"/>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160381950"/>
          <a:ext cx="723900" cy="476250"/>
        </a:xfrm>
        <a:prstGeom prst="rect">
          <a:avLst/>
        </a:prstGeom>
        <a:ln>
          <a:noFill/>
        </a:ln>
      </xdr:spPr>
    </xdr:pic>
    <xdr:clientData/>
  </xdr:twoCellAnchor>
  <xdr:twoCellAnchor editAs="oneCell">
    <xdr:from>
      <xdr:col>1</xdr:col>
      <xdr:colOff>28575</xdr:colOff>
      <xdr:row>308</xdr:row>
      <xdr:rowOff>28575</xdr:rowOff>
    </xdr:from>
    <xdr:to>
      <xdr:col>1</xdr:col>
      <xdr:colOff>752475</xdr:colOff>
      <xdr:row>308</xdr:row>
      <xdr:rowOff>504825</xdr:rowOff>
    </xdr:to>
    <xdr:pic>
      <xdr:nvPicPr>
        <xdr:cNvPr id="308" name="Subgraph-who"/>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160905825"/>
          <a:ext cx="723900" cy="476250"/>
        </a:xfrm>
        <a:prstGeom prst="rect">
          <a:avLst/>
        </a:prstGeom>
        <a:ln>
          <a:noFill/>
        </a:ln>
      </xdr:spPr>
    </xdr:pic>
    <xdr:clientData/>
  </xdr:twoCellAnchor>
  <xdr:twoCellAnchor editAs="oneCell">
    <xdr:from>
      <xdr:col>1</xdr:col>
      <xdr:colOff>28575</xdr:colOff>
      <xdr:row>309</xdr:row>
      <xdr:rowOff>28575</xdr:rowOff>
    </xdr:from>
    <xdr:to>
      <xdr:col>1</xdr:col>
      <xdr:colOff>752475</xdr:colOff>
      <xdr:row>309</xdr:row>
      <xdr:rowOff>504825</xdr:rowOff>
    </xdr:to>
    <xdr:pic>
      <xdr:nvPicPr>
        <xdr:cNvPr id="309" name="Subgraph-drtedros"/>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161429700"/>
          <a:ext cx="723900" cy="476250"/>
        </a:xfrm>
        <a:prstGeom prst="rect">
          <a:avLst/>
        </a:prstGeom>
        <a:ln>
          <a:noFill/>
        </a:ln>
      </xdr:spPr>
    </xdr:pic>
    <xdr:clientData/>
  </xdr:twoCellAnchor>
  <xdr:twoCellAnchor editAs="oneCell">
    <xdr:from>
      <xdr:col>1</xdr:col>
      <xdr:colOff>28575</xdr:colOff>
      <xdr:row>310</xdr:row>
      <xdr:rowOff>28575</xdr:rowOff>
    </xdr:from>
    <xdr:to>
      <xdr:col>1</xdr:col>
      <xdr:colOff>752475</xdr:colOff>
      <xdr:row>310</xdr:row>
      <xdr:rowOff>504825</xdr:rowOff>
    </xdr:to>
    <xdr:pic>
      <xdr:nvPicPr>
        <xdr:cNvPr id="310" name="Subgraph-mariozampolli"/>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161953575"/>
          <a:ext cx="723900" cy="476250"/>
        </a:xfrm>
        <a:prstGeom prst="rect">
          <a:avLst/>
        </a:prstGeom>
        <a:ln>
          <a:noFill/>
        </a:ln>
      </xdr:spPr>
    </xdr:pic>
    <xdr:clientData/>
  </xdr:twoCellAnchor>
  <xdr:twoCellAnchor editAs="oneCell">
    <xdr:from>
      <xdr:col>1</xdr:col>
      <xdr:colOff>28575</xdr:colOff>
      <xdr:row>311</xdr:row>
      <xdr:rowOff>28575</xdr:rowOff>
    </xdr:from>
    <xdr:to>
      <xdr:col>1</xdr:col>
      <xdr:colOff>752475</xdr:colOff>
      <xdr:row>311</xdr:row>
      <xdr:rowOff>504825</xdr:rowOff>
    </xdr:to>
    <xdr:pic>
      <xdr:nvPicPr>
        <xdr:cNvPr id="311" name="Subgraph-imsdirector_nmo"/>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162477450"/>
          <a:ext cx="723900" cy="476250"/>
        </a:xfrm>
        <a:prstGeom prst="rect">
          <a:avLst/>
        </a:prstGeom>
        <a:ln>
          <a:noFill/>
        </a:ln>
      </xdr:spPr>
    </xdr:pic>
    <xdr:clientData/>
  </xdr:twoCellAnchor>
  <xdr:twoCellAnchor editAs="oneCell">
    <xdr:from>
      <xdr:col>1</xdr:col>
      <xdr:colOff>28575</xdr:colOff>
      <xdr:row>312</xdr:row>
      <xdr:rowOff>28575</xdr:rowOff>
    </xdr:from>
    <xdr:to>
      <xdr:col>1</xdr:col>
      <xdr:colOff>752475</xdr:colOff>
      <xdr:row>312</xdr:row>
      <xdr:rowOff>504825</xdr:rowOff>
    </xdr:to>
    <xdr:pic>
      <xdr:nvPicPr>
        <xdr:cNvPr id="312" name="Subgraph-icpdr_org"/>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163001325"/>
          <a:ext cx="723900" cy="476250"/>
        </a:xfrm>
        <a:prstGeom prst="rect">
          <a:avLst/>
        </a:prstGeom>
        <a:ln>
          <a:noFill/>
        </a:ln>
      </xdr:spPr>
    </xdr:pic>
    <xdr:clientData/>
  </xdr:twoCellAnchor>
  <xdr:twoCellAnchor editAs="oneCell">
    <xdr:from>
      <xdr:col>1</xdr:col>
      <xdr:colOff>28575</xdr:colOff>
      <xdr:row>313</xdr:row>
      <xdr:rowOff>28575</xdr:rowOff>
    </xdr:from>
    <xdr:to>
      <xdr:col>1</xdr:col>
      <xdr:colOff>752475</xdr:colOff>
      <xdr:row>313</xdr:row>
      <xdr:rowOff>504825</xdr:rowOff>
    </xdr:to>
    <xdr:pic>
      <xdr:nvPicPr>
        <xdr:cNvPr id="313" name="Subgraph-ynespinoza"/>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163525200"/>
          <a:ext cx="723900" cy="476250"/>
        </a:xfrm>
        <a:prstGeom prst="rect">
          <a:avLst/>
        </a:prstGeom>
        <a:ln>
          <a:noFill/>
        </a:ln>
      </xdr:spPr>
    </xdr:pic>
    <xdr:clientData/>
  </xdr:twoCellAnchor>
  <xdr:twoCellAnchor editAs="oneCell">
    <xdr:from>
      <xdr:col>1</xdr:col>
      <xdr:colOff>28575</xdr:colOff>
      <xdr:row>314</xdr:row>
      <xdr:rowOff>28575</xdr:rowOff>
    </xdr:from>
    <xdr:to>
      <xdr:col>1</xdr:col>
      <xdr:colOff>752475</xdr:colOff>
      <xdr:row>314</xdr:row>
      <xdr:rowOff>504825</xdr:rowOff>
    </xdr:to>
    <xdr:pic>
      <xdr:nvPicPr>
        <xdr:cNvPr id="314" name="Subgraph-serenahrm"/>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64049075"/>
          <a:ext cx="723900" cy="476250"/>
        </a:xfrm>
        <a:prstGeom prst="rect">
          <a:avLst/>
        </a:prstGeom>
        <a:ln>
          <a:noFill/>
        </a:ln>
      </xdr:spPr>
    </xdr:pic>
    <xdr:clientData/>
  </xdr:twoCellAnchor>
  <xdr:twoCellAnchor editAs="oneCell">
    <xdr:from>
      <xdr:col>1</xdr:col>
      <xdr:colOff>28575</xdr:colOff>
      <xdr:row>315</xdr:row>
      <xdr:rowOff>28575</xdr:rowOff>
    </xdr:from>
    <xdr:to>
      <xdr:col>1</xdr:col>
      <xdr:colOff>752475</xdr:colOff>
      <xdr:row>315</xdr:row>
      <xdr:rowOff>504825</xdr:rowOff>
    </xdr:to>
    <xdr:pic>
      <xdr:nvPicPr>
        <xdr:cNvPr id="315" name="Subgraph-din_raf"/>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64572950"/>
          <a:ext cx="723900" cy="476250"/>
        </a:xfrm>
        <a:prstGeom prst="rect">
          <a:avLst/>
        </a:prstGeom>
        <a:ln>
          <a:noFill/>
        </a:ln>
      </xdr:spPr>
    </xdr:pic>
    <xdr:clientData/>
  </xdr:twoCellAnchor>
  <xdr:twoCellAnchor editAs="oneCell">
    <xdr:from>
      <xdr:col>1</xdr:col>
      <xdr:colOff>28575</xdr:colOff>
      <xdr:row>316</xdr:row>
      <xdr:rowOff>28575</xdr:rowOff>
    </xdr:from>
    <xdr:to>
      <xdr:col>1</xdr:col>
      <xdr:colOff>752475</xdr:colOff>
      <xdr:row>316</xdr:row>
      <xdr:rowOff>504825</xdr:rowOff>
    </xdr:to>
    <xdr:pic>
      <xdr:nvPicPr>
        <xdr:cNvPr id="316" name="Subgraph-0rel1lambd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65096825"/>
          <a:ext cx="723900" cy="476250"/>
        </a:xfrm>
        <a:prstGeom prst="rect">
          <a:avLst/>
        </a:prstGeom>
        <a:ln>
          <a:noFill/>
        </a:ln>
      </xdr:spPr>
    </xdr:pic>
    <xdr:clientData/>
  </xdr:twoCellAnchor>
  <xdr:twoCellAnchor editAs="oneCell">
    <xdr:from>
      <xdr:col>1</xdr:col>
      <xdr:colOff>28575</xdr:colOff>
      <xdr:row>317</xdr:row>
      <xdr:rowOff>28575</xdr:rowOff>
    </xdr:from>
    <xdr:to>
      <xdr:col>1</xdr:col>
      <xdr:colOff>752475</xdr:colOff>
      <xdr:row>317</xdr:row>
      <xdr:rowOff>504825</xdr:rowOff>
    </xdr:to>
    <xdr:pic>
      <xdr:nvPicPr>
        <xdr:cNvPr id="317" name="Subgraph-rlgrpch"/>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65620700"/>
          <a:ext cx="723900" cy="476250"/>
        </a:xfrm>
        <a:prstGeom prst="rect">
          <a:avLst/>
        </a:prstGeom>
        <a:ln>
          <a:noFill/>
        </a:ln>
      </xdr:spPr>
    </xdr:pic>
    <xdr:clientData/>
  </xdr:twoCellAnchor>
  <xdr:twoCellAnchor editAs="oneCell">
    <xdr:from>
      <xdr:col>1</xdr:col>
      <xdr:colOff>28575</xdr:colOff>
      <xdr:row>318</xdr:row>
      <xdr:rowOff>28575</xdr:rowOff>
    </xdr:from>
    <xdr:to>
      <xdr:col>1</xdr:col>
      <xdr:colOff>752475</xdr:colOff>
      <xdr:row>318</xdr:row>
      <xdr:rowOff>504825</xdr:rowOff>
    </xdr:to>
    <xdr:pic>
      <xdr:nvPicPr>
        <xdr:cNvPr id="318" name="Subgraph-_burnettcooper_"/>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66144575"/>
          <a:ext cx="723900" cy="476250"/>
        </a:xfrm>
        <a:prstGeom prst="rect">
          <a:avLst/>
        </a:prstGeom>
        <a:ln>
          <a:noFill/>
        </a:ln>
      </xdr:spPr>
    </xdr:pic>
    <xdr:clientData/>
  </xdr:twoCellAnchor>
  <xdr:twoCellAnchor editAs="oneCell">
    <xdr:from>
      <xdr:col>1</xdr:col>
      <xdr:colOff>28575</xdr:colOff>
      <xdr:row>319</xdr:row>
      <xdr:rowOff>28575</xdr:rowOff>
    </xdr:from>
    <xdr:to>
      <xdr:col>1</xdr:col>
      <xdr:colOff>752475</xdr:colOff>
      <xdr:row>319</xdr:row>
      <xdr:rowOff>504825</xdr:rowOff>
    </xdr:to>
    <xdr:pic>
      <xdr:nvPicPr>
        <xdr:cNvPr id="319" name="Subgraph-walters_rex"/>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166668450"/>
          <a:ext cx="723900" cy="476250"/>
        </a:xfrm>
        <a:prstGeom prst="rect">
          <a:avLst/>
        </a:prstGeom>
        <a:ln>
          <a:noFill/>
        </a:ln>
      </xdr:spPr>
    </xdr:pic>
    <xdr:clientData/>
  </xdr:twoCellAnchor>
  <xdr:twoCellAnchor editAs="oneCell">
    <xdr:from>
      <xdr:col>1</xdr:col>
      <xdr:colOff>28575</xdr:colOff>
      <xdr:row>320</xdr:row>
      <xdr:rowOff>28575</xdr:rowOff>
    </xdr:from>
    <xdr:to>
      <xdr:col>1</xdr:col>
      <xdr:colOff>752475</xdr:colOff>
      <xdr:row>320</xdr:row>
      <xdr:rowOff>504825</xdr:rowOff>
    </xdr:to>
    <xdr:pic>
      <xdr:nvPicPr>
        <xdr:cNvPr id="320" name="Subgraph-bigsteve207"/>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67192325"/>
          <a:ext cx="723900" cy="476250"/>
        </a:xfrm>
        <a:prstGeom prst="rect">
          <a:avLst/>
        </a:prstGeom>
        <a:ln>
          <a:noFill/>
        </a:ln>
      </xdr:spPr>
    </xdr:pic>
    <xdr:clientData/>
  </xdr:twoCellAnchor>
  <xdr:twoCellAnchor editAs="oneCell">
    <xdr:from>
      <xdr:col>1</xdr:col>
      <xdr:colOff>28575</xdr:colOff>
      <xdr:row>321</xdr:row>
      <xdr:rowOff>28575</xdr:rowOff>
    </xdr:from>
    <xdr:to>
      <xdr:col>1</xdr:col>
      <xdr:colOff>752475</xdr:colOff>
      <xdr:row>321</xdr:row>
      <xdr:rowOff>504825</xdr:rowOff>
    </xdr:to>
    <xdr:pic>
      <xdr:nvPicPr>
        <xdr:cNvPr id="321" name="Subgraph-muimuiz"/>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67716200"/>
          <a:ext cx="723900" cy="476250"/>
        </a:xfrm>
        <a:prstGeom prst="rect">
          <a:avLst/>
        </a:prstGeom>
        <a:ln>
          <a:noFill/>
        </a:ln>
      </xdr:spPr>
    </xdr:pic>
    <xdr:clientData/>
  </xdr:twoCellAnchor>
  <xdr:twoCellAnchor editAs="oneCell">
    <xdr:from>
      <xdr:col>1</xdr:col>
      <xdr:colOff>28575</xdr:colOff>
      <xdr:row>322</xdr:row>
      <xdr:rowOff>28575</xdr:rowOff>
    </xdr:from>
    <xdr:to>
      <xdr:col>1</xdr:col>
      <xdr:colOff>752475</xdr:colOff>
      <xdr:row>322</xdr:row>
      <xdr:rowOff>504825</xdr:rowOff>
    </xdr:to>
    <xdr:pic>
      <xdr:nvPicPr>
        <xdr:cNvPr id="322" name="Subgraph-timdemeest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68240075"/>
          <a:ext cx="723900" cy="476250"/>
        </a:xfrm>
        <a:prstGeom prst="rect">
          <a:avLst/>
        </a:prstGeom>
        <a:ln>
          <a:noFill/>
        </a:ln>
      </xdr:spPr>
    </xdr:pic>
    <xdr:clientData/>
  </xdr:twoCellAnchor>
  <xdr:twoCellAnchor editAs="oneCell">
    <xdr:from>
      <xdr:col>1</xdr:col>
      <xdr:colOff>28575</xdr:colOff>
      <xdr:row>323</xdr:row>
      <xdr:rowOff>28575</xdr:rowOff>
    </xdr:from>
    <xdr:to>
      <xdr:col>1</xdr:col>
      <xdr:colOff>752475</xdr:colOff>
      <xdr:row>323</xdr:row>
      <xdr:rowOff>504825</xdr:rowOff>
    </xdr:to>
    <xdr:pic>
      <xdr:nvPicPr>
        <xdr:cNvPr id="323" name="Subgraph-sekwisniewski"/>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68763950"/>
          <a:ext cx="723900" cy="476250"/>
        </a:xfrm>
        <a:prstGeom prst="rect">
          <a:avLst/>
        </a:prstGeom>
        <a:ln>
          <a:noFill/>
        </a:ln>
      </xdr:spPr>
    </xdr:pic>
    <xdr:clientData/>
  </xdr:twoCellAnchor>
  <xdr:twoCellAnchor editAs="oneCell">
    <xdr:from>
      <xdr:col>1</xdr:col>
      <xdr:colOff>28575</xdr:colOff>
      <xdr:row>324</xdr:row>
      <xdr:rowOff>28575</xdr:rowOff>
    </xdr:from>
    <xdr:to>
      <xdr:col>1</xdr:col>
      <xdr:colOff>752475</xdr:colOff>
      <xdr:row>324</xdr:row>
      <xdr:rowOff>504825</xdr:rowOff>
    </xdr:to>
    <xdr:pic>
      <xdr:nvPicPr>
        <xdr:cNvPr id="324" name="Subgraph-feultweet"/>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69287825"/>
          <a:ext cx="723900" cy="476250"/>
        </a:xfrm>
        <a:prstGeom prst="rect">
          <a:avLst/>
        </a:prstGeom>
        <a:ln>
          <a:noFill/>
        </a:ln>
      </xdr:spPr>
    </xdr:pic>
    <xdr:clientData/>
  </xdr:twoCellAnchor>
  <xdr:twoCellAnchor editAs="oneCell">
    <xdr:from>
      <xdr:col>1</xdr:col>
      <xdr:colOff>28575</xdr:colOff>
      <xdr:row>325</xdr:row>
      <xdr:rowOff>28575</xdr:rowOff>
    </xdr:from>
    <xdr:to>
      <xdr:col>1</xdr:col>
      <xdr:colOff>752475</xdr:colOff>
      <xdr:row>325</xdr:row>
      <xdr:rowOff>504825</xdr:rowOff>
    </xdr:to>
    <xdr:pic>
      <xdr:nvPicPr>
        <xdr:cNvPr id="325" name="Subgraph-geoig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69811700"/>
          <a:ext cx="723900" cy="476250"/>
        </a:xfrm>
        <a:prstGeom prst="rect">
          <a:avLst/>
        </a:prstGeom>
        <a:ln>
          <a:noFill/>
        </a:ln>
      </xdr:spPr>
    </xdr:pic>
    <xdr:clientData/>
  </xdr:twoCellAnchor>
  <xdr:twoCellAnchor editAs="oneCell">
    <xdr:from>
      <xdr:col>1</xdr:col>
      <xdr:colOff>28575</xdr:colOff>
      <xdr:row>326</xdr:row>
      <xdr:rowOff>28575</xdr:rowOff>
    </xdr:from>
    <xdr:to>
      <xdr:col>1</xdr:col>
      <xdr:colOff>752475</xdr:colOff>
      <xdr:row>326</xdr:row>
      <xdr:rowOff>504825</xdr:rowOff>
    </xdr:to>
    <xdr:pic>
      <xdr:nvPicPr>
        <xdr:cNvPr id="326" name="Subgraph-trumprussiahits"/>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170335575"/>
          <a:ext cx="723900" cy="476250"/>
        </a:xfrm>
        <a:prstGeom prst="rect">
          <a:avLst/>
        </a:prstGeom>
        <a:ln>
          <a:noFill/>
        </a:ln>
      </xdr:spPr>
    </xdr:pic>
    <xdr:clientData/>
  </xdr:twoCellAnchor>
  <xdr:twoCellAnchor editAs="oneCell">
    <xdr:from>
      <xdr:col>1</xdr:col>
      <xdr:colOff>28575</xdr:colOff>
      <xdr:row>327</xdr:row>
      <xdr:rowOff>28575</xdr:rowOff>
    </xdr:from>
    <xdr:to>
      <xdr:col>1</xdr:col>
      <xdr:colOff>752475</xdr:colOff>
      <xdr:row>327</xdr:row>
      <xdr:rowOff>504825</xdr:rowOff>
    </xdr:to>
    <xdr:pic>
      <xdr:nvPicPr>
        <xdr:cNvPr id="327" name="Subgraph-savtchenkoleoni"/>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170859450"/>
          <a:ext cx="723900" cy="476250"/>
        </a:xfrm>
        <a:prstGeom prst="rect">
          <a:avLst/>
        </a:prstGeom>
        <a:ln>
          <a:noFill/>
        </a:ln>
      </xdr:spPr>
    </xdr:pic>
    <xdr:clientData/>
  </xdr:twoCellAnchor>
  <xdr:twoCellAnchor editAs="oneCell">
    <xdr:from>
      <xdr:col>1</xdr:col>
      <xdr:colOff>28575</xdr:colOff>
      <xdr:row>328</xdr:row>
      <xdr:rowOff>28575</xdr:rowOff>
    </xdr:from>
    <xdr:to>
      <xdr:col>1</xdr:col>
      <xdr:colOff>752475</xdr:colOff>
      <xdr:row>328</xdr:row>
      <xdr:rowOff>504825</xdr:rowOff>
    </xdr:to>
    <xdr:pic>
      <xdr:nvPicPr>
        <xdr:cNvPr id="328" name="Subgraph-malpasann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71383325"/>
          <a:ext cx="723900" cy="476250"/>
        </a:xfrm>
        <a:prstGeom prst="rect">
          <a:avLst/>
        </a:prstGeom>
        <a:ln>
          <a:noFill/>
        </a:ln>
      </xdr:spPr>
    </xdr:pic>
    <xdr:clientData/>
  </xdr:twoCellAnchor>
  <xdr:twoCellAnchor editAs="oneCell">
    <xdr:from>
      <xdr:col>1</xdr:col>
      <xdr:colOff>28575</xdr:colOff>
      <xdr:row>329</xdr:row>
      <xdr:rowOff>28575</xdr:rowOff>
    </xdr:from>
    <xdr:to>
      <xdr:col>1</xdr:col>
      <xdr:colOff>752475</xdr:colOff>
      <xdr:row>329</xdr:row>
      <xdr:rowOff>504825</xdr:rowOff>
    </xdr:to>
    <xdr:pic>
      <xdr:nvPicPr>
        <xdr:cNvPr id="329" name="Subgraph-koshkanaokoshk3"/>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71907200"/>
          <a:ext cx="723900" cy="476250"/>
        </a:xfrm>
        <a:prstGeom prst="rect">
          <a:avLst/>
        </a:prstGeom>
        <a:ln>
          <a:noFill/>
        </a:ln>
      </xdr:spPr>
    </xdr:pic>
    <xdr:clientData/>
  </xdr:twoCellAnchor>
  <xdr:twoCellAnchor editAs="oneCell">
    <xdr:from>
      <xdr:col>1</xdr:col>
      <xdr:colOff>28575</xdr:colOff>
      <xdr:row>330</xdr:row>
      <xdr:rowOff>28575</xdr:rowOff>
    </xdr:from>
    <xdr:to>
      <xdr:col>1</xdr:col>
      <xdr:colOff>752475</xdr:colOff>
      <xdr:row>330</xdr:row>
      <xdr:rowOff>504825</xdr:rowOff>
    </xdr:to>
    <xdr:pic>
      <xdr:nvPicPr>
        <xdr:cNvPr id="330" name="Subgraph-cyber_infern0"/>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172431075"/>
          <a:ext cx="723900" cy="476250"/>
        </a:xfrm>
        <a:prstGeom prst="rect">
          <a:avLst/>
        </a:prstGeom>
        <a:ln>
          <a:noFill/>
        </a:ln>
      </xdr:spPr>
    </xdr:pic>
    <xdr:clientData/>
  </xdr:twoCellAnchor>
  <xdr:twoCellAnchor editAs="oneCell">
    <xdr:from>
      <xdr:col>1</xdr:col>
      <xdr:colOff>28575</xdr:colOff>
      <xdr:row>331</xdr:row>
      <xdr:rowOff>28575</xdr:rowOff>
    </xdr:from>
    <xdr:to>
      <xdr:col>1</xdr:col>
      <xdr:colOff>752475</xdr:colOff>
      <xdr:row>331</xdr:row>
      <xdr:rowOff>504825</xdr:rowOff>
    </xdr:to>
    <xdr:pic>
      <xdr:nvPicPr>
        <xdr:cNvPr id="331" name="Subgraph-mudatron"/>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72954950"/>
          <a:ext cx="723900" cy="476250"/>
        </a:xfrm>
        <a:prstGeom prst="rect">
          <a:avLst/>
        </a:prstGeom>
        <a:ln>
          <a:noFill/>
        </a:ln>
      </xdr:spPr>
    </xdr:pic>
    <xdr:clientData/>
  </xdr:twoCellAnchor>
  <xdr:twoCellAnchor editAs="oneCell">
    <xdr:from>
      <xdr:col>1</xdr:col>
      <xdr:colOff>28575</xdr:colOff>
      <xdr:row>332</xdr:row>
      <xdr:rowOff>28575</xdr:rowOff>
    </xdr:from>
    <xdr:to>
      <xdr:col>1</xdr:col>
      <xdr:colOff>752475</xdr:colOff>
      <xdr:row>332</xdr:row>
      <xdr:rowOff>504825</xdr:rowOff>
    </xdr:to>
    <xdr:pic>
      <xdr:nvPicPr>
        <xdr:cNvPr id="332" name="Subgraph-antcold"/>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73478825"/>
          <a:ext cx="723900" cy="476250"/>
        </a:xfrm>
        <a:prstGeom prst="rect">
          <a:avLst/>
        </a:prstGeom>
        <a:ln>
          <a:noFill/>
        </a:ln>
      </xdr:spPr>
    </xdr:pic>
    <xdr:clientData/>
  </xdr:twoCellAnchor>
  <xdr:twoCellAnchor editAs="oneCell">
    <xdr:from>
      <xdr:col>1</xdr:col>
      <xdr:colOff>28575</xdr:colOff>
      <xdr:row>333</xdr:row>
      <xdr:rowOff>28575</xdr:rowOff>
    </xdr:from>
    <xdr:to>
      <xdr:col>1</xdr:col>
      <xdr:colOff>752475</xdr:colOff>
      <xdr:row>333</xdr:row>
      <xdr:rowOff>504825</xdr:rowOff>
    </xdr:to>
    <xdr:pic>
      <xdr:nvPicPr>
        <xdr:cNvPr id="333" name="Subgraph-annw07197718"/>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74002700"/>
          <a:ext cx="723900" cy="476250"/>
        </a:xfrm>
        <a:prstGeom prst="rect">
          <a:avLst/>
        </a:prstGeom>
        <a:ln>
          <a:noFill/>
        </a:ln>
      </xdr:spPr>
    </xdr:pic>
    <xdr:clientData/>
  </xdr:twoCellAnchor>
  <xdr:twoCellAnchor editAs="oneCell">
    <xdr:from>
      <xdr:col>1</xdr:col>
      <xdr:colOff>28575</xdr:colOff>
      <xdr:row>334</xdr:row>
      <xdr:rowOff>28575</xdr:rowOff>
    </xdr:from>
    <xdr:to>
      <xdr:col>1</xdr:col>
      <xdr:colOff>752475</xdr:colOff>
      <xdr:row>334</xdr:row>
      <xdr:rowOff>504825</xdr:rowOff>
    </xdr:to>
    <xdr:pic>
      <xdr:nvPicPr>
        <xdr:cNvPr id="334" name="Subgraph-candiello"/>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74526575"/>
          <a:ext cx="723900" cy="476250"/>
        </a:xfrm>
        <a:prstGeom prst="rect">
          <a:avLst/>
        </a:prstGeom>
        <a:ln>
          <a:noFill/>
        </a:ln>
      </xdr:spPr>
    </xdr:pic>
    <xdr:clientData/>
  </xdr:twoCellAnchor>
  <xdr:twoCellAnchor editAs="oneCell">
    <xdr:from>
      <xdr:col>1</xdr:col>
      <xdr:colOff>28575</xdr:colOff>
      <xdr:row>335</xdr:row>
      <xdr:rowOff>28575</xdr:rowOff>
    </xdr:from>
    <xdr:to>
      <xdr:col>1</xdr:col>
      <xdr:colOff>752475</xdr:colOff>
      <xdr:row>335</xdr:row>
      <xdr:rowOff>504825</xdr:rowOff>
    </xdr:to>
    <xdr:pic>
      <xdr:nvPicPr>
        <xdr:cNvPr id="335" name="Subgraph-gonufrio"/>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175050450"/>
          <a:ext cx="723900" cy="476250"/>
        </a:xfrm>
        <a:prstGeom prst="rect">
          <a:avLst/>
        </a:prstGeom>
        <a:ln>
          <a:noFill/>
        </a:ln>
      </xdr:spPr>
    </xdr:pic>
    <xdr:clientData/>
  </xdr:twoCellAnchor>
  <xdr:twoCellAnchor editAs="oneCell">
    <xdr:from>
      <xdr:col>1</xdr:col>
      <xdr:colOff>28575</xdr:colOff>
      <xdr:row>336</xdr:row>
      <xdr:rowOff>28575</xdr:rowOff>
    </xdr:from>
    <xdr:to>
      <xdr:col>1</xdr:col>
      <xdr:colOff>752475</xdr:colOff>
      <xdr:row>336</xdr:row>
      <xdr:rowOff>504825</xdr:rowOff>
    </xdr:to>
    <xdr:pic>
      <xdr:nvPicPr>
        <xdr:cNvPr id="336" name="Subgraph-afarruggia62"/>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175574325"/>
          <a:ext cx="723900" cy="476250"/>
        </a:xfrm>
        <a:prstGeom prst="rect">
          <a:avLst/>
        </a:prstGeom>
        <a:ln>
          <a:noFill/>
        </a:ln>
      </xdr:spPr>
    </xdr:pic>
    <xdr:clientData/>
  </xdr:twoCellAnchor>
  <xdr:twoCellAnchor editAs="oneCell">
    <xdr:from>
      <xdr:col>1</xdr:col>
      <xdr:colOff>28575</xdr:colOff>
      <xdr:row>337</xdr:row>
      <xdr:rowOff>28575</xdr:rowOff>
    </xdr:from>
    <xdr:to>
      <xdr:col>1</xdr:col>
      <xdr:colOff>752475</xdr:colOff>
      <xdr:row>337</xdr:row>
      <xdr:rowOff>504825</xdr:rowOff>
    </xdr:to>
    <xdr:pic>
      <xdr:nvPicPr>
        <xdr:cNvPr id="337" name="Subgraph-quotidianonet"/>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176098200"/>
          <a:ext cx="723900" cy="476250"/>
        </a:xfrm>
        <a:prstGeom prst="rect">
          <a:avLst/>
        </a:prstGeom>
        <a:ln>
          <a:noFill/>
        </a:ln>
      </xdr:spPr>
    </xdr:pic>
    <xdr:clientData/>
  </xdr:twoCellAnchor>
  <xdr:twoCellAnchor editAs="oneCell">
    <xdr:from>
      <xdr:col>1</xdr:col>
      <xdr:colOff>28575</xdr:colOff>
      <xdr:row>338</xdr:row>
      <xdr:rowOff>28575</xdr:rowOff>
    </xdr:from>
    <xdr:to>
      <xdr:col>1</xdr:col>
      <xdr:colOff>752475</xdr:colOff>
      <xdr:row>338</xdr:row>
      <xdr:rowOff>504825</xdr:rowOff>
    </xdr:to>
    <xdr:pic>
      <xdr:nvPicPr>
        <xdr:cNvPr id="338" name="Subgraph-eevaruokosalmi"/>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176622075"/>
          <a:ext cx="723900" cy="476250"/>
        </a:xfrm>
        <a:prstGeom prst="rect">
          <a:avLst/>
        </a:prstGeom>
        <a:ln>
          <a:noFill/>
        </a:ln>
      </xdr:spPr>
    </xdr:pic>
    <xdr:clientData/>
  </xdr:twoCellAnchor>
  <xdr:twoCellAnchor editAs="oneCell">
    <xdr:from>
      <xdr:col>1</xdr:col>
      <xdr:colOff>28575</xdr:colOff>
      <xdr:row>339</xdr:row>
      <xdr:rowOff>28575</xdr:rowOff>
    </xdr:from>
    <xdr:to>
      <xdr:col>1</xdr:col>
      <xdr:colOff>752475</xdr:colOff>
      <xdr:row>339</xdr:row>
      <xdr:rowOff>504825</xdr:rowOff>
    </xdr:to>
    <xdr:pic>
      <xdr:nvPicPr>
        <xdr:cNvPr id="339" name="Subgraph-barbierisaretta"/>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177145950"/>
          <a:ext cx="723900" cy="476250"/>
        </a:xfrm>
        <a:prstGeom prst="rect">
          <a:avLst/>
        </a:prstGeom>
        <a:ln>
          <a:noFill/>
        </a:ln>
      </xdr:spPr>
    </xdr:pic>
    <xdr:clientData/>
  </xdr:twoCellAnchor>
  <xdr:twoCellAnchor editAs="oneCell">
    <xdr:from>
      <xdr:col>1</xdr:col>
      <xdr:colOff>28575</xdr:colOff>
      <xdr:row>340</xdr:row>
      <xdr:rowOff>28575</xdr:rowOff>
    </xdr:from>
    <xdr:to>
      <xdr:col>1</xdr:col>
      <xdr:colOff>752475</xdr:colOff>
      <xdr:row>340</xdr:row>
      <xdr:rowOff>504825</xdr:rowOff>
    </xdr:to>
    <xdr:pic>
      <xdr:nvPicPr>
        <xdr:cNvPr id="340" name="Subgraph-lyapunovs"/>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77669825"/>
          <a:ext cx="723900" cy="476250"/>
        </a:xfrm>
        <a:prstGeom prst="rect">
          <a:avLst/>
        </a:prstGeom>
        <a:ln>
          <a:noFill/>
        </a:ln>
      </xdr:spPr>
    </xdr:pic>
    <xdr:clientData/>
  </xdr:twoCellAnchor>
  <xdr:twoCellAnchor editAs="oneCell">
    <xdr:from>
      <xdr:col>1</xdr:col>
      <xdr:colOff>28575</xdr:colOff>
      <xdr:row>341</xdr:row>
      <xdr:rowOff>28575</xdr:rowOff>
    </xdr:from>
    <xdr:to>
      <xdr:col>1</xdr:col>
      <xdr:colOff>752475</xdr:colOff>
      <xdr:row>341</xdr:row>
      <xdr:rowOff>504825</xdr:rowOff>
    </xdr:to>
    <xdr:pic>
      <xdr:nvPicPr>
        <xdr:cNvPr id="341" name="Subgraph-vladlim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78193700"/>
          <a:ext cx="723900" cy="476250"/>
        </a:xfrm>
        <a:prstGeom prst="rect">
          <a:avLst/>
        </a:prstGeom>
        <a:ln>
          <a:noFill/>
        </a:ln>
      </xdr:spPr>
    </xdr:pic>
    <xdr:clientData/>
  </xdr:twoCellAnchor>
  <xdr:twoCellAnchor editAs="oneCell">
    <xdr:from>
      <xdr:col>1</xdr:col>
      <xdr:colOff>28575</xdr:colOff>
      <xdr:row>342</xdr:row>
      <xdr:rowOff>28575</xdr:rowOff>
    </xdr:from>
    <xdr:to>
      <xdr:col>1</xdr:col>
      <xdr:colOff>752475</xdr:colOff>
      <xdr:row>342</xdr:row>
      <xdr:rowOff>504825</xdr:rowOff>
    </xdr:to>
    <xdr:pic>
      <xdr:nvPicPr>
        <xdr:cNvPr id="342" name="Subgraph-eusebiofg"/>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78717575"/>
          <a:ext cx="723900" cy="476250"/>
        </a:xfrm>
        <a:prstGeom prst="rect">
          <a:avLst/>
        </a:prstGeom>
        <a:ln>
          <a:noFill/>
        </a:ln>
      </xdr:spPr>
    </xdr:pic>
    <xdr:clientData/>
  </xdr:twoCellAnchor>
  <xdr:twoCellAnchor editAs="oneCell">
    <xdr:from>
      <xdr:col>1</xdr:col>
      <xdr:colOff>28575</xdr:colOff>
      <xdr:row>343</xdr:row>
      <xdr:rowOff>28575</xdr:rowOff>
    </xdr:from>
    <xdr:to>
      <xdr:col>1</xdr:col>
      <xdr:colOff>752475</xdr:colOff>
      <xdr:row>343</xdr:row>
      <xdr:rowOff>504825</xdr:rowOff>
    </xdr:to>
    <xdr:pic>
      <xdr:nvPicPr>
        <xdr:cNvPr id="343" name="Subgraph-davasko63"/>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79241450"/>
          <a:ext cx="723900" cy="476250"/>
        </a:xfrm>
        <a:prstGeom prst="rect">
          <a:avLst/>
        </a:prstGeom>
        <a:ln>
          <a:noFill/>
        </a:ln>
      </xdr:spPr>
    </xdr:pic>
    <xdr:clientData/>
  </xdr:twoCellAnchor>
  <xdr:twoCellAnchor editAs="oneCell">
    <xdr:from>
      <xdr:col>1</xdr:col>
      <xdr:colOff>28575</xdr:colOff>
      <xdr:row>344</xdr:row>
      <xdr:rowOff>28575</xdr:rowOff>
    </xdr:from>
    <xdr:to>
      <xdr:col>1</xdr:col>
      <xdr:colOff>752475</xdr:colOff>
      <xdr:row>344</xdr:row>
      <xdr:rowOff>504825</xdr:rowOff>
    </xdr:to>
    <xdr:pic>
      <xdr:nvPicPr>
        <xdr:cNvPr id="344" name="Subgraph-caiiiau"/>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179765325"/>
          <a:ext cx="723900" cy="476250"/>
        </a:xfrm>
        <a:prstGeom prst="rect">
          <a:avLst/>
        </a:prstGeom>
        <a:ln>
          <a:noFill/>
        </a:ln>
      </xdr:spPr>
    </xdr:pic>
    <xdr:clientData/>
  </xdr:twoCellAnchor>
  <xdr:twoCellAnchor editAs="oneCell">
    <xdr:from>
      <xdr:col>1</xdr:col>
      <xdr:colOff>28575</xdr:colOff>
      <xdr:row>345</xdr:row>
      <xdr:rowOff>28575</xdr:rowOff>
    </xdr:from>
    <xdr:to>
      <xdr:col>1</xdr:col>
      <xdr:colOff>752475</xdr:colOff>
      <xdr:row>345</xdr:row>
      <xdr:rowOff>504825</xdr:rowOff>
    </xdr:to>
    <xdr:pic>
      <xdr:nvPicPr>
        <xdr:cNvPr id="345" name="Subgraph-dantypin"/>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180289200"/>
          <a:ext cx="723900" cy="476250"/>
        </a:xfrm>
        <a:prstGeom prst="rect">
          <a:avLst/>
        </a:prstGeom>
        <a:ln>
          <a:noFill/>
        </a:ln>
      </xdr:spPr>
    </xdr:pic>
    <xdr:clientData/>
  </xdr:twoCellAnchor>
  <xdr:twoCellAnchor editAs="oneCell">
    <xdr:from>
      <xdr:col>1</xdr:col>
      <xdr:colOff>28575</xdr:colOff>
      <xdr:row>346</xdr:row>
      <xdr:rowOff>28575</xdr:rowOff>
    </xdr:from>
    <xdr:to>
      <xdr:col>1</xdr:col>
      <xdr:colOff>752475</xdr:colOff>
      <xdr:row>346</xdr:row>
      <xdr:rowOff>504825</xdr:rowOff>
    </xdr:to>
    <xdr:pic>
      <xdr:nvPicPr>
        <xdr:cNvPr id="346" name="Subgraph-ruxandraag1"/>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80813075"/>
          <a:ext cx="723900" cy="476250"/>
        </a:xfrm>
        <a:prstGeom prst="rect">
          <a:avLst/>
        </a:prstGeom>
        <a:ln>
          <a:noFill/>
        </a:ln>
      </xdr:spPr>
    </xdr:pic>
    <xdr:clientData/>
  </xdr:twoCellAnchor>
  <xdr:twoCellAnchor editAs="oneCell">
    <xdr:from>
      <xdr:col>1</xdr:col>
      <xdr:colOff>28575</xdr:colOff>
      <xdr:row>347</xdr:row>
      <xdr:rowOff>28575</xdr:rowOff>
    </xdr:from>
    <xdr:to>
      <xdr:col>1</xdr:col>
      <xdr:colOff>752475</xdr:colOff>
      <xdr:row>347</xdr:row>
      <xdr:rowOff>504825</xdr:rowOff>
    </xdr:to>
    <xdr:pic>
      <xdr:nvPicPr>
        <xdr:cNvPr id="347" name="Subgraph-ainarsbr11"/>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81336950"/>
          <a:ext cx="723900" cy="476250"/>
        </a:xfrm>
        <a:prstGeom prst="rect">
          <a:avLst/>
        </a:prstGeom>
        <a:ln>
          <a:noFill/>
        </a:ln>
      </xdr:spPr>
    </xdr:pic>
    <xdr:clientData/>
  </xdr:twoCellAnchor>
  <xdr:twoCellAnchor editAs="oneCell">
    <xdr:from>
      <xdr:col>1</xdr:col>
      <xdr:colOff>28575</xdr:colOff>
      <xdr:row>348</xdr:row>
      <xdr:rowOff>28575</xdr:rowOff>
    </xdr:from>
    <xdr:to>
      <xdr:col>1</xdr:col>
      <xdr:colOff>752475</xdr:colOff>
      <xdr:row>348</xdr:row>
      <xdr:rowOff>504825</xdr:rowOff>
    </xdr:to>
    <xdr:pic>
      <xdr:nvPicPr>
        <xdr:cNvPr id="348" name="Subgraph-ew91097135"/>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81860825"/>
          <a:ext cx="723900" cy="476250"/>
        </a:xfrm>
        <a:prstGeom prst="rect">
          <a:avLst/>
        </a:prstGeom>
        <a:ln>
          <a:noFill/>
        </a:ln>
      </xdr:spPr>
    </xdr:pic>
    <xdr:clientData/>
  </xdr:twoCellAnchor>
  <xdr:twoCellAnchor editAs="oneCell">
    <xdr:from>
      <xdr:col>1</xdr:col>
      <xdr:colOff>28575</xdr:colOff>
      <xdr:row>349</xdr:row>
      <xdr:rowOff>28575</xdr:rowOff>
    </xdr:from>
    <xdr:to>
      <xdr:col>1</xdr:col>
      <xdr:colOff>752475</xdr:colOff>
      <xdr:row>349</xdr:row>
      <xdr:rowOff>504825</xdr:rowOff>
    </xdr:to>
    <xdr:pic>
      <xdr:nvPicPr>
        <xdr:cNvPr id="349" name="Subgraph-vovamakarov"/>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82384700"/>
          <a:ext cx="723900" cy="476250"/>
        </a:xfrm>
        <a:prstGeom prst="rect">
          <a:avLst/>
        </a:prstGeom>
        <a:ln>
          <a:noFill/>
        </a:ln>
      </xdr:spPr>
    </xdr:pic>
    <xdr:clientData/>
  </xdr:twoCellAnchor>
  <xdr:twoCellAnchor editAs="oneCell">
    <xdr:from>
      <xdr:col>1</xdr:col>
      <xdr:colOff>28575</xdr:colOff>
      <xdr:row>350</xdr:row>
      <xdr:rowOff>28575</xdr:rowOff>
    </xdr:from>
    <xdr:to>
      <xdr:col>1</xdr:col>
      <xdr:colOff>752475</xdr:colOff>
      <xdr:row>350</xdr:row>
      <xdr:rowOff>504825</xdr:rowOff>
    </xdr:to>
    <xdr:pic>
      <xdr:nvPicPr>
        <xdr:cNvPr id="350" name="Subgraph-misrakfisseha"/>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182908575"/>
          <a:ext cx="723900" cy="476250"/>
        </a:xfrm>
        <a:prstGeom prst="rect">
          <a:avLst/>
        </a:prstGeom>
        <a:ln>
          <a:noFill/>
        </a:ln>
      </xdr:spPr>
    </xdr:pic>
    <xdr:clientData/>
  </xdr:twoCellAnchor>
  <xdr:twoCellAnchor editAs="oneCell">
    <xdr:from>
      <xdr:col>1</xdr:col>
      <xdr:colOff>28575</xdr:colOff>
      <xdr:row>351</xdr:row>
      <xdr:rowOff>28575</xdr:rowOff>
    </xdr:from>
    <xdr:to>
      <xdr:col>1</xdr:col>
      <xdr:colOff>752475</xdr:colOff>
      <xdr:row>351</xdr:row>
      <xdr:rowOff>504825</xdr:rowOff>
    </xdr:to>
    <xdr:pic>
      <xdr:nvPicPr>
        <xdr:cNvPr id="351" name="Subgraph-s0l0z"/>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83432450"/>
          <a:ext cx="723900" cy="476250"/>
        </a:xfrm>
        <a:prstGeom prst="rect">
          <a:avLst/>
        </a:prstGeom>
        <a:ln>
          <a:noFill/>
        </a:ln>
      </xdr:spPr>
    </xdr:pic>
    <xdr:clientData/>
  </xdr:twoCellAnchor>
  <xdr:twoCellAnchor editAs="oneCell">
    <xdr:from>
      <xdr:col>1</xdr:col>
      <xdr:colOff>28575</xdr:colOff>
      <xdr:row>352</xdr:row>
      <xdr:rowOff>28575</xdr:rowOff>
    </xdr:from>
    <xdr:to>
      <xdr:col>1</xdr:col>
      <xdr:colOff>752475</xdr:colOff>
      <xdr:row>352</xdr:row>
      <xdr:rowOff>504825</xdr:rowOff>
    </xdr:to>
    <xdr:pic>
      <xdr:nvPicPr>
        <xdr:cNvPr id="352" name="Subgraph-shizukakuramits"/>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183956325"/>
          <a:ext cx="723900" cy="476250"/>
        </a:xfrm>
        <a:prstGeom prst="rect">
          <a:avLst/>
        </a:prstGeom>
        <a:ln>
          <a:noFill/>
        </a:ln>
      </xdr:spPr>
    </xdr:pic>
    <xdr:clientData/>
  </xdr:twoCellAnchor>
  <xdr:twoCellAnchor editAs="oneCell">
    <xdr:from>
      <xdr:col>1</xdr:col>
      <xdr:colOff>28575</xdr:colOff>
      <xdr:row>353</xdr:row>
      <xdr:rowOff>28575</xdr:rowOff>
    </xdr:from>
    <xdr:to>
      <xdr:col>1</xdr:col>
      <xdr:colOff>752475</xdr:colOff>
      <xdr:row>353</xdr:row>
      <xdr:rowOff>504825</xdr:rowOff>
    </xdr:to>
    <xdr:pic>
      <xdr:nvPicPr>
        <xdr:cNvPr id="353" name="Subgraph-hibakushaappeal"/>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184480200"/>
          <a:ext cx="723900" cy="476250"/>
        </a:xfrm>
        <a:prstGeom prst="rect">
          <a:avLst/>
        </a:prstGeom>
        <a:ln>
          <a:noFill/>
        </a:ln>
      </xdr:spPr>
    </xdr:pic>
    <xdr:clientData/>
  </xdr:twoCellAnchor>
  <xdr:twoCellAnchor editAs="oneCell">
    <xdr:from>
      <xdr:col>1</xdr:col>
      <xdr:colOff>28575</xdr:colOff>
      <xdr:row>354</xdr:row>
      <xdr:rowOff>28575</xdr:rowOff>
    </xdr:from>
    <xdr:to>
      <xdr:col>1</xdr:col>
      <xdr:colOff>752475</xdr:colOff>
      <xdr:row>354</xdr:row>
      <xdr:rowOff>504825</xdr:rowOff>
    </xdr:to>
    <xdr:pic>
      <xdr:nvPicPr>
        <xdr:cNvPr id="354" name="Subgraph-drsenait"/>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185004075"/>
          <a:ext cx="723900" cy="476250"/>
        </a:xfrm>
        <a:prstGeom prst="rect">
          <a:avLst/>
        </a:prstGeom>
        <a:ln>
          <a:noFill/>
        </a:ln>
      </xdr:spPr>
    </xdr:pic>
    <xdr:clientData/>
  </xdr:twoCellAnchor>
  <xdr:twoCellAnchor editAs="oneCell">
    <xdr:from>
      <xdr:col>1</xdr:col>
      <xdr:colOff>28575</xdr:colOff>
      <xdr:row>355</xdr:row>
      <xdr:rowOff>28575</xdr:rowOff>
    </xdr:from>
    <xdr:to>
      <xdr:col>1</xdr:col>
      <xdr:colOff>752475</xdr:colOff>
      <xdr:row>355</xdr:row>
      <xdr:rowOff>504825</xdr:rowOff>
    </xdr:to>
    <xdr:pic>
      <xdr:nvPicPr>
        <xdr:cNvPr id="355" name="Subgraph-slabbxo"/>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185527950"/>
          <a:ext cx="723900" cy="476250"/>
        </a:xfrm>
        <a:prstGeom prst="rect">
          <a:avLst/>
        </a:prstGeom>
        <a:ln>
          <a:noFill/>
        </a:ln>
      </xdr:spPr>
    </xdr:pic>
    <xdr:clientData/>
  </xdr:twoCellAnchor>
  <xdr:twoCellAnchor editAs="oneCell">
    <xdr:from>
      <xdr:col>1</xdr:col>
      <xdr:colOff>28575</xdr:colOff>
      <xdr:row>356</xdr:row>
      <xdr:rowOff>28575</xdr:rowOff>
    </xdr:from>
    <xdr:to>
      <xdr:col>1</xdr:col>
      <xdr:colOff>752475</xdr:colOff>
      <xdr:row>356</xdr:row>
      <xdr:rowOff>504825</xdr:rowOff>
    </xdr:to>
    <xdr:pic>
      <xdr:nvPicPr>
        <xdr:cNvPr id="356" name="Subgraph-themistella"/>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186051825"/>
          <a:ext cx="723900" cy="476250"/>
        </a:xfrm>
        <a:prstGeom prst="rect">
          <a:avLst/>
        </a:prstGeom>
        <a:ln>
          <a:noFill/>
        </a:ln>
      </xdr:spPr>
    </xdr:pic>
    <xdr:clientData/>
  </xdr:twoCellAnchor>
  <xdr:twoCellAnchor editAs="oneCell">
    <xdr:from>
      <xdr:col>1</xdr:col>
      <xdr:colOff>28575</xdr:colOff>
      <xdr:row>357</xdr:row>
      <xdr:rowOff>28575</xdr:rowOff>
    </xdr:from>
    <xdr:to>
      <xdr:col>1</xdr:col>
      <xdr:colOff>752475</xdr:colOff>
      <xdr:row>357</xdr:row>
      <xdr:rowOff>504825</xdr:rowOff>
    </xdr:to>
    <xdr:pic>
      <xdr:nvPicPr>
        <xdr:cNvPr id="357" name="Subgraph-riv421"/>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186575700"/>
          <a:ext cx="723900" cy="476250"/>
        </a:xfrm>
        <a:prstGeom prst="rect">
          <a:avLst/>
        </a:prstGeom>
        <a:ln>
          <a:noFill/>
        </a:ln>
      </xdr:spPr>
    </xdr:pic>
    <xdr:clientData/>
  </xdr:twoCellAnchor>
  <xdr:twoCellAnchor editAs="oneCell">
    <xdr:from>
      <xdr:col>1</xdr:col>
      <xdr:colOff>28575</xdr:colOff>
      <xdr:row>358</xdr:row>
      <xdr:rowOff>28575</xdr:rowOff>
    </xdr:from>
    <xdr:to>
      <xdr:col>1</xdr:col>
      <xdr:colOff>752475</xdr:colOff>
      <xdr:row>358</xdr:row>
      <xdr:rowOff>504825</xdr:rowOff>
    </xdr:to>
    <xdr:pic>
      <xdr:nvPicPr>
        <xdr:cNvPr id="358" name="Subgraph-dmytro_z_metro"/>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87099575"/>
          <a:ext cx="723900" cy="476250"/>
        </a:xfrm>
        <a:prstGeom prst="rect">
          <a:avLst/>
        </a:prstGeom>
        <a:ln>
          <a:noFill/>
        </a:ln>
      </xdr:spPr>
    </xdr:pic>
    <xdr:clientData/>
  </xdr:twoCellAnchor>
  <xdr:twoCellAnchor editAs="oneCell">
    <xdr:from>
      <xdr:col>1</xdr:col>
      <xdr:colOff>28575</xdr:colOff>
      <xdr:row>359</xdr:row>
      <xdr:rowOff>28575</xdr:rowOff>
    </xdr:from>
    <xdr:to>
      <xdr:col>1</xdr:col>
      <xdr:colOff>752475</xdr:colOff>
      <xdr:row>359</xdr:row>
      <xdr:rowOff>504825</xdr:rowOff>
    </xdr:to>
    <xdr:pic>
      <xdr:nvPicPr>
        <xdr:cNvPr id="359" name="Subgraph-totalforsvar"/>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87623450"/>
          <a:ext cx="723900" cy="476250"/>
        </a:xfrm>
        <a:prstGeom prst="rect">
          <a:avLst/>
        </a:prstGeom>
        <a:ln>
          <a:noFill/>
        </a:ln>
      </xdr:spPr>
    </xdr:pic>
    <xdr:clientData/>
  </xdr:twoCellAnchor>
  <xdr:twoCellAnchor editAs="oneCell">
    <xdr:from>
      <xdr:col>1</xdr:col>
      <xdr:colOff>28575</xdr:colOff>
      <xdr:row>360</xdr:row>
      <xdr:rowOff>28575</xdr:rowOff>
    </xdr:from>
    <xdr:to>
      <xdr:col>1</xdr:col>
      <xdr:colOff>752475</xdr:colOff>
      <xdr:row>360</xdr:row>
      <xdr:rowOff>504825</xdr:rowOff>
    </xdr:to>
    <xdr:pic>
      <xdr:nvPicPr>
        <xdr:cNvPr id="360" name="Subgraph-eliasaarnio"/>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88147325"/>
          <a:ext cx="723900" cy="476250"/>
        </a:xfrm>
        <a:prstGeom prst="rect">
          <a:avLst/>
        </a:prstGeom>
        <a:ln>
          <a:noFill/>
        </a:ln>
      </xdr:spPr>
    </xdr:pic>
    <xdr:clientData/>
  </xdr:twoCellAnchor>
  <xdr:twoCellAnchor editAs="oneCell">
    <xdr:from>
      <xdr:col>1</xdr:col>
      <xdr:colOff>28575</xdr:colOff>
      <xdr:row>361</xdr:row>
      <xdr:rowOff>28575</xdr:rowOff>
    </xdr:from>
    <xdr:to>
      <xdr:col>1</xdr:col>
      <xdr:colOff>752475</xdr:colOff>
      <xdr:row>361</xdr:row>
      <xdr:rowOff>504825</xdr:rowOff>
    </xdr:to>
    <xdr:pic>
      <xdr:nvPicPr>
        <xdr:cNvPr id="361" name="Subgraph-bichikot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88671200"/>
          <a:ext cx="723900" cy="476250"/>
        </a:xfrm>
        <a:prstGeom prst="rect">
          <a:avLst/>
        </a:prstGeom>
        <a:ln>
          <a:noFill/>
        </a:ln>
      </xdr:spPr>
    </xdr:pic>
    <xdr:clientData/>
  </xdr:twoCellAnchor>
  <xdr:twoCellAnchor editAs="oneCell">
    <xdr:from>
      <xdr:col>1</xdr:col>
      <xdr:colOff>28575</xdr:colOff>
      <xdr:row>362</xdr:row>
      <xdr:rowOff>28575</xdr:rowOff>
    </xdr:from>
    <xdr:to>
      <xdr:col>1</xdr:col>
      <xdr:colOff>752475</xdr:colOff>
      <xdr:row>362</xdr:row>
      <xdr:rowOff>504825</xdr:rowOff>
    </xdr:to>
    <xdr:pic>
      <xdr:nvPicPr>
        <xdr:cNvPr id="362" name="Subgraph-sudhvir"/>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189195075"/>
          <a:ext cx="723900" cy="476250"/>
        </a:xfrm>
        <a:prstGeom prst="rect">
          <a:avLst/>
        </a:prstGeom>
        <a:ln>
          <a:noFill/>
        </a:ln>
      </xdr:spPr>
    </xdr:pic>
    <xdr:clientData/>
  </xdr:twoCellAnchor>
  <xdr:twoCellAnchor editAs="oneCell">
    <xdr:from>
      <xdr:col>1</xdr:col>
      <xdr:colOff>28575</xdr:colOff>
      <xdr:row>363</xdr:row>
      <xdr:rowOff>28575</xdr:rowOff>
    </xdr:from>
    <xdr:to>
      <xdr:col>1</xdr:col>
      <xdr:colOff>752475</xdr:colOff>
      <xdr:row>363</xdr:row>
      <xdr:rowOff>504825</xdr:rowOff>
    </xdr:to>
    <xdr:pic>
      <xdr:nvPicPr>
        <xdr:cNvPr id="363" name="Subgraph-bcarazzolo"/>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189718950"/>
          <a:ext cx="723900" cy="476250"/>
        </a:xfrm>
        <a:prstGeom prst="rect">
          <a:avLst/>
        </a:prstGeom>
        <a:ln>
          <a:noFill/>
        </a:ln>
      </xdr:spPr>
    </xdr:pic>
    <xdr:clientData/>
  </xdr:twoCellAnchor>
  <xdr:twoCellAnchor editAs="oneCell">
    <xdr:from>
      <xdr:col>1</xdr:col>
      <xdr:colOff>28575</xdr:colOff>
      <xdr:row>364</xdr:row>
      <xdr:rowOff>28575</xdr:rowOff>
    </xdr:from>
    <xdr:to>
      <xdr:col>1</xdr:col>
      <xdr:colOff>752475</xdr:colOff>
      <xdr:row>364</xdr:row>
      <xdr:rowOff>504825</xdr:rowOff>
    </xdr:to>
    <xdr:pic>
      <xdr:nvPicPr>
        <xdr:cNvPr id="364" name="Subgraph-wizardist"/>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90242825"/>
          <a:ext cx="723900" cy="476250"/>
        </a:xfrm>
        <a:prstGeom prst="rect">
          <a:avLst/>
        </a:prstGeom>
        <a:ln>
          <a:noFill/>
        </a:ln>
      </xdr:spPr>
    </xdr:pic>
    <xdr:clientData/>
  </xdr:twoCellAnchor>
  <xdr:twoCellAnchor editAs="oneCell">
    <xdr:from>
      <xdr:col>1</xdr:col>
      <xdr:colOff>28575</xdr:colOff>
      <xdr:row>365</xdr:row>
      <xdr:rowOff>28575</xdr:rowOff>
    </xdr:from>
    <xdr:to>
      <xdr:col>1</xdr:col>
      <xdr:colOff>752475</xdr:colOff>
      <xdr:row>365</xdr:row>
      <xdr:rowOff>504825</xdr:rowOff>
    </xdr:to>
    <xdr:pic>
      <xdr:nvPicPr>
        <xdr:cNvPr id="365" name="Subgraph-newesprod"/>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90766700"/>
          <a:ext cx="723900" cy="476250"/>
        </a:xfrm>
        <a:prstGeom prst="rect">
          <a:avLst/>
        </a:prstGeom>
        <a:ln>
          <a:noFill/>
        </a:ln>
      </xdr:spPr>
    </xdr:pic>
    <xdr:clientData/>
  </xdr:twoCellAnchor>
  <xdr:twoCellAnchor editAs="oneCell">
    <xdr:from>
      <xdr:col>1</xdr:col>
      <xdr:colOff>28575</xdr:colOff>
      <xdr:row>366</xdr:row>
      <xdr:rowOff>28575</xdr:rowOff>
    </xdr:from>
    <xdr:to>
      <xdr:col>1</xdr:col>
      <xdr:colOff>752475</xdr:colOff>
      <xdr:row>366</xdr:row>
      <xdr:rowOff>504825</xdr:rowOff>
    </xdr:to>
    <xdr:pic>
      <xdr:nvPicPr>
        <xdr:cNvPr id="366" name="Subgraph-tokuhiroakir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91290575"/>
          <a:ext cx="723900" cy="476250"/>
        </a:xfrm>
        <a:prstGeom prst="rect">
          <a:avLst/>
        </a:prstGeom>
        <a:ln>
          <a:noFill/>
        </a:ln>
      </xdr:spPr>
    </xdr:pic>
    <xdr:clientData/>
  </xdr:twoCellAnchor>
  <xdr:twoCellAnchor editAs="oneCell">
    <xdr:from>
      <xdr:col>1</xdr:col>
      <xdr:colOff>28575</xdr:colOff>
      <xdr:row>367</xdr:row>
      <xdr:rowOff>28575</xdr:rowOff>
    </xdr:from>
    <xdr:to>
      <xdr:col>1</xdr:col>
      <xdr:colOff>752475</xdr:colOff>
      <xdr:row>367</xdr:row>
      <xdr:rowOff>504825</xdr:rowOff>
    </xdr:to>
    <xdr:pic>
      <xdr:nvPicPr>
        <xdr:cNvPr id="367" name="Subgraph-komissarwhipl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91814450"/>
          <a:ext cx="723900" cy="476250"/>
        </a:xfrm>
        <a:prstGeom prst="rect">
          <a:avLst/>
        </a:prstGeom>
        <a:ln>
          <a:noFill/>
        </a:ln>
      </xdr:spPr>
    </xdr:pic>
    <xdr:clientData/>
  </xdr:twoCellAnchor>
  <xdr:twoCellAnchor editAs="oneCell">
    <xdr:from>
      <xdr:col>1</xdr:col>
      <xdr:colOff>28575</xdr:colOff>
      <xdr:row>368</xdr:row>
      <xdr:rowOff>28575</xdr:rowOff>
    </xdr:from>
    <xdr:to>
      <xdr:col>1</xdr:col>
      <xdr:colOff>752475</xdr:colOff>
      <xdr:row>368</xdr:row>
      <xdr:rowOff>504825</xdr:rowOff>
    </xdr:to>
    <xdr:pic>
      <xdr:nvPicPr>
        <xdr:cNvPr id="368" name="Subgraph-fab_hinz"/>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92338325"/>
          <a:ext cx="723900" cy="476250"/>
        </a:xfrm>
        <a:prstGeom prst="rect">
          <a:avLst/>
        </a:prstGeom>
        <a:ln>
          <a:noFill/>
        </a:ln>
      </xdr:spPr>
    </xdr:pic>
    <xdr:clientData/>
  </xdr:twoCellAnchor>
  <xdr:twoCellAnchor editAs="oneCell">
    <xdr:from>
      <xdr:col>1</xdr:col>
      <xdr:colOff>28575</xdr:colOff>
      <xdr:row>369</xdr:row>
      <xdr:rowOff>28575</xdr:rowOff>
    </xdr:from>
    <xdr:to>
      <xdr:col>1</xdr:col>
      <xdr:colOff>752475</xdr:colOff>
      <xdr:row>369</xdr:row>
      <xdr:rowOff>504825</xdr:rowOff>
    </xdr:to>
    <xdr:pic>
      <xdr:nvPicPr>
        <xdr:cNvPr id="369" name="Subgraph-tsar_vseja_rusi"/>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92862200"/>
          <a:ext cx="723900" cy="476250"/>
        </a:xfrm>
        <a:prstGeom prst="rect">
          <a:avLst/>
        </a:prstGeom>
        <a:ln>
          <a:noFill/>
        </a:ln>
      </xdr:spPr>
    </xdr:pic>
    <xdr:clientData/>
  </xdr:twoCellAnchor>
  <xdr:twoCellAnchor editAs="oneCell">
    <xdr:from>
      <xdr:col>1</xdr:col>
      <xdr:colOff>28575</xdr:colOff>
      <xdr:row>370</xdr:row>
      <xdr:rowOff>28575</xdr:rowOff>
    </xdr:from>
    <xdr:to>
      <xdr:col>1</xdr:col>
      <xdr:colOff>752475</xdr:colOff>
      <xdr:row>370</xdr:row>
      <xdr:rowOff>504825</xdr:rowOff>
    </xdr:to>
    <xdr:pic>
      <xdr:nvPicPr>
        <xdr:cNvPr id="370" name="Subgraph-pmgeducator"/>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93386075"/>
          <a:ext cx="723900" cy="476250"/>
        </a:xfrm>
        <a:prstGeom prst="rect">
          <a:avLst/>
        </a:prstGeom>
        <a:ln>
          <a:noFill/>
        </a:ln>
      </xdr:spPr>
    </xdr:pic>
    <xdr:clientData/>
  </xdr:twoCellAnchor>
  <xdr:twoCellAnchor editAs="oneCell">
    <xdr:from>
      <xdr:col>1</xdr:col>
      <xdr:colOff>28575</xdr:colOff>
      <xdr:row>371</xdr:row>
      <xdr:rowOff>28575</xdr:rowOff>
    </xdr:from>
    <xdr:to>
      <xdr:col>1</xdr:col>
      <xdr:colOff>752475</xdr:colOff>
      <xdr:row>371</xdr:row>
      <xdr:rowOff>504825</xdr:rowOff>
    </xdr:to>
    <xdr:pic>
      <xdr:nvPicPr>
        <xdr:cNvPr id="371" name="Subgraph-themichelotti"/>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93909950"/>
          <a:ext cx="723900" cy="476250"/>
        </a:xfrm>
        <a:prstGeom prst="rect">
          <a:avLst/>
        </a:prstGeom>
        <a:ln>
          <a:noFill/>
        </a:ln>
      </xdr:spPr>
    </xdr:pic>
    <xdr:clientData/>
  </xdr:twoCellAnchor>
  <xdr:twoCellAnchor editAs="oneCell">
    <xdr:from>
      <xdr:col>1</xdr:col>
      <xdr:colOff>28575</xdr:colOff>
      <xdr:row>372</xdr:row>
      <xdr:rowOff>28575</xdr:rowOff>
    </xdr:from>
    <xdr:to>
      <xdr:col>1</xdr:col>
      <xdr:colOff>752475</xdr:colOff>
      <xdr:row>372</xdr:row>
      <xdr:rowOff>504825</xdr:rowOff>
    </xdr:to>
    <xdr:pic>
      <xdr:nvPicPr>
        <xdr:cNvPr id="372" name="Subgraph-stnatyy"/>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94433825"/>
          <a:ext cx="723900" cy="476250"/>
        </a:xfrm>
        <a:prstGeom prst="rect">
          <a:avLst/>
        </a:prstGeom>
        <a:ln>
          <a:noFill/>
        </a:ln>
      </xdr:spPr>
    </xdr:pic>
    <xdr:clientData/>
  </xdr:twoCellAnchor>
  <xdr:twoCellAnchor editAs="oneCell">
    <xdr:from>
      <xdr:col>1</xdr:col>
      <xdr:colOff>28575</xdr:colOff>
      <xdr:row>373</xdr:row>
      <xdr:rowOff>28575</xdr:rowOff>
    </xdr:from>
    <xdr:to>
      <xdr:col>1</xdr:col>
      <xdr:colOff>752475</xdr:colOff>
      <xdr:row>373</xdr:row>
      <xdr:rowOff>504825</xdr:rowOff>
    </xdr:to>
    <xdr:pic>
      <xdr:nvPicPr>
        <xdr:cNvPr id="373" name="Subgraph-n_led"/>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94957700"/>
          <a:ext cx="723900" cy="476250"/>
        </a:xfrm>
        <a:prstGeom prst="rect">
          <a:avLst/>
        </a:prstGeom>
        <a:ln>
          <a:noFill/>
        </a:ln>
      </xdr:spPr>
    </xdr:pic>
    <xdr:clientData/>
  </xdr:twoCellAnchor>
  <xdr:twoCellAnchor editAs="oneCell">
    <xdr:from>
      <xdr:col>1</xdr:col>
      <xdr:colOff>28575</xdr:colOff>
      <xdr:row>374</xdr:row>
      <xdr:rowOff>28575</xdr:rowOff>
    </xdr:from>
    <xdr:to>
      <xdr:col>1</xdr:col>
      <xdr:colOff>752475</xdr:colOff>
      <xdr:row>374</xdr:row>
      <xdr:rowOff>504825</xdr:rowOff>
    </xdr:to>
    <xdr:pic>
      <xdr:nvPicPr>
        <xdr:cNvPr id="374" name="Subgraph-cecalli_helper"/>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195481575"/>
          <a:ext cx="723900" cy="476250"/>
        </a:xfrm>
        <a:prstGeom prst="rect">
          <a:avLst/>
        </a:prstGeom>
        <a:ln>
          <a:noFill/>
        </a:ln>
      </xdr:spPr>
    </xdr:pic>
    <xdr:clientData/>
  </xdr:twoCellAnchor>
  <xdr:twoCellAnchor editAs="oneCell">
    <xdr:from>
      <xdr:col>1</xdr:col>
      <xdr:colOff>28575</xdr:colOff>
      <xdr:row>375</xdr:row>
      <xdr:rowOff>28575</xdr:rowOff>
    </xdr:from>
    <xdr:to>
      <xdr:col>1</xdr:col>
      <xdr:colOff>752475</xdr:colOff>
      <xdr:row>375</xdr:row>
      <xdr:rowOff>504825</xdr:rowOff>
    </xdr:to>
    <xdr:pic>
      <xdr:nvPicPr>
        <xdr:cNvPr id="375" name="Subgraph-bpmckeon64"/>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196005450"/>
          <a:ext cx="723900" cy="476250"/>
        </a:xfrm>
        <a:prstGeom prst="rect">
          <a:avLst/>
        </a:prstGeom>
        <a:ln>
          <a:noFill/>
        </a:ln>
      </xdr:spPr>
    </xdr:pic>
    <xdr:clientData/>
  </xdr:twoCellAnchor>
  <xdr:twoCellAnchor editAs="oneCell">
    <xdr:from>
      <xdr:col>1</xdr:col>
      <xdr:colOff>28575</xdr:colOff>
      <xdr:row>376</xdr:row>
      <xdr:rowOff>28575</xdr:rowOff>
    </xdr:from>
    <xdr:to>
      <xdr:col>1</xdr:col>
      <xdr:colOff>752475</xdr:colOff>
      <xdr:row>376</xdr:row>
      <xdr:rowOff>504825</xdr:rowOff>
    </xdr:to>
    <xdr:pic>
      <xdr:nvPicPr>
        <xdr:cNvPr id="376" name="Subgraph-umeberto"/>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96529325"/>
          <a:ext cx="723900" cy="476250"/>
        </a:xfrm>
        <a:prstGeom prst="rect">
          <a:avLst/>
        </a:prstGeom>
        <a:ln>
          <a:noFill/>
        </a:ln>
      </xdr:spPr>
    </xdr:pic>
    <xdr:clientData/>
  </xdr:twoCellAnchor>
  <xdr:twoCellAnchor editAs="oneCell">
    <xdr:from>
      <xdr:col>1</xdr:col>
      <xdr:colOff>28575</xdr:colOff>
      <xdr:row>377</xdr:row>
      <xdr:rowOff>28575</xdr:rowOff>
    </xdr:from>
    <xdr:to>
      <xdr:col>1</xdr:col>
      <xdr:colOff>752475</xdr:colOff>
      <xdr:row>377</xdr:row>
      <xdr:rowOff>504825</xdr:rowOff>
    </xdr:to>
    <xdr:pic>
      <xdr:nvPicPr>
        <xdr:cNvPr id="377" name="Subgraph-majianadesan"/>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97053200"/>
          <a:ext cx="723900" cy="476250"/>
        </a:xfrm>
        <a:prstGeom prst="rect">
          <a:avLst/>
        </a:prstGeom>
        <a:ln>
          <a:noFill/>
        </a:ln>
      </xdr:spPr>
    </xdr:pic>
    <xdr:clientData/>
  </xdr:twoCellAnchor>
  <xdr:twoCellAnchor editAs="oneCell">
    <xdr:from>
      <xdr:col>1</xdr:col>
      <xdr:colOff>28575</xdr:colOff>
      <xdr:row>378</xdr:row>
      <xdr:rowOff>28575</xdr:rowOff>
    </xdr:from>
    <xdr:to>
      <xdr:col>1</xdr:col>
      <xdr:colOff>752475</xdr:colOff>
      <xdr:row>378</xdr:row>
      <xdr:rowOff>504825</xdr:rowOff>
    </xdr:to>
    <xdr:pic>
      <xdr:nvPicPr>
        <xdr:cNvPr id="378" name="Subgraph-herodote1789"/>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97577075"/>
          <a:ext cx="723900" cy="476250"/>
        </a:xfrm>
        <a:prstGeom prst="rect">
          <a:avLst/>
        </a:prstGeom>
        <a:ln>
          <a:noFill/>
        </a:ln>
      </xdr:spPr>
    </xdr:pic>
    <xdr:clientData/>
  </xdr:twoCellAnchor>
  <xdr:twoCellAnchor editAs="oneCell">
    <xdr:from>
      <xdr:col>1</xdr:col>
      <xdr:colOff>28575</xdr:colOff>
      <xdr:row>379</xdr:row>
      <xdr:rowOff>28575</xdr:rowOff>
    </xdr:from>
    <xdr:to>
      <xdr:col>1</xdr:col>
      <xdr:colOff>752475</xdr:colOff>
      <xdr:row>379</xdr:row>
      <xdr:rowOff>504825</xdr:rowOff>
    </xdr:to>
    <xdr:pic>
      <xdr:nvPicPr>
        <xdr:cNvPr id="379" name="Subgraph-lciucciovino"/>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198100950"/>
          <a:ext cx="723900" cy="476250"/>
        </a:xfrm>
        <a:prstGeom prst="rect">
          <a:avLst/>
        </a:prstGeom>
        <a:ln>
          <a:noFill/>
        </a:ln>
      </xdr:spPr>
    </xdr:pic>
    <xdr:clientData/>
  </xdr:twoCellAnchor>
  <xdr:twoCellAnchor editAs="oneCell">
    <xdr:from>
      <xdr:col>1</xdr:col>
      <xdr:colOff>28575</xdr:colOff>
      <xdr:row>380</xdr:row>
      <xdr:rowOff>28575</xdr:rowOff>
    </xdr:from>
    <xdr:to>
      <xdr:col>1</xdr:col>
      <xdr:colOff>752475</xdr:colOff>
      <xdr:row>380</xdr:row>
      <xdr:rowOff>504825</xdr:rowOff>
    </xdr:to>
    <xdr:pic>
      <xdr:nvPicPr>
        <xdr:cNvPr id="380" name="Subgraph-tajigennorihiro"/>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98624825"/>
          <a:ext cx="723900" cy="476250"/>
        </a:xfrm>
        <a:prstGeom prst="rect">
          <a:avLst/>
        </a:prstGeom>
        <a:ln>
          <a:noFill/>
        </a:ln>
      </xdr:spPr>
    </xdr:pic>
    <xdr:clientData/>
  </xdr:twoCellAnchor>
  <xdr:twoCellAnchor editAs="oneCell">
    <xdr:from>
      <xdr:col>1</xdr:col>
      <xdr:colOff>28575</xdr:colOff>
      <xdr:row>381</xdr:row>
      <xdr:rowOff>28575</xdr:rowOff>
    </xdr:from>
    <xdr:to>
      <xdr:col>1</xdr:col>
      <xdr:colOff>752475</xdr:colOff>
      <xdr:row>381</xdr:row>
      <xdr:rowOff>504825</xdr:rowOff>
    </xdr:to>
    <xdr:pic>
      <xdr:nvPicPr>
        <xdr:cNvPr id="381" name="Subgraph-georgewherbert"/>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99148700"/>
          <a:ext cx="723900" cy="476250"/>
        </a:xfrm>
        <a:prstGeom prst="rect">
          <a:avLst/>
        </a:prstGeom>
        <a:ln>
          <a:noFill/>
        </a:ln>
      </xdr:spPr>
    </xdr:pic>
    <xdr:clientData/>
  </xdr:twoCellAnchor>
  <xdr:twoCellAnchor editAs="oneCell">
    <xdr:from>
      <xdr:col>1</xdr:col>
      <xdr:colOff>28575</xdr:colOff>
      <xdr:row>382</xdr:row>
      <xdr:rowOff>28575</xdr:rowOff>
    </xdr:from>
    <xdr:to>
      <xdr:col>1</xdr:col>
      <xdr:colOff>752475</xdr:colOff>
      <xdr:row>382</xdr:row>
      <xdr:rowOff>504825</xdr:rowOff>
    </xdr:to>
    <xdr:pic>
      <xdr:nvPicPr>
        <xdr:cNvPr id="382" name="Subgraph-envirogroup_fr"/>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99672575"/>
          <a:ext cx="723900" cy="476250"/>
        </a:xfrm>
        <a:prstGeom prst="rect">
          <a:avLst/>
        </a:prstGeom>
        <a:ln>
          <a:noFill/>
        </a:ln>
      </xdr:spPr>
    </xdr:pic>
    <xdr:clientData/>
  </xdr:twoCellAnchor>
  <xdr:twoCellAnchor editAs="oneCell">
    <xdr:from>
      <xdr:col>1</xdr:col>
      <xdr:colOff>28575</xdr:colOff>
      <xdr:row>383</xdr:row>
      <xdr:rowOff>28575</xdr:rowOff>
    </xdr:from>
    <xdr:to>
      <xdr:col>1</xdr:col>
      <xdr:colOff>752475</xdr:colOff>
      <xdr:row>383</xdr:row>
      <xdr:rowOff>504825</xdr:rowOff>
    </xdr:to>
    <xdr:pic>
      <xdr:nvPicPr>
        <xdr:cNvPr id="383" name="Subgraph-pfc_joker"/>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00196450"/>
          <a:ext cx="723900" cy="476250"/>
        </a:xfrm>
        <a:prstGeom prst="rect">
          <a:avLst/>
        </a:prstGeom>
        <a:ln>
          <a:noFill/>
        </a:ln>
      </xdr:spPr>
    </xdr:pic>
    <xdr:clientData/>
  </xdr:twoCellAnchor>
  <xdr:twoCellAnchor editAs="oneCell">
    <xdr:from>
      <xdr:col>1</xdr:col>
      <xdr:colOff>28575</xdr:colOff>
      <xdr:row>384</xdr:row>
      <xdr:rowOff>28575</xdr:rowOff>
    </xdr:from>
    <xdr:to>
      <xdr:col>1</xdr:col>
      <xdr:colOff>752475</xdr:colOff>
      <xdr:row>384</xdr:row>
      <xdr:rowOff>504825</xdr:rowOff>
    </xdr:to>
    <xdr:pic>
      <xdr:nvPicPr>
        <xdr:cNvPr id="384" name="Subgraph-pvoberstei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00720325"/>
          <a:ext cx="723900" cy="476250"/>
        </a:xfrm>
        <a:prstGeom prst="rect">
          <a:avLst/>
        </a:prstGeom>
        <a:ln>
          <a:noFill/>
        </a:ln>
      </xdr:spPr>
    </xdr:pic>
    <xdr:clientData/>
  </xdr:twoCellAnchor>
  <xdr:twoCellAnchor editAs="oneCell">
    <xdr:from>
      <xdr:col>1</xdr:col>
      <xdr:colOff>28575</xdr:colOff>
      <xdr:row>385</xdr:row>
      <xdr:rowOff>28575</xdr:rowOff>
    </xdr:from>
    <xdr:to>
      <xdr:col>1</xdr:col>
      <xdr:colOff>752475</xdr:colOff>
      <xdr:row>385</xdr:row>
      <xdr:rowOff>504825</xdr:rowOff>
    </xdr:to>
    <xdr:pic>
      <xdr:nvPicPr>
        <xdr:cNvPr id="385" name="Subgraph-gbrumfiel"/>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01244200"/>
          <a:ext cx="723900" cy="476250"/>
        </a:xfrm>
        <a:prstGeom prst="rect">
          <a:avLst/>
        </a:prstGeom>
        <a:ln>
          <a:noFill/>
        </a:ln>
      </xdr:spPr>
    </xdr:pic>
    <xdr:clientData/>
  </xdr:twoCellAnchor>
  <xdr:twoCellAnchor editAs="oneCell">
    <xdr:from>
      <xdr:col>1</xdr:col>
      <xdr:colOff>28575</xdr:colOff>
      <xdr:row>386</xdr:row>
      <xdr:rowOff>28575</xdr:rowOff>
    </xdr:from>
    <xdr:to>
      <xdr:col>1</xdr:col>
      <xdr:colOff>752475</xdr:colOff>
      <xdr:row>386</xdr:row>
      <xdr:rowOff>504825</xdr:rowOff>
    </xdr:to>
    <xdr:pic>
      <xdr:nvPicPr>
        <xdr:cNvPr id="386" name="Subgraph-ngfantasti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01768075"/>
          <a:ext cx="723900" cy="476250"/>
        </a:xfrm>
        <a:prstGeom prst="rect">
          <a:avLst/>
        </a:prstGeom>
        <a:ln>
          <a:noFill/>
        </a:ln>
      </xdr:spPr>
    </xdr:pic>
    <xdr:clientData/>
  </xdr:twoCellAnchor>
  <xdr:twoCellAnchor editAs="oneCell">
    <xdr:from>
      <xdr:col>1</xdr:col>
      <xdr:colOff>28575</xdr:colOff>
      <xdr:row>387</xdr:row>
      <xdr:rowOff>28575</xdr:rowOff>
    </xdr:from>
    <xdr:to>
      <xdr:col>1</xdr:col>
      <xdr:colOff>752475</xdr:colOff>
      <xdr:row>387</xdr:row>
      <xdr:rowOff>504825</xdr:rowOff>
    </xdr:to>
    <xdr:pic>
      <xdr:nvPicPr>
        <xdr:cNvPr id="387" name="Subgraph-maya0105"/>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202291950"/>
          <a:ext cx="723900" cy="476250"/>
        </a:xfrm>
        <a:prstGeom prst="rect">
          <a:avLst/>
        </a:prstGeom>
        <a:ln>
          <a:noFill/>
        </a:ln>
      </xdr:spPr>
    </xdr:pic>
    <xdr:clientData/>
  </xdr:twoCellAnchor>
  <xdr:twoCellAnchor editAs="oneCell">
    <xdr:from>
      <xdr:col>1</xdr:col>
      <xdr:colOff>28575</xdr:colOff>
      <xdr:row>388</xdr:row>
      <xdr:rowOff>28575</xdr:rowOff>
    </xdr:from>
    <xdr:to>
      <xdr:col>1</xdr:col>
      <xdr:colOff>752475</xdr:colOff>
      <xdr:row>388</xdr:row>
      <xdr:rowOff>504825</xdr:rowOff>
    </xdr:to>
    <xdr:pic>
      <xdr:nvPicPr>
        <xdr:cNvPr id="388" name="Subgraph-snanish"/>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02815825"/>
          <a:ext cx="723900" cy="476250"/>
        </a:xfrm>
        <a:prstGeom prst="rect">
          <a:avLst/>
        </a:prstGeom>
        <a:ln>
          <a:noFill/>
        </a:ln>
      </xdr:spPr>
    </xdr:pic>
    <xdr:clientData/>
  </xdr:twoCellAnchor>
  <xdr:twoCellAnchor editAs="oneCell">
    <xdr:from>
      <xdr:col>1</xdr:col>
      <xdr:colOff>28575</xdr:colOff>
      <xdr:row>389</xdr:row>
      <xdr:rowOff>28575</xdr:rowOff>
    </xdr:from>
    <xdr:to>
      <xdr:col>1</xdr:col>
      <xdr:colOff>752475</xdr:colOff>
      <xdr:row>389</xdr:row>
      <xdr:rowOff>504825</xdr:rowOff>
    </xdr:to>
    <xdr:pic>
      <xdr:nvPicPr>
        <xdr:cNvPr id="389" name="Subgraph-tp_on_tw1tter"/>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03339700"/>
          <a:ext cx="723900" cy="476250"/>
        </a:xfrm>
        <a:prstGeom prst="rect">
          <a:avLst/>
        </a:prstGeom>
        <a:ln>
          <a:noFill/>
        </a:ln>
      </xdr:spPr>
    </xdr:pic>
    <xdr:clientData/>
  </xdr:twoCellAnchor>
  <xdr:twoCellAnchor editAs="oneCell">
    <xdr:from>
      <xdr:col>1</xdr:col>
      <xdr:colOff>28575</xdr:colOff>
      <xdr:row>390</xdr:row>
      <xdr:rowOff>28575</xdr:rowOff>
    </xdr:from>
    <xdr:to>
      <xdr:col>1</xdr:col>
      <xdr:colOff>752475</xdr:colOff>
      <xdr:row>390</xdr:row>
      <xdr:rowOff>504825</xdr:rowOff>
    </xdr:to>
    <xdr:pic>
      <xdr:nvPicPr>
        <xdr:cNvPr id="390" name="Subgraph-sufiboy"/>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03863575"/>
          <a:ext cx="723900" cy="476250"/>
        </a:xfrm>
        <a:prstGeom prst="rect">
          <a:avLst/>
        </a:prstGeom>
        <a:ln>
          <a:noFill/>
        </a:ln>
      </xdr:spPr>
    </xdr:pic>
    <xdr:clientData/>
  </xdr:twoCellAnchor>
  <xdr:twoCellAnchor editAs="oneCell">
    <xdr:from>
      <xdr:col>1</xdr:col>
      <xdr:colOff>28575</xdr:colOff>
      <xdr:row>391</xdr:row>
      <xdr:rowOff>28575</xdr:rowOff>
    </xdr:from>
    <xdr:to>
      <xdr:col>1</xdr:col>
      <xdr:colOff>752475</xdr:colOff>
      <xdr:row>391</xdr:row>
      <xdr:rowOff>504825</xdr:rowOff>
    </xdr:to>
    <xdr:pic>
      <xdr:nvPicPr>
        <xdr:cNvPr id="391" name="Subgraph-begfhrmjfedo1gr"/>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04387450"/>
          <a:ext cx="723900" cy="476250"/>
        </a:xfrm>
        <a:prstGeom prst="rect">
          <a:avLst/>
        </a:prstGeom>
        <a:ln>
          <a:noFill/>
        </a:ln>
      </xdr:spPr>
    </xdr:pic>
    <xdr:clientData/>
  </xdr:twoCellAnchor>
  <xdr:twoCellAnchor editAs="oneCell">
    <xdr:from>
      <xdr:col>1</xdr:col>
      <xdr:colOff>28575</xdr:colOff>
      <xdr:row>392</xdr:row>
      <xdr:rowOff>28575</xdr:rowOff>
    </xdr:from>
    <xdr:to>
      <xdr:col>1</xdr:col>
      <xdr:colOff>752475</xdr:colOff>
      <xdr:row>392</xdr:row>
      <xdr:rowOff>504825</xdr:rowOff>
    </xdr:to>
    <xdr:pic>
      <xdr:nvPicPr>
        <xdr:cNvPr id="392" name="Subgraph-rafasubia"/>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204911325"/>
          <a:ext cx="723900" cy="476250"/>
        </a:xfrm>
        <a:prstGeom prst="rect">
          <a:avLst/>
        </a:prstGeom>
        <a:ln>
          <a:noFill/>
        </a:ln>
      </xdr:spPr>
    </xdr:pic>
    <xdr:clientData/>
  </xdr:twoCellAnchor>
  <xdr:twoCellAnchor editAs="oneCell">
    <xdr:from>
      <xdr:col>1</xdr:col>
      <xdr:colOff>28575</xdr:colOff>
      <xdr:row>393</xdr:row>
      <xdr:rowOff>28575</xdr:rowOff>
    </xdr:from>
    <xdr:to>
      <xdr:col>1</xdr:col>
      <xdr:colOff>752475</xdr:colOff>
      <xdr:row>393</xdr:row>
      <xdr:rowOff>504825</xdr:rowOff>
    </xdr:to>
    <xdr:pic>
      <xdr:nvPicPr>
        <xdr:cNvPr id="393" name="Subgraph-mbkalinowski"/>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205435200"/>
          <a:ext cx="723900" cy="476250"/>
        </a:xfrm>
        <a:prstGeom prst="rect">
          <a:avLst/>
        </a:prstGeom>
        <a:ln>
          <a:noFill/>
        </a:ln>
      </xdr:spPr>
    </xdr:pic>
    <xdr:clientData/>
  </xdr:twoCellAnchor>
  <xdr:twoCellAnchor editAs="oneCell">
    <xdr:from>
      <xdr:col>1</xdr:col>
      <xdr:colOff>28575</xdr:colOff>
      <xdr:row>394</xdr:row>
      <xdr:rowOff>28575</xdr:rowOff>
    </xdr:from>
    <xdr:to>
      <xdr:col>1</xdr:col>
      <xdr:colOff>752475</xdr:colOff>
      <xdr:row>394</xdr:row>
      <xdr:rowOff>504825</xdr:rowOff>
    </xdr:to>
    <xdr:pic>
      <xdr:nvPicPr>
        <xdr:cNvPr id="394" name="Subgraph-joshua_pollack"/>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205959075"/>
          <a:ext cx="723900" cy="476250"/>
        </a:xfrm>
        <a:prstGeom prst="rect">
          <a:avLst/>
        </a:prstGeom>
        <a:ln>
          <a:noFill/>
        </a:ln>
      </xdr:spPr>
    </xdr:pic>
    <xdr:clientData/>
  </xdr:twoCellAnchor>
  <xdr:twoCellAnchor editAs="oneCell">
    <xdr:from>
      <xdr:col>1</xdr:col>
      <xdr:colOff>28575</xdr:colOff>
      <xdr:row>395</xdr:row>
      <xdr:rowOff>28575</xdr:rowOff>
    </xdr:from>
    <xdr:to>
      <xdr:col>1</xdr:col>
      <xdr:colOff>752475</xdr:colOff>
      <xdr:row>395</xdr:row>
      <xdr:rowOff>504825</xdr:rowOff>
    </xdr:to>
    <xdr:pic>
      <xdr:nvPicPr>
        <xdr:cNvPr id="395" name="Subgraph-ajatollah_map"/>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206482950"/>
          <a:ext cx="723900" cy="476250"/>
        </a:xfrm>
        <a:prstGeom prst="rect">
          <a:avLst/>
        </a:prstGeom>
        <a:ln>
          <a:noFill/>
        </a:ln>
      </xdr:spPr>
    </xdr:pic>
    <xdr:clientData/>
  </xdr:twoCellAnchor>
  <xdr:twoCellAnchor editAs="oneCell">
    <xdr:from>
      <xdr:col>1</xdr:col>
      <xdr:colOff>28575</xdr:colOff>
      <xdr:row>396</xdr:row>
      <xdr:rowOff>28575</xdr:rowOff>
    </xdr:from>
    <xdr:to>
      <xdr:col>1</xdr:col>
      <xdr:colOff>752475</xdr:colOff>
      <xdr:row>396</xdr:row>
      <xdr:rowOff>504825</xdr:rowOff>
    </xdr:to>
    <xdr:pic>
      <xdr:nvPicPr>
        <xdr:cNvPr id="396" name="Subgraph-juanjohnjedi"/>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07006825"/>
          <a:ext cx="723900" cy="476250"/>
        </a:xfrm>
        <a:prstGeom prst="rect">
          <a:avLst/>
        </a:prstGeom>
        <a:ln>
          <a:noFill/>
        </a:ln>
      </xdr:spPr>
    </xdr:pic>
    <xdr:clientData/>
  </xdr:twoCellAnchor>
  <xdr:twoCellAnchor editAs="oneCell">
    <xdr:from>
      <xdr:col>1</xdr:col>
      <xdr:colOff>28575</xdr:colOff>
      <xdr:row>397</xdr:row>
      <xdr:rowOff>28575</xdr:rowOff>
    </xdr:from>
    <xdr:to>
      <xdr:col>1</xdr:col>
      <xdr:colOff>752475</xdr:colOff>
      <xdr:row>397</xdr:row>
      <xdr:rowOff>504825</xdr:rowOff>
    </xdr:to>
    <xdr:pic>
      <xdr:nvPicPr>
        <xdr:cNvPr id="397" name="Subgraph-real_bunkerman"/>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07530700"/>
          <a:ext cx="723900" cy="476250"/>
        </a:xfrm>
        <a:prstGeom prst="rect">
          <a:avLst/>
        </a:prstGeom>
        <a:ln>
          <a:noFill/>
        </a:ln>
      </xdr:spPr>
    </xdr:pic>
    <xdr:clientData/>
  </xdr:twoCellAnchor>
  <xdr:twoCellAnchor editAs="oneCell">
    <xdr:from>
      <xdr:col>1</xdr:col>
      <xdr:colOff>28575</xdr:colOff>
      <xdr:row>398</xdr:row>
      <xdr:rowOff>28575</xdr:rowOff>
    </xdr:from>
    <xdr:to>
      <xdr:col>1</xdr:col>
      <xdr:colOff>752475</xdr:colOff>
      <xdr:row>398</xdr:row>
      <xdr:rowOff>504825</xdr:rowOff>
    </xdr:to>
    <xdr:pic>
      <xdr:nvPicPr>
        <xdr:cNvPr id="398" name="Subgraph-iainhall"/>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08054575"/>
          <a:ext cx="723900" cy="476250"/>
        </a:xfrm>
        <a:prstGeom prst="rect">
          <a:avLst/>
        </a:prstGeom>
        <a:ln>
          <a:noFill/>
        </a:ln>
      </xdr:spPr>
    </xdr:pic>
    <xdr:clientData/>
  </xdr:twoCellAnchor>
  <xdr:twoCellAnchor editAs="oneCell">
    <xdr:from>
      <xdr:col>1</xdr:col>
      <xdr:colOff>28575</xdr:colOff>
      <xdr:row>399</xdr:row>
      <xdr:rowOff>28575</xdr:rowOff>
    </xdr:from>
    <xdr:to>
      <xdr:col>1</xdr:col>
      <xdr:colOff>752475</xdr:colOff>
      <xdr:row>399</xdr:row>
      <xdr:rowOff>504825</xdr:rowOff>
    </xdr:to>
    <xdr:pic>
      <xdr:nvPicPr>
        <xdr:cNvPr id="399" name="Subgraph-liotier"/>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08578450"/>
          <a:ext cx="723900" cy="476250"/>
        </a:xfrm>
        <a:prstGeom prst="rect">
          <a:avLst/>
        </a:prstGeom>
        <a:ln>
          <a:noFill/>
        </a:ln>
      </xdr:spPr>
    </xdr:pic>
    <xdr:clientData/>
  </xdr:twoCellAnchor>
  <xdr:twoCellAnchor editAs="oneCell">
    <xdr:from>
      <xdr:col>1</xdr:col>
      <xdr:colOff>28575</xdr:colOff>
      <xdr:row>400</xdr:row>
      <xdr:rowOff>28575</xdr:rowOff>
    </xdr:from>
    <xdr:to>
      <xdr:col>1</xdr:col>
      <xdr:colOff>752475</xdr:colOff>
      <xdr:row>400</xdr:row>
      <xdr:rowOff>504825</xdr:rowOff>
    </xdr:to>
    <xdr:pic>
      <xdr:nvPicPr>
        <xdr:cNvPr id="400" name="Subgraph-bwiedwards"/>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09102325"/>
          <a:ext cx="723900" cy="476250"/>
        </a:xfrm>
        <a:prstGeom prst="rect">
          <a:avLst/>
        </a:prstGeom>
        <a:ln>
          <a:noFill/>
        </a:ln>
      </xdr:spPr>
    </xdr:pic>
    <xdr:clientData/>
  </xdr:twoCellAnchor>
  <xdr:twoCellAnchor editAs="oneCell">
    <xdr:from>
      <xdr:col>1</xdr:col>
      <xdr:colOff>28575</xdr:colOff>
      <xdr:row>401</xdr:row>
      <xdr:rowOff>28575</xdr:rowOff>
    </xdr:from>
    <xdr:to>
      <xdr:col>1</xdr:col>
      <xdr:colOff>752475</xdr:colOff>
      <xdr:row>401</xdr:row>
      <xdr:rowOff>504825</xdr:rowOff>
    </xdr:to>
    <xdr:pic>
      <xdr:nvPicPr>
        <xdr:cNvPr id="401" name="Subgraph-initintegrity"/>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09626200"/>
          <a:ext cx="723900" cy="476250"/>
        </a:xfrm>
        <a:prstGeom prst="rect">
          <a:avLst/>
        </a:prstGeom>
        <a:ln>
          <a:noFill/>
        </a:ln>
      </xdr:spPr>
    </xdr:pic>
    <xdr:clientData/>
  </xdr:twoCellAnchor>
  <xdr:twoCellAnchor editAs="oneCell">
    <xdr:from>
      <xdr:col>1</xdr:col>
      <xdr:colOff>28575</xdr:colOff>
      <xdr:row>402</xdr:row>
      <xdr:rowOff>28575</xdr:rowOff>
    </xdr:from>
    <xdr:to>
      <xdr:col>1</xdr:col>
      <xdr:colOff>752475</xdr:colOff>
      <xdr:row>402</xdr:row>
      <xdr:rowOff>504825</xdr:rowOff>
    </xdr:to>
    <xdr:pic>
      <xdr:nvPicPr>
        <xdr:cNvPr id="402" name="Subgraph-geo_risk"/>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10150075"/>
          <a:ext cx="723900" cy="476250"/>
        </a:xfrm>
        <a:prstGeom prst="rect">
          <a:avLst/>
        </a:prstGeom>
        <a:ln>
          <a:noFill/>
        </a:ln>
      </xdr:spPr>
    </xdr:pic>
    <xdr:clientData/>
  </xdr:twoCellAnchor>
  <xdr:twoCellAnchor editAs="oneCell">
    <xdr:from>
      <xdr:col>1</xdr:col>
      <xdr:colOff>28575</xdr:colOff>
      <xdr:row>403</xdr:row>
      <xdr:rowOff>28575</xdr:rowOff>
    </xdr:from>
    <xdr:to>
      <xdr:col>1</xdr:col>
      <xdr:colOff>752475</xdr:colOff>
      <xdr:row>403</xdr:row>
      <xdr:rowOff>504825</xdr:rowOff>
    </xdr:to>
    <xdr:pic>
      <xdr:nvPicPr>
        <xdr:cNvPr id="403" name="Subgraph-kingstonareif"/>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10673950"/>
          <a:ext cx="723900" cy="476250"/>
        </a:xfrm>
        <a:prstGeom prst="rect">
          <a:avLst/>
        </a:prstGeom>
        <a:ln>
          <a:noFill/>
        </a:ln>
      </xdr:spPr>
    </xdr:pic>
    <xdr:clientData/>
  </xdr:twoCellAnchor>
  <xdr:twoCellAnchor editAs="oneCell">
    <xdr:from>
      <xdr:col>1</xdr:col>
      <xdr:colOff>28575</xdr:colOff>
      <xdr:row>404</xdr:row>
      <xdr:rowOff>28575</xdr:rowOff>
    </xdr:from>
    <xdr:to>
      <xdr:col>1</xdr:col>
      <xdr:colOff>752475</xdr:colOff>
      <xdr:row>404</xdr:row>
      <xdr:rowOff>504825</xdr:rowOff>
    </xdr:to>
    <xdr:pic>
      <xdr:nvPicPr>
        <xdr:cNvPr id="404" name="Subgraph-pbertoni89"/>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11197825"/>
          <a:ext cx="723900" cy="476250"/>
        </a:xfrm>
        <a:prstGeom prst="rect">
          <a:avLst/>
        </a:prstGeom>
        <a:ln>
          <a:noFill/>
        </a:ln>
      </xdr:spPr>
    </xdr:pic>
    <xdr:clientData/>
  </xdr:twoCellAnchor>
  <xdr:twoCellAnchor editAs="oneCell">
    <xdr:from>
      <xdr:col>1</xdr:col>
      <xdr:colOff>28575</xdr:colOff>
      <xdr:row>405</xdr:row>
      <xdr:rowOff>28575</xdr:rowOff>
    </xdr:from>
    <xdr:to>
      <xdr:col>1</xdr:col>
      <xdr:colOff>752475</xdr:colOff>
      <xdr:row>405</xdr:row>
      <xdr:rowOff>504825</xdr:rowOff>
    </xdr:to>
    <xdr:pic>
      <xdr:nvPicPr>
        <xdr:cNvPr id="405" name="Subgraph-uspolisci"/>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211721700"/>
          <a:ext cx="723900" cy="476250"/>
        </a:xfrm>
        <a:prstGeom prst="rect">
          <a:avLst/>
        </a:prstGeom>
        <a:ln>
          <a:noFill/>
        </a:ln>
      </xdr:spPr>
    </xdr:pic>
    <xdr:clientData/>
  </xdr:twoCellAnchor>
  <xdr:twoCellAnchor editAs="oneCell">
    <xdr:from>
      <xdr:col>1</xdr:col>
      <xdr:colOff>28575</xdr:colOff>
      <xdr:row>406</xdr:row>
      <xdr:rowOff>28575</xdr:rowOff>
    </xdr:from>
    <xdr:to>
      <xdr:col>1</xdr:col>
      <xdr:colOff>752475</xdr:colOff>
      <xdr:row>406</xdr:row>
      <xdr:rowOff>504825</xdr:rowOff>
    </xdr:to>
    <xdr:pic>
      <xdr:nvPicPr>
        <xdr:cNvPr id="406" name="Subgraph-nuclearanthro"/>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212245575"/>
          <a:ext cx="723900" cy="476250"/>
        </a:xfrm>
        <a:prstGeom prst="rect">
          <a:avLst/>
        </a:prstGeom>
        <a:ln>
          <a:noFill/>
        </a:ln>
      </xdr:spPr>
    </xdr:pic>
    <xdr:clientData/>
  </xdr:twoCellAnchor>
  <xdr:twoCellAnchor editAs="oneCell">
    <xdr:from>
      <xdr:col>1</xdr:col>
      <xdr:colOff>28575</xdr:colOff>
      <xdr:row>407</xdr:row>
      <xdr:rowOff>28575</xdr:rowOff>
    </xdr:from>
    <xdr:to>
      <xdr:col>1</xdr:col>
      <xdr:colOff>752475</xdr:colOff>
      <xdr:row>407</xdr:row>
      <xdr:rowOff>504825</xdr:rowOff>
    </xdr:to>
    <xdr:pic>
      <xdr:nvPicPr>
        <xdr:cNvPr id="407" name="Subgraph-qrandom"/>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12769450"/>
          <a:ext cx="723900" cy="476250"/>
        </a:xfrm>
        <a:prstGeom prst="rect">
          <a:avLst/>
        </a:prstGeom>
        <a:ln>
          <a:noFill/>
        </a:ln>
      </xdr:spPr>
    </xdr:pic>
    <xdr:clientData/>
  </xdr:twoCellAnchor>
  <xdr:twoCellAnchor editAs="oneCell">
    <xdr:from>
      <xdr:col>1</xdr:col>
      <xdr:colOff>28575</xdr:colOff>
      <xdr:row>408</xdr:row>
      <xdr:rowOff>28575</xdr:rowOff>
    </xdr:from>
    <xdr:to>
      <xdr:col>1</xdr:col>
      <xdr:colOff>752475</xdr:colOff>
      <xdr:row>408</xdr:row>
      <xdr:rowOff>504825</xdr:rowOff>
    </xdr:to>
    <xdr:pic>
      <xdr:nvPicPr>
        <xdr:cNvPr id="408" name="Subgraph-barbiewithatud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13293325"/>
          <a:ext cx="723900" cy="476250"/>
        </a:xfrm>
        <a:prstGeom prst="rect">
          <a:avLst/>
        </a:prstGeom>
        <a:ln>
          <a:noFill/>
        </a:ln>
      </xdr:spPr>
    </xdr:pic>
    <xdr:clientData/>
  </xdr:twoCellAnchor>
  <xdr:twoCellAnchor editAs="oneCell">
    <xdr:from>
      <xdr:col>1</xdr:col>
      <xdr:colOff>28575</xdr:colOff>
      <xdr:row>409</xdr:row>
      <xdr:rowOff>28575</xdr:rowOff>
    </xdr:from>
    <xdr:to>
      <xdr:col>1</xdr:col>
      <xdr:colOff>752475</xdr:colOff>
      <xdr:row>409</xdr:row>
      <xdr:rowOff>504825</xdr:rowOff>
    </xdr:to>
    <xdr:pic>
      <xdr:nvPicPr>
        <xdr:cNvPr id="409" name="Subgraph-seb6philipp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13817200"/>
          <a:ext cx="723900" cy="476250"/>
        </a:xfrm>
        <a:prstGeom prst="rect">
          <a:avLst/>
        </a:prstGeom>
        <a:ln>
          <a:noFill/>
        </a:ln>
      </xdr:spPr>
    </xdr:pic>
    <xdr:clientData/>
  </xdr:twoCellAnchor>
  <xdr:twoCellAnchor editAs="oneCell">
    <xdr:from>
      <xdr:col>1</xdr:col>
      <xdr:colOff>28575</xdr:colOff>
      <xdr:row>410</xdr:row>
      <xdr:rowOff>28575</xdr:rowOff>
    </xdr:from>
    <xdr:to>
      <xdr:col>1</xdr:col>
      <xdr:colOff>752475</xdr:colOff>
      <xdr:row>410</xdr:row>
      <xdr:rowOff>504825</xdr:rowOff>
    </xdr:to>
    <xdr:pic>
      <xdr:nvPicPr>
        <xdr:cNvPr id="410" name="Subgraph-pjpuas"/>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14341075"/>
          <a:ext cx="723900" cy="476250"/>
        </a:xfrm>
        <a:prstGeom prst="rect">
          <a:avLst/>
        </a:prstGeom>
        <a:ln>
          <a:noFill/>
        </a:ln>
      </xdr:spPr>
    </xdr:pic>
    <xdr:clientData/>
  </xdr:twoCellAnchor>
  <xdr:twoCellAnchor editAs="oneCell">
    <xdr:from>
      <xdr:col>1</xdr:col>
      <xdr:colOff>28575</xdr:colOff>
      <xdr:row>411</xdr:row>
      <xdr:rowOff>28575</xdr:rowOff>
    </xdr:from>
    <xdr:to>
      <xdr:col>1</xdr:col>
      <xdr:colOff>752475</xdr:colOff>
      <xdr:row>411</xdr:row>
      <xdr:rowOff>504825</xdr:rowOff>
    </xdr:to>
    <xdr:pic>
      <xdr:nvPicPr>
        <xdr:cNvPr id="411" name="Subgraph-chalexthegreat"/>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14864950"/>
          <a:ext cx="723900" cy="476250"/>
        </a:xfrm>
        <a:prstGeom prst="rect">
          <a:avLst/>
        </a:prstGeom>
        <a:ln>
          <a:noFill/>
        </a:ln>
      </xdr:spPr>
    </xdr:pic>
    <xdr:clientData/>
  </xdr:twoCellAnchor>
  <xdr:twoCellAnchor editAs="oneCell">
    <xdr:from>
      <xdr:col>1</xdr:col>
      <xdr:colOff>28575</xdr:colOff>
      <xdr:row>412</xdr:row>
      <xdr:rowOff>28575</xdr:rowOff>
    </xdr:from>
    <xdr:to>
      <xdr:col>1</xdr:col>
      <xdr:colOff>752475</xdr:colOff>
      <xdr:row>412</xdr:row>
      <xdr:rowOff>504825</xdr:rowOff>
    </xdr:to>
    <xdr:pic>
      <xdr:nvPicPr>
        <xdr:cNvPr id="412" name="Subgraph-trizlet"/>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15388825"/>
          <a:ext cx="723900" cy="476250"/>
        </a:xfrm>
        <a:prstGeom prst="rect">
          <a:avLst/>
        </a:prstGeom>
        <a:ln>
          <a:noFill/>
        </a:ln>
      </xdr:spPr>
    </xdr:pic>
    <xdr:clientData/>
  </xdr:twoCellAnchor>
  <xdr:twoCellAnchor editAs="oneCell">
    <xdr:from>
      <xdr:col>1</xdr:col>
      <xdr:colOff>28575</xdr:colOff>
      <xdr:row>413</xdr:row>
      <xdr:rowOff>28575</xdr:rowOff>
    </xdr:from>
    <xdr:to>
      <xdr:col>1</xdr:col>
      <xdr:colOff>752475</xdr:colOff>
      <xdr:row>413</xdr:row>
      <xdr:rowOff>504825</xdr:rowOff>
    </xdr:to>
    <xdr:pic>
      <xdr:nvPicPr>
        <xdr:cNvPr id="413" name="Subgraph-mfbenson1"/>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15912700"/>
          <a:ext cx="723900" cy="476250"/>
        </a:xfrm>
        <a:prstGeom prst="rect">
          <a:avLst/>
        </a:prstGeom>
        <a:ln>
          <a:noFill/>
        </a:ln>
      </xdr:spPr>
    </xdr:pic>
    <xdr:clientData/>
  </xdr:twoCellAnchor>
  <xdr:twoCellAnchor editAs="oneCell">
    <xdr:from>
      <xdr:col>1</xdr:col>
      <xdr:colOff>28575</xdr:colOff>
      <xdr:row>414</xdr:row>
      <xdr:rowOff>28575</xdr:rowOff>
    </xdr:from>
    <xdr:to>
      <xdr:col>1</xdr:col>
      <xdr:colOff>752475</xdr:colOff>
      <xdr:row>414</xdr:row>
      <xdr:rowOff>504825</xdr:rowOff>
    </xdr:to>
    <xdr:pic>
      <xdr:nvPicPr>
        <xdr:cNvPr id="414" name="Subgraph-jb_carlson"/>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216436575"/>
          <a:ext cx="723900" cy="476250"/>
        </a:xfrm>
        <a:prstGeom prst="rect">
          <a:avLst/>
        </a:prstGeom>
        <a:ln>
          <a:noFill/>
        </a:ln>
      </xdr:spPr>
    </xdr:pic>
    <xdr:clientData/>
  </xdr:twoCellAnchor>
  <xdr:twoCellAnchor editAs="oneCell">
    <xdr:from>
      <xdr:col>1</xdr:col>
      <xdr:colOff>28575</xdr:colOff>
      <xdr:row>415</xdr:row>
      <xdr:rowOff>28575</xdr:rowOff>
    </xdr:from>
    <xdr:to>
      <xdr:col>1</xdr:col>
      <xdr:colOff>752475</xdr:colOff>
      <xdr:row>415</xdr:row>
      <xdr:rowOff>504825</xdr:rowOff>
    </xdr:to>
    <xdr:pic>
      <xdr:nvPicPr>
        <xdr:cNvPr id="415" name="Subgraph-livableworld"/>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216960450"/>
          <a:ext cx="723900" cy="476250"/>
        </a:xfrm>
        <a:prstGeom prst="rect">
          <a:avLst/>
        </a:prstGeom>
        <a:ln>
          <a:noFill/>
        </a:ln>
      </xdr:spPr>
    </xdr:pic>
    <xdr:clientData/>
  </xdr:twoCellAnchor>
  <xdr:twoCellAnchor editAs="oneCell">
    <xdr:from>
      <xdr:col>1</xdr:col>
      <xdr:colOff>28575</xdr:colOff>
      <xdr:row>416</xdr:row>
      <xdr:rowOff>28575</xdr:rowOff>
    </xdr:from>
    <xdr:to>
      <xdr:col>1</xdr:col>
      <xdr:colOff>752475</xdr:colOff>
      <xdr:row>416</xdr:row>
      <xdr:rowOff>504825</xdr:rowOff>
    </xdr:to>
    <xdr:pic>
      <xdr:nvPicPr>
        <xdr:cNvPr id="416" name="Subgraph-gcas2018"/>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217484325"/>
          <a:ext cx="723900" cy="476250"/>
        </a:xfrm>
        <a:prstGeom prst="rect">
          <a:avLst/>
        </a:prstGeom>
        <a:ln>
          <a:noFill/>
        </a:ln>
      </xdr:spPr>
    </xdr:pic>
    <xdr:clientData/>
  </xdr:twoCellAnchor>
  <xdr:twoCellAnchor editAs="oneCell">
    <xdr:from>
      <xdr:col>1</xdr:col>
      <xdr:colOff>28575</xdr:colOff>
      <xdr:row>417</xdr:row>
      <xdr:rowOff>28575</xdr:rowOff>
    </xdr:from>
    <xdr:to>
      <xdr:col>1</xdr:col>
      <xdr:colOff>752475</xdr:colOff>
      <xdr:row>417</xdr:row>
      <xdr:rowOff>504825</xdr:rowOff>
    </xdr:to>
    <xdr:pic>
      <xdr:nvPicPr>
        <xdr:cNvPr id="417" name="Subgraph-obnoxhous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18008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15" totalsRowShown="0" headerRowDxfId="385" dataDxfId="384">
  <autoFilter ref="A2:BN615"/>
  <tableColumns count="66">
    <tableColumn id="1" name="Vertex 1" dataDxfId="383"/>
    <tableColumn id="2" name="Vertex 2" dataDxfId="382"/>
    <tableColumn id="3" name="Color" dataDxfId="381"/>
    <tableColumn id="4" name="Width" dataDxfId="380"/>
    <tableColumn id="11" name="Style" dataDxfId="379"/>
    <tableColumn id="5" name="Opacity" dataDxfId="378"/>
    <tableColumn id="6" name="Visibility" dataDxfId="377"/>
    <tableColumn id="10" name="Label" dataDxfId="376"/>
    <tableColumn id="12" name="Label Text Color" dataDxfId="375"/>
    <tableColumn id="13" name="Label Font Size" dataDxfId="374"/>
    <tableColumn id="14" name="Reciprocated?" dataDxfId="239"/>
    <tableColumn id="7" name="ID" dataDxfId="373"/>
    <tableColumn id="9" name="Dynamic Filter" dataDxfId="372"/>
    <tableColumn id="8" name="Add Your Own Columns Here" dataDxfId="371"/>
    <tableColumn id="15" name="Relationship" dataDxfId="370"/>
    <tableColumn id="16" name="Relationship Date (UTC)" dataDxfId="369"/>
    <tableColumn id="17" name="Tweet" dataDxfId="368"/>
    <tableColumn id="18" name="URLs in Tweet" dataDxfId="367"/>
    <tableColumn id="19" name="Domains in Tweet" dataDxfId="366"/>
    <tableColumn id="20" name="Hashtags in Tweet" dataDxfId="365"/>
    <tableColumn id="21" name="Media in Tweet" dataDxfId="364"/>
    <tableColumn id="22" name="Tweet Image File" dataDxfId="363"/>
    <tableColumn id="23" name="Tweet Date (UTC)" dataDxfId="362"/>
    <tableColumn id="24" name="Date" dataDxfId="361"/>
    <tableColumn id="25" name="Time" dataDxfId="360"/>
    <tableColumn id="26" name="Twitter Page for Tweet" dataDxfId="359"/>
    <tableColumn id="27" name="Latitude" dataDxfId="358"/>
    <tableColumn id="28" name="Longitude" dataDxfId="357"/>
    <tableColumn id="29" name="Imported ID" dataDxfId="356"/>
    <tableColumn id="30" name="In-Reply-To Tweet ID" dataDxfId="355"/>
    <tableColumn id="31" name="Favorited" dataDxfId="354"/>
    <tableColumn id="32" name="Favorite Count" dataDxfId="353"/>
    <tableColumn id="33" name="In-Reply-To User ID" dataDxfId="352"/>
    <tableColumn id="34" name="Is Quote Status" dataDxfId="351"/>
    <tableColumn id="35" name="Language" dataDxfId="350"/>
    <tableColumn id="36" name="Possibly Sensitive" dataDxfId="349"/>
    <tableColumn id="37" name="Quoted Status ID" dataDxfId="348"/>
    <tableColumn id="38" name="Retweeted" dataDxfId="347"/>
    <tableColumn id="39" name="Retweet Count" dataDxfId="346"/>
    <tableColumn id="40" name="Retweet ID" dataDxfId="345"/>
    <tableColumn id="41" name="Source" dataDxfId="344"/>
    <tableColumn id="42" name="Truncated" dataDxfId="343"/>
    <tableColumn id="43" name="Unified Twitter ID" dataDxfId="342"/>
    <tableColumn id="44" name="Imported Tweet Type" dataDxfId="341"/>
    <tableColumn id="45" name="Added By Extended Analysis" dataDxfId="340"/>
    <tableColumn id="46" name="Corrected By Extended Analysis" dataDxfId="339"/>
    <tableColumn id="47" name="Place Bounding Box" dataDxfId="338"/>
    <tableColumn id="48" name="Place Country" dataDxfId="337"/>
    <tableColumn id="49" name="Place Country Code" dataDxfId="336"/>
    <tableColumn id="50" name="Place Full Name" dataDxfId="335"/>
    <tableColumn id="51" name="Place ID" dataDxfId="334"/>
    <tableColumn id="52" name="Place Name" dataDxfId="333"/>
    <tableColumn id="53" name="Place Type" dataDxfId="332"/>
    <tableColumn id="54" name="Place URL" dataDxfId="331"/>
    <tableColumn id="55" name="Edge Weight"/>
    <tableColumn id="56" name="Vertex 1 Group" dataDxfId="254">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4" totalsRowShown="0" headerRowDxfId="238" dataDxfId="237">
  <autoFilter ref="A1:P4"/>
  <tableColumns count="16">
    <tableColumn id="1" name="Top URLs in Tweet in Entire Graph" dataDxfId="236"/>
    <tableColumn id="2" name="Entire Graph Count" dataDxfId="235"/>
    <tableColumn id="3" name="Top URLs in Tweet in G1" dataDxfId="234"/>
    <tableColumn id="4" name="G1 Count" dataDxfId="233"/>
    <tableColumn id="5" name="Top URLs in Tweet in G2" dataDxfId="232"/>
    <tableColumn id="6" name="G2 Count" dataDxfId="231"/>
    <tableColumn id="7" name="Top URLs in Tweet in G3" dataDxfId="230"/>
    <tableColumn id="8" name="G3 Count" dataDxfId="229"/>
    <tableColumn id="9" name="Top URLs in Tweet in G4" dataDxfId="228"/>
    <tableColumn id="10" name="G4 Count" dataDxfId="227"/>
    <tableColumn id="11" name="Top URLs in Tweet in G5" dataDxfId="226"/>
    <tableColumn id="12" name="G5 Count" dataDxfId="225"/>
    <tableColumn id="13" name="Top URLs in Tweet in G6" dataDxfId="224"/>
    <tableColumn id="14" name="G6 Count" dataDxfId="223"/>
    <tableColumn id="15" name="Top URLs in Tweet in G7" dataDxfId="222"/>
    <tableColumn id="16" name="G7 Count" dataDxfId="221"/>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7:P10" totalsRowShown="0" headerRowDxfId="219" dataDxfId="218">
  <autoFilter ref="A7:P10"/>
  <tableColumns count="16">
    <tableColumn id="1" name="Top Domains in Tweet in Entire Graph" dataDxfId="217"/>
    <tableColumn id="2" name="Entire Graph Count" dataDxfId="216"/>
    <tableColumn id="3" name="Top Domains in Tweet in G1" dataDxfId="215"/>
    <tableColumn id="4" name="G1 Count" dataDxfId="214"/>
    <tableColumn id="5" name="Top Domains in Tweet in G2" dataDxfId="213"/>
    <tableColumn id="6" name="G2 Count" dataDxfId="212"/>
    <tableColumn id="7" name="Top Domains in Tweet in G3" dataDxfId="211"/>
    <tableColumn id="8" name="G3 Count" dataDxfId="210"/>
    <tableColumn id="9" name="Top Domains in Tweet in G4" dataDxfId="209"/>
    <tableColumn id="10" name="G4 Count" dataDxfId="208"/>
    <tableColumn id="11" name="Top Domains in Tweet in G5" dataDxfId="207"/>
    <tableColumn id="12" name="G5 Count" dataDxfId="206"/>
    <tableColumn id="13" name="Top Domains in Tweet in G6" dataDxfId="205"/>
    <tableColumn id="14" name="G6 Count" dataDxfId="204"/>
    <tableColumn id="15" name="Top Domains in Tweet in G7" dataDxfId="203"/>
    <tableColumn id="16" name="G7 Count" dataDxfId="202"/>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3:P23" totalsRowShown="0" headerRowDxfId="200" dataDxfId="199">
  <autoFilter ref="A13:P23"/>
  <tableColumns count="16">
    <tableColumn id="1" name="Top Hashtags in Tweet in Entire Graph" dataDxfId="198"/>
    <tableColumn id="2" name="Entire Graph Count" dataDxfId="197"/>
    <tableColumn id="3" name="Top Hashtags in Tweet in G1" dataDxfId="196"/>
    <tableColumn id="4" name="G1 Count" dataDxfId="195"/>
    <tableColumn id="5" name="Top Hashtags in Tweet in G2" dataDxfId="194"/>
    <tableColumn id="6" name="G2 Count" dataDxfId="193"/>
    <tableColumn id="7" name="Top Hashtags in Tweet in G3" dataDxfId="192"/>
    <tableColumn id="8" name="G3 Count" dataDxfId="191"/>
    <tableColumn id="9" name="Top Hashtags in Tweet in G4" dataDxfId="190"/>
    <tableColumn id="10" name="G4 Count" dataDxfId="189"/>
    <tableColumn id="11" name="Top Hashtags in Tweet in G5" dataDxfId="188"/>
    <tableColumn id="12" name="G5 Count" dataDxfId="187"/>
    <tableColumn id="13" name="Top Hashtags in Tweet in G6" dataDxfId="186"/>
    <tableColumn id="14" name="G6 Count" dataDxfId="185"/>
    <tableColumn id="15" name="Top Hashtags in Tweet in G7" dataDxfId="184"/>
    <tableColumn id="16" name="G7 Count" dataDxfId="18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6:P36" totalsRowShown="0" headerRowDxfId="181" dataDxfId="180">
  <autoFilter ref="A26:P36"/>
  <tableColumns count="16">
    <tableColumn id="1" name="Top Words in Tweet in Entire Graph" dataDxfId="179"/>
    <tableColumn id="2" name="Entire Graph Count" dataDxfId="178"/>
    <tableColumn id="3" name="Top Words in Tweet in G1" dataDxfId="177"/>
    <tableColumn id="4" name="G1 Count" dataDxfId="176"/>
    <tableColumn id="5" name="Top Words in Tweet in G2" dataDxfId="175"/>
    <tableColumn id="6" name="G2 Count" dataDxfId="174"/>
    <tableColumn id="7" name="Top Words in Tweet in G3" dataDxfId="173"/>
    <tableColumn id="8" name="G3 Count" dataDxfId="172"/>
    <tableColumn id="9" name="Top Words in Tweet in G4" dataDxfId="171"/>
    <tableColumn id="10" name="G4 Count" dataDxfId="170"/>
    <tableColumn id="11" name="Top Words in Tweet in G5" dataDxfId="169"/>
    <tableColumn id="12" name="G5 Count" dataDxfId="168"/>
    <tableColumn id="13" name="Top Words in Tweet in G6" dataDxfId="167"/>
    <tableColumn id="14" name="G6 Count" dataDxfId="166"/>
    <tableColumn id="15" name="Top Words in Tweet in G7" dataDxfId="165"/>
    <tableColumn id="16" name="G7 Count" dataDxfId="1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9:P49" totalsRowShown="0" headerRowDxfId="162" dataDxfId="161">
  <autoFilter ref="A39:P49"/>
  <tableColumns count="16">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2:P53" totalsRowShown="0" headerRowDxfId="143" dataDxfId="142">
  <autoFilter ref="A52:P53"/>
  <tableColumns count="16">
    <tableColumn id="1" name="Top Replied-To in Entire Graph" dataDxfId="141"/>
    <tableColumn id="2" name="Entire Graph Count" dataDxfId="137"/>
    <tableColumn id="3" name="Top Replied-To in G1" dataDxfId="136"/>
    <tableColumn id="4" name="G1 Count" dataDxfId="133"/>
    <tableColumn id="5" name="Top Replied-To in G2" dataDxfId="132"/>
    <tableColumn id="6" name="G2 Count" dataDxfId="129"/>
    <tableColumn id="7" name="Top Replied-To in G3" dataDxfId="128"/>
    <tableColumn id="8" name="G3 Count" dataDxfId="125"/>
    <tableColumn id="9" name="Top Replied-To in G4" dataDxfId="124"/>
    <tableColumn id="10" name="G4 Count" dataDxfId="121"/>
    <tableColumn id="11" name="Top Replied-To in G5" dataDxfId="120"/>
    <tableColumn id="12" name="G5 Count" dataDxfId="117"/>
    <tableColumn id="13" name="Top Replied-To in G6" dataDxfId="116"/>
    <tableColumn id="14" name="G6 Count" dataDxfId="113"/>
    <tableColumn id="15" name="Top Replied-To in G7" dataDxfId="112"/>
    <tableColumn id="16" name="G7 Count" dataDxfId="111"/>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5:P65" totalsRowShown="0" headerRowDxfId="140" dataDxfId="139">
  <autoFilter ref="A55:P65"/>
  <tableColumns count="16">
    <tableColumn id="1" name="Top Mentioned in Entire Graph" dataDxfId="138"/>
    <tableColumn id="2" name="Entire Graph Count" dataDxfId="135"/>
    <tableColumn id="3" name="Top Mentioned in G1" dataDxfId="134"/>
    <tableColumn id="4" name="G1 Count" dataDxfId="131"/>
    <tableColumn id="5" name="Top Mentioned in G2" dataDxfId="130"/>
    <tableColumn id="6" name="G2 Count" dataDxfId="127"/>
    <tableColumn id="7" name="Top Mentioned in G3" dataDxfId="126"/>
    <tableColumn id="8" name="G3 Count" dataDxfId="123"/>
    <tableColumn id="9" name="Top Mentioned in G4" dataDxfId="122"/>
    <tableColumn id="10" name="G4 Count" dataDxfId="119"/>
    <tableColumn id="11" name="Top Mentioned in G5" dataDxfId="118"/>
    <tableColumn id="12" name="G5 Count" dataDxfId="115"/>
    <tableColumn id="13" name="Top Mentioned in G6" dataDxfId="114"/>
    <tableColumn id="14" name="G6 Count" dataDxfId="110"/>
    <tableColumn id="15" name="Top Mentioned in G7" dataDxfId="109"/>
    <tableColumn id="16" name="G7 Count" dataDxfId="108"/>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8:P78" totalsRowShown="0" headerRowDxfId="105" dataDxfId="104">
  <autoFilter ref="A68:P78"/>
  <tableColumns count="16">
    <tableColumn id="1" name="Top Tweeters in Entire Graph" dataDxfId="103"/>
    <tableColumn id="2" name="Entire Graph Count" dataDxfId="102"/>
    <tableColumn id="3" name="Top Tweeters in G1" dataDxfId="101"/>
    <tableColumn id="4" name="G1 Count" dataDxfId="100"/>
    <tableColumn id="5" name="Top Tweeters in G2" dataDxfId="99"/>
    <tableColumn id="6" name="G2 Count" dataDxfId="98"/>
    <tableColumn id="7" name="Top Tweeters in G3" dataDxfId="97"/>
    <tableColumn id="8" name="G3 Count" dataDxfId="96"/>
    <tableColumn id="9" name="Top Tweeters in G4" dataDxfId="95"/>
    <tableColumn id="10" name="G4 Count" dataDxfId="94"/>
    <tableColumn id="11" name="Top Tweeters in G5" dataDxfId="93"/>
    <tableColumn id="12" name="G5 Count" dataDxfId="92"/>
    <tableColumn id="13" name="Top Tweeters in G6" dataDxfId="91"/>
    <tableColumn id="14" name="G6 Count" dataDxfId="90"/>
    <tableColumn id="15" name="Top Tweeters in G7" dataDxfId="89"/>
    <tableColumn id="16" name="G7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703" totalsRowShown="0" headerRowDxfId="76" dataDxfId="75">
  <autoFilter ref="A1:G703"/>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8" totalsRowShown="0" headerRowDxfId="330" dataDxfId="329">
  <autoFilter ref="A2:BT418"/>
  <tableColumns count="72">
    <tableColumn id="1" name="Vertex" dataDxfId="328"/>
    <tableColumn id="72" name="Subgraph"/>
    <tableColumn id="2" name="Color" dataDxfId="327"/>
    <tableColumn id="5" name="Shape" dataDxfId="326"/>
    <tableColumn id="6" name="Size" dataDxfId="325"/>
    <tableColumn id="4" name="Opacity" dataDxfId="324"/>
    <tableColumn id="7" name="Image File" dataDxfId="323"/>
    <tableColumn id="3" name="Visibility" dataDxfId="322"/>
    <tableColumn id="10" name="Label" dataDxfId="321"/>
    <tableColumn id="16" name="Label Fill Color" dataDxfId="320"/>
    <tableColumn id="9" name="Label Position" dataDxfId="319"/>
    <tableColumn id="8" name="Tooltip" dataDxfId="318"/>
    <tableColumn id="18" name="Layout Order" dataDxfId="317"/>
    <tableColumn id="13" name="X" dataDxfId="316"/>
    <tableColumn id="14" name="Y" dataDxfId="315"/>
    <tableColumn id="12" name="Locked?" dataDxfId="314"/>
    <tableColumn id="19" name="Polar R" dataDxfId="313"/>
    <tableColumn id="20" name="Polar Angle" dataDxfId="31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11"/>
    <tableColumn id="28" name="Dynamic Filter" dataDxfId="310"/>
    <tableColumn id="17" name="Add Your Own Columns Here" dataDxfId="309"/>
    <tableColumn id="30" name="Name" dataDxfId="308"/>
    <tableColumn id="31" name="Followed" dataDxfId="307"/>
    <tableColumn id="32" name="Followers" dataDxfId="306"/>
    <tableColumn id="33" name="Tweets" dataDxfId="305"/>
    <tableColumn id="34" name="Favorites" dataDxfId="304"/>
    <tableColumn id="35" name="Time Zone UTC Offset (Seconds)" dataDxfId="303"/>
    <tableColumn id="36" name="Description" dataDxfId="302"/>
    <tableColumn id="37" name="Location" dataDxfId="301"/>
    <tableColumn id="38" name="Web" dataDxfId="300"/>
    <tableColumn id="39" name="Time Zone" dataDxfId="299"/>
    <tableColumn id="40" name="Joined Twitter Date (UTC)" dataDxfId="298"/>
    <tableColumn id="41" name="Profile Banner Url" dataDxfId="297"/>
    <tableColumn id="42" name="Default Profile" dataDxfId="296"/>
    <tableColumn id="43" name="Default Profile Image" dataDxfId="295"/>
    <tableColumn id="44" name="Geo Enabled" dataDxfId="294"/>
    <tableColumn id="45" name="Language" dataDxfId="293"/>
    <tableColumn id="46" name="Listed Count" dataDxfId="292"/>
    <tableColumn id="47" name="Profile Background Image Url" dataDxfId="291"/>
    <tableColumn id="48" name="Verified" dataDxfId="290"/>
    <tableColumn id="49" name="Custom Menu Item Text" dataDxfId="289"/>
    <tableColumn id="50" name="Custom Menu Item Action" dataDxfId="288"/>
    <tableColumn id="51" name="Tweeted Search Term?" dataDxfId="255"/>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13" totalsRowShown="0" headerRowDxfId="67" dataDxfId="66">
  <autoFilter ref="A1:L813"/>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7" totalsRowShown="0" headerRowDxfId="23" dataDxfId="22">
  <autoFilter ref="A2:C17"/>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287">
  <autoFilter ref="A2:AO9"/>
  <tableColumns count="41">
    <tableColumn id="1" name="Group" dataDxfId="262"/>
    <tableColumn id="2" name="Vertex Color" dataDxfId="261"/>
    <tableColumn id="3" name="Vertex Shape" dataDxfId="259"/>
    <tableColumn id="22" name="Visibility" dataDxfId="260"/>
    <tableColumn id="4" name="Collapsed?"/>
    <tableColumn id="18" name="Label" dataDxfId="286"/>
    <tableColumn id="20" name="Collapsed X"/>
    <tableColumn id="21" name="Collapsed Y"/>
    <tableColumn id="6" name="ID" dataDxfId="285"/>
    <tableColumn id="19" name="Collapsed Properties" dataDxfId="253"/>
    <tableColumn id="5" name="Vertices" dataDxfId="252"/>
    <tableColumn id="7" name="Unique Edges" dataDxfId="251"/>
    <tableColumn id="8" name="Edges With Duplicates" dataDxfId="250"/>
    <tableColumn id="9" name="Total Edges" dataDxfId="249"/>
    <tableColumn id="10" name="Self-Loops" dataDxfId="248"/>
    <tableColumn id="24" name="Reciprocated Vertex Pair Ratio" dataDxfId="247"/>
    <tableColumn id="25" name="Reciprocated Edge Ratio" dataDxfId="246"/>
    <tableColumn id="11" name="Connected Components" dataDxfId="245"/>
    <tableColumn id="12" name="Single-Vertex Connected Components" dataDxfId="244"/>
    <tableColumn id="13" name="Maximum Vertices in a Connected Component" dataDxfId="243"/>
    <tableColumn id="14" name="Maximum Edges in a Connected Component" dataDxfId="242"/>
    <tableColumn id="15" name="Maximum Geodesic Distance (Diameter)" dataDxfId="241"/>
    <tableColumn id="16" name="Average Geodesic Distance" dataDxfId="240"/>
    <tableColumn id="17" name="Graph Density" dataDxfId="220"/>
    <tableColumn id="23" name="Top URLs in Tweet" dataDxfId="201"/>
    <tableColumn id="26" name="Top Domains in Tweet" dataDxfId="182"/>
    <tableColumn id="27" name="Top Hashtags in Tweet" dataDxfId="163"/>
    <tableColumn id="28" name="Top Words in Tweet" dataDxfId="144"/>
    <tableColumn id="29" name="Top Word Pairs in Tweet" dataDxfId="107"/>
    <tableColumn id="30" name="Top Replied-To in Tweet" dataDxfId="106"/>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7" totalsRowShown="0" headerRowDxfId="284" dataDxfId="283">
  <autoFilter ref="A1:C417"/>
  <tableColumns count="3">
    <tableColumn id="1" name="Group" dataDxfId="258"/>
    <tableColumn id="2" name="Vertex" dataDxfId="257"/>
    <tableColumn id="3" name="Vertex ID" dataDxfId="25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2"/>
    <tableColumn id="2" name="Degree Frequency" dataDxfId="281">
      <calculatedColumnFormula>COUNTIF(Vertices[Degree], "&gt;= " &amp; D2) - COUNTIF(Vertices[Degree], "&gt;=" &amp; D3)</calculatedColumnFormula>
    </tableColumn>
    <tableColumn id="3" name="In-Degree Bin" dataDxfId="280"/>
    <tableColumn id="4" name="In-Degree Frequency" dataDxfId="279">
      <calculatedColumnFormula>COUNTIF(Vertices[In-Degree], "&gt;= " &amp; F2) - COUNTIF(Vertices[In-Degree], "&gt;=" &amp; F3)</calculatedColumnFormula>
    </tableColumn>
    <tableColumn id="5" name="Out-Degree Bin" dataDxfId="278"/>
    <tableColumn id="6" name="Out-Degree Frequency" dataDxfId="277">
      <calculatedColumnFormula>COUNTIF(Vertices[Out-Degree], "&gt;= " &amp; H2) - COUNTIF(Vertices[Out-Degree], "&gt;=" &amp; H3)</calculatedColumnFormula>
    </tableColumn>
    <tableColumn id="7" name="Betweenness Centrality Bin" dataDxfId="276"/>
    <tableColumn id="8" name="Betweenness Centrality Frequency" dataDxfId="275">
      <calculatedColumnFormula>COUNTIF(Vertices[Betweenness Centrality], "&gt;= " &amp; J2) - COUNTIF(Vertices[Betweenness Centrality], "&gt;=" &amp; J3)</calculatedColumnFormula>
    </tableColumn>
    <tableColumn id="9" name="Closeness Centrality Bin" dataDxfId="274"/>
    <tableColumn id="10" name="Closeness Centrality Frequency" dataDxfId="273">
      <calculatedColumnFormula>COUNTIF(Vertices[Closeness Centrality], "&gt;= " &amp; L2) - COUNTIF(Vertices[Closeness Centrality], "&gt;=" &amp; L3)</calculatedColumnFormula>
    </tableColumn>
    <tableColumn id="11" name="Eigenvector Centrality Bin" dataDxfId="272"/>
    <tableColumn id="12" name="Eigenvector Centrality Frequency" dataDxfId="271">
      <calculatedColumnFormula>COUNTIF(Vertices[Eigenvector Centrality], "&gt;= " &amp; N2) - COUNTIF(Vertices[Eigenvector Centrality], "&gt;=" &amp; N3)</calculatedColumnFormula>
    </tableColumn>
    <tableColumn id="18" name="PageRank Bin" dataDxfId="270"/>
    <tableColumn id="17" name="PageRank Frequency" dataDxfId="269">
      <calculatedColumnFormula>COUNTIF(Vertices[Eigenvector Centrality], "&gt;= " &amp; P2) - COUNTIF(Vertices[Eigenvector Centrality], "&gt;=" &amp; P3)</calculatedColumnFormula>
    </tableColumn>
    <tableColumn id="13" name="Clustering Coefficient Bin" dataDxfId="268"/>
    <tableColumn id="14" name="Clustering Coefficient Frequency" dataDxfId="267">
      <calculatedColumnFormula>COUNTIF(Vertices[Clustering Coefficient], "&gt;= " &amp; R2) - COUNTIF(Vertices[Clustering Coefficient], "&gt;=" &amp; R3)</calculatedColumnFormula>
    </tableColumn>
    <tableColumn id="15" name="Dynamic Filter Bin" dataDxfId="266"/>
    <tableColumn id="16" name="Dynamic Filter Frequency" dataDxfId="26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quotidiano.net/esteri/incidente-nucleare-russia-esplosione-1.4733619" TargetMode="External" /><Relationship Id="rId2" Type="http://schemas.openxmlformats.org/officeDocument/2006/relationships/hyperlink" Target="https://www.quotidiano.net/esteri/incidente-nucleare-russia-esplosione-1.4733619" TargetMode="External" /><Relationship Id="rId3" Type="http://schemas.openxmlformats.org/officeDocument/2006/relationships/hyperlink" Target="https://livableworld.org/nukes-climate-change/" TargetMode="External" /><Relationship Id="rId4" Type="http://schemas.openxmlformats.org/officeDocument/2006/relationships/hyperlink" Target="https://livableworld.org/nukes-climate-change/" TargetMode="External" /><Relationship Id="rId5" Type="http://schemas.openxmlformats.org/officeDocument/2006/relationships/hyperlink" Target="https://twitter.com/JB_Carlson/status/981589569417154560" TargetMode="External" /><Relationship Id="rId6" Type="http://schemas.openxmlformats.org/officeDocument/2006/relationships/hyperlink" Target="https://pbs.twimg.com/media/EA_Noa5XkAAnJyw.jpg" TargetMode="External" /><Relationship Id="rId7" Type="http://schemas.openxmlformats.org/officeDocument/2006/relationships/hyperlink" Target="https://pbs.twimg.com/media/EA_Noa5XkAAnJyw.jpg" TargetMode="External" /><Relationship Id="rId8" Type="http://schemas.openxmlformats.org/officeDocument/2006/relationships/hyperlink" Target="https://pbs.twimg.com/ext_tw_video_thumb/1158273621942575104/pu/img/7xqoODL0Cmexb5e6.jpg" TargetMode="External" /><Relationship Id="rId9" Type="http://schemas.openxmlformats.org/officeDocument/2006/relationships/hyperlink" Target="https://pbs.twimg.com/ext_tw_video_thumb/1158273621942575104/pu/img/7xqoODL0Cmexb5e6.jpg" TargetMode="External" /><Relationship Id="rId10" Type="http://schemas.openxmlformats.org/officeDocument/2006/relationships/hyperlink" Target="https://pbs.twimg.com/media/EBQctWEX4AA2YC1.jpg" TargetMode="External" /><Relationship Id="rId11" Type="http://schemas.openxmlformats.org/officeDocument/2006/relationships/hyperlink" Target="https://pbs.twimg.com/media/EBQd84iWkAAWf-s.jpg" TargetMode="External" /><Relationship Id="rId12" Type="http://schemas.openxmlformats.org/officeDocument/2006/relationships/hyperlink" Target="https://pbs.twimg.com/ext_tw_video_thumb/1159362908884742144/pu/img/HJ9hODrduEOBvB64.jpg" TargetMode="External" /><Relationship Id="rId13" Type="http://schemas.openxmlformats.org/officeDocument/2006/relationships/hyperlink" Target="https://pbs.twimg.com/media/EBrHZh7UIAAHFvK.jpg" TargetMode="External" /><Relationship Id="rId14" Type="http://schemas.openxmlformats.org/officeDocument/2006/relationships/hyperlink" Target="https://pbs.twimg.com/media/EBrHZh7UIAAHFvK.jpg" TargetMode="External" /><Relationship Id="rId15" Type="http://schemas.openxmlformats.org/officeDocument/2006/relationships/hyperlink" Target="https://pbs.twimg.com/media/EBKYLewXkAIBLY7.jpg" TargetMode="External" /><Relationship Id="rId16" Type="http://schemas.openxmlformats.org/officeDocument/2006/relationships/hyperlink" Target="https://pbs.twimg.com/ext_tw_video_thumb/1158273621942575104/pu/img/7xqoODL0Cmexb5e6.jpg" TargetMode="External" /><Relationship Id="rId17" Type="http://schemas.openxmlformats.org/officeDocument/2006/relationships/hyperlink" Target="https://pbs.twimg.com/media/EBRc6etWwAESZB_.jpg" TargetMode="External" /><Relationship Id="rId18" Type="http://schemas.openxmlformats.org/officeDocument/2006/relationships/hyperlink" Target="https://pbs.twimg.com/media/D8iHhgEW4AANoMN.jpg" TargetMode="External" /><Relationship Id="rId19" Type="http://schemas.openxmlformats.org/officeDocument/2006/relationships/hyperlink" Target="https://pbs.twimg.com/media/DmtVZ1oXsAAlWp2.jpg" TargetMode="External" /><Relationship Id="rId20" Type="http://schemas.openxmlformats.org/officeDocument/2006/relationships/hyperlink" Target="https://pbs.twimg.com/media/D8iHhgEW4AANoMN.jpg" TargetMode="External" /><Relationship Id="rId21" Type="http://schemas.openxmlformats.org/officeDocument/2006/relationships/hyperlink" Target="https://pbs.twimg.com/media/DmtVZ1oXsAAlWp2.jpg" TargetMode="External" /><Relationship Id="rId22" Type="http://schemas.openxmlformats.org/officeDocument/2006/relationships/hyperlink" Target="https://pbs.twimg.com/media/DqC_taLWoAIj-3u.jpg" TargetMode="External" /><Relationship Id="rId23" Type="http://schemas.openxmlformats.org/officeDocument/2006/relationships/hyperlink" Target="https://pbs.twimg.com/ext_tw_video_thumb/1156928276838985729/pu/img/qfozcvuGn0TdISGW.jpg" TargetMode="External" /><Relationship Id="rId24" Type="http://schemas.openxmlformats.org/officeDocument/2006/relationships/hyperlink" Target="https://pbs.twimg.com/media/EBS8nIsX4AEIw0k.jpg" TargetMode="External" /><Relationship Id="rId25" Type="http://schemas.openxmlformats.org/officeDocument/2006/relationships/hyperlink" Target="https://pbs.twimg.com/ext_tw_video_thumb/1159782556302229504/pu/img/o-PexIE91V4gmQ7H.jpg" TargetMode="External" /><Relationship Id="rId26" Type="http://schemas.openxmlformats.org/officeDocument/2006/relationships/hyperlink" Target="https://pbs.twimg.com/media/EBmcIrOXoAA2NKi.jpg" TargetMode="External" /><Relationship Id="rId27" Type="http://schemas.openxmlformats.org/officeDocument/2006/relationships/hyperlink" Target="http://pbs.twimg.com/profile_images/1061987252677632000/_t0QXmE4_normal.jpg" TargetMode="External" /><Relationship Id="rId28" Type="http://schemas.openxmlformats.org/officeDocument/2006/relationships/hyperlink" Target="http://pbs.twimg.com/profile_images/1061987252677632000/_t0QXmE4_normal.jpg" TargetMode="External" /><Relationship Id="rId29" Type="http://schemas.openxmlformats.org/officeDocument/2006/relationships/hyperlink" Target="http://pbs.twimg.com/profile_images/1061987252677632000/_t0QXmE4_normal.jpg" TargetMode="External" /><Relationship Id="rId30" Type="http://schemas.openxmlformats.org/officeDocument/2006/relationships/hyperlink" Target="http://pbs.twimg.com/profile_images/1034323599622987776/rcQ-b3s-_normal.jpg" TargetMode="External" /><Relationship Id="rId31" Type="http://schemas.openxmlformats.org/officeDocument/2006/relationships/hyperlink" Target="http://pbs.twimg.com/profile_images/1112192151859814400/jG7wfhEC_normal.jpg" TargetMode="External" /><Relationship Id="rId32" Type="http://schemas.openxmlformats.org/officeDocument/2006/relationships/hyperlink" Target="http://pbs.twimg.com/profile_images/1124253236683255811/dKwa26ZC_normal.jpg" TargetMode="External" /><Relationship Id="rId33" Type="http://schemas.openxmlformats.org/officeDocument/2006/relationships/hyperlink" Target="http://pbs.twimg.com/profile_images/769311561458384896/szRKT5Yb_normal.jpg" TargetMode="External" /><Relationship Id="rId34" Type="http://schemas.openxmlformats.org/officeDocument/2006/relationships/hyperlink" Target="http://pbs.twimg.com/profile_images/521566121875357696/KJZAbmg7_normal.jpeg" TargetMode="External" /><Relationship Id="rId35" Type="http://schemas.openxmlformats.org/officeDocument/2006/relationships/hyperlink" Target="http://pbs.twimg.com/profile_images/1123328025/041118_2213_001__2__normal.jpg" TargetMode="External" /><Relationship Id="rId36" Type="http://schemas.openxmlformats.org/officeDocument/2006/relationships/hyperlink" Target="http://pbs.twimg.com/profile_images/511257535118987264/vrRO_KR3_normal.png" TargetMode="External" /><Relationship Id="rId37" Type="http://schemas.openxmlformats.org/officeDocument/2006/relationships/hyperlink" Target="https://pbs.twimg.com/media/EA_Noa5XkAAnJyw.jpg" TargetMode="External" /><Relationship Id="rId38" Type="http://schemas.openxmlformats.org/officeDocument/2006/relationships/hyperlink" Target="https://pbs.twimg.com/media/EA_Noa5XkAAnJyw.jpg" TargetMode="External" /><Relationship Id="rId39" Type="http://schemas.openxmlformats.org/officeDocument/2006/relationships/hyperlink" Target="http://pbs.twimg.com/profile_images/1043059044414566400/hfbQJpXx_normal.jpg" TargetMode="External" /><Relationship Id="rId40" Type="http://schemas.openxmlformats.org/officeDocument/2006/relationships/hyperlink" Target="http://pbs.twimg.com/profile_images/1043059044414566400/hfbQJpXx_normal.jpg" TargetMode="External" /><Relationship Id="rId41" Type="http://schemas.openxmlformats.org/officeDocument/2006/relationships/hyperlink" Target="http://pbs.twimg.com/profile_images/1043059044414566400/hfbQJpXx_normal.jpg" TargetMode="External" /><Relationship Id="rId42" Type="http://schemas.openxmlformats.org/officeDocument/2006/relationships/hyperlink" Target="http://pbs.twimg.com/profile_images/1105444424153149440/wo-lJxRQ_normal.jpg" TargetMode="External" /><Relationship Id="rId43" Type="http://schemas.openxmlformats.org/officeDocument/2006/relationships/hyperlink" Target="http://pbs.twimg.com/profile_images/1156197895105740803/cRiKSBDl_normal.jpg" TargetMode="External" /><Relationship Id="rId44" Type="http://schemas.openxmlformats.org/officeDocument/2006/relationships/hyperlink" Target="http://pbs.twimg.com/profile_images/639643211053461504/QsGV3cWT_normal.png" TargetMode="External" /><Relationship Id="rId45" Type="http://schemas.openxmlformats.org/officeDocument/2006/relationships/hyperlink" Target="http://pbs.twimg.com/profile_images/639643211053461504/QsGV3cWT_normal.png" TargetMode="External" /><Relationship Id="rId46" Type="http://schemas.openxmlformats.org/officeDocument/2006/relationships/hyperlink" Target="http://pbs.twimg.com/profile_images/950749155575541760/MZoiVs3G_normal.jpg" TargetMode="External" /><Relationship Id="rId47" Type="http://schemas.openxmlformats.org/officeDocument/2006/relationships/hyperlink" Target="http://pbs.twimg.com/profile_images/971270561803460609/gTkg78KX_normal.jpg" TargetMode="External" /><Relationship Id="rId48" Type="http://schemas.openxmlformats.org/officeDocument/2006/relationships/hyperlink" Target="https://pbs.twimg.com/ext_tw_video_thumb/1158273621942575104/pu/img/7xqoODL0Cmexb5e6.jpg" TargetMode="External" /><Relationship Id="rId49" Type="http://schemas.openxmlformats.org/officeDocument/2006/relationships/hyperlink" Target="http://pbs.twimg.com/profile_images/2377916694/twipple1341722703749_normal.jpg" TargetMode="External" /><Relationship Id="rId50" Type="http://schemas.openxmlformats.org/officeDocument/2006/relationships/hyperlink" Target="http://pbs.twimg.com/profile_images/763463205972836352/XVgpSqZB_normal.jpg" TargetMode="External" /><Relationship Id="rId51" Type="http://schemas.openxmlformats.org/officeDocument/2006/relationships/hyperlink" Target="https://pbs.twimg.com/ext_tw_video_thumb/1158273621942575104/pu/img/7xqoODL0Cmexb5e6.jpg" TargetMode="External" /><Relationship Id="rId52" Type="http://schemas.openxmlformats.org/officeDocument/2006/relationships/hyperlink" Target="http://pbs.twimg.com/profile_images/1111594140511490048/ltzQPo1U_normal.jpg" TargetMode="External" /><Relationship Id="rId53" Type="http://schemas.openxmlformats.org/officeDocument/2006/relationships/hyperlink" Target="http://pbs.twimg.com/profile_images/1109373598681231360/75emKt1I_normal.jpg" TargetMode="External" /><Relationship Id="rId54" Type="http://schemas.openxmlformats.org/officeDocument/2006/relationships/hyperlink" Target="http://pbs.twimg.com/profile_images/890687807093694464/13ZQKgia_normal.jpg" TargetMode="External" /><Relationship Id="rId55" Type="http://schemas.openxmlformats.org/officeDocument/2006/relationships/hyperlink" Target="http://pbs.twimg.com/profile_images/1144930944085876736/-vnrHwmH_normal.jpg" TargetMode="External" /><Relationship Id="rId56" Type="http://schemas.openxmlformats.org/officeDocument/2006/relationships/hyperlink" Target="http://pbs.twimg.com/profile_images/1124301571834228736/d7Rf1Rku_normal.jpg" TargetMode="External" /><Relationship Id="rId57" Type="http://schemas.openxmlformats.org/officeDocument/2006/relationships/hyperlink" Target="http://abs.twimg.com/sticky/default_profile_images/default_profile_normal.png" TargetMode="External" /><Relationship Id="rId58" Type="http://schemas.openxmlformats.org/officeDocument/2006/relationships/hyperlink" Target="http://pbs.twimg.com/profile_images/1016573576068128768/oYwJlPpb_normal.jpg" TargetMode="External" /><Relationship Id="rId59" Type="http://schemas.openxmlformats.org/officeDocument/2006/relationships/hyperlink" Target="http://pbs.twimg.com/profile_images/1140865126192599040/ICWhYlmz_normal.jpg" TargetMode="External" /><Relationship Id="rId60" Type="http://schemas.openxmlformats.org/officeDocument/2006/relationships/hyperlink" Target="http://pbs.twimg.com/profile_images/1002533619821400066/NO-aLr31_normal.jpg" TargetMode="External" /><Relationship Id="rId61" Type="http://schemas.openxmlformats.org/officeDocument/2006/relationships/hyperlink" Target="http://pbs.twimg.com/profile_images/936594165646921729/dg2JYcFE_normal.jpg" TargetMode="External" /><Relationship Id="rId62" Type="http://schemas.openxmlformats.org/officeDocument/2006/relationships/hyperlink" Target="http://pbs.twimg.com/profile_images/611249769432780800/4_Qa9yAI_normal.jpg" TargetMode="External" /><Relationship Id="rId63" Type="http://schemas.openxmlformats.org/officeDocument/2006/relationships/hyperlink" Target="http://pbs.twimg.com/profile_images/1110059887902388224/xkNw4kBw_normal.jpg" TargetMode="External" /><Relationship Id="rId64" Type="http://schemas.openxmlformats.org/officeDocument/2006/relationships/hyperlink" Target="http://pbs.twimg.com/profile_images/1156299379583737858/9xevlmun_normal.jpg" TargetMode="External" /><Relationship Id="rId65" Type="http://schemas.openxmlformats.org/officeDocument/2006/relationships/hyperlink" Target="http://pbs.twimg.com/profile_images/1137546008605483008/yzOmDpCs_normal.png" TargetMode="External" /><Relationship Id="rId66" Type="http://schemas.openxmlformats.org/officeDocument/2006/relationships/hyperlink" Target="http://pbs.twimg.com/profile_images/898304190715355137/_mYthPJj_normal.jpg" TargetMode="External" /><Relationship Id="rId67" Type="http://schemas.openxmlformats.org/officeDocument/2006/relationships/hyperlink" Target="http://pbs.twimg.com/profile_images/1097628212392325120/8vxYVNL0_normal.jpg" TargetMode="External" /><Relationship Id="rId68" Type="http://schemas.openxmlformats.org/officeDocument/2006/relationships/hyperlink" Target="http://pbs.twimg.com/profile_images/942936735/n29303196_30588279_3884_normal.jpg" TargetMode="External" /><Relationship Id="rId69" Type="http://schemas.openxmlformats.org/officeDocument/2006/relationships/hyperlink" Target="http://pbs.twimg.com/profile_images/896750436534951936/PC15GSsU_normal.jpg" TargetMode="External" /><Relationship Id="rId70" Type="http://schemas.openxmlformats.org/officeDocument/2006/relationships/hyperlink" Target="http://pbs.twimg.com/profile_images/1145385145324789763/WT0NkmFp_normal.jpg" TargetMode="External" /><Relationship Id="rId71" Type="http://schemas.openxmlformats.org/officeDocument/2006/relationships/hyperlink" Target="http://pbs.twimg.com/profile_images/1068205616517341184/OD8faUck_normal.jpg" TargetMode="External" /><Relationship Id="rId72" Type="http://schemas.openxmlformats.org/officeDocument/2006/relationships/hyperlink" Target="http://pbs.twimg.com/profile_images/1155117568040013824/I-Eobi_r_normal.jpg" TargetMode="External" /><Relationship Id="rId73" Type="http://schemas.openxmlformats.org/officeDocument/2006/relationships/hyperlink" Target="http://pbs.twimg.com/profile_images/946311047555747840/SQOwCCzq_normal.jpg" TargetMode="External" /><Relationship Id="rId74" Type="http://schemas.openxmlformats.org/officeDocument/2006/relationships/hyperlink" Target="http://pbs.twimg.com/profile_images/1003256615263506432/QkEmB79d_normal.jpg" TargetMode="External" /><Relationship Id="rId75" Type="http://schemas.openxmlformats.org/officeDocument/2006/relationships/hyperlink" Target="http://abs.twimg.com/sticky/default_profile_images/default_profile_normal.png" TargetMode="External" /><Relationship Id="rId76" Type="http://schemas.openxmlformats.org/officeDocument/2006/relationships/hyperlink" Target="http://pbs.twimg.com/profile_images/1158420824287830016/xzXC_FCh_normal.jpg" TargetMode="External" /><Relationship Id="rId77" Type="http://schemas.openxmlformats.org/officeDocument/2006/relationships/hyperlink" Target="http://pbs.twimg.com/profile_images/1141313802811662336/z--39xbF_normal.jpg" TargetMode="External" /><Relationship Id="rId78" Type="http://schemas.openxmlformats.org/officeDocument/2006/relationships/hyperlink" Target="http://pbs.twimg.com/profile_images/943957811137888256/lDohHLnI_normal.jpg" TargetMode="External" /><Relationship Id="rId79" Type="http://schemas.openxmlformats.org/officeDocument/2006/relationships/hyperlink" Target="http://pbs.twimg.com/profile_images/1149299166159548416/NNvXLL_c_normal.png" TargetMode="External" /><Relationship Id="rId80" Type="http://schemas.openxmlformats.org/officeDocument/2006/relationships/hyperlink" Target="http://pbs.twimg.com/profile_images/1113889336855015426/fbaMIEcr_normal.jpg" TargetMode="External" /><Relationship Id="rId81" Type="http://schemas.openxmlformats.org/officeDocument/2006/relationships/hyperlink" Target="http://pbs.twimg.com/profile_images/1161047061485314048/9tkmSdQ6_normal.jpg" TargetMode="External" /><Relationship Id="rId82" Type="http://schemas.openxmlformats.org/officeDocument/2006/relationships/hyperlink" Target="http://pbs.twimg.com/profile_images/1157632201468420097/ZE4bwI2o_normal.jpg" TargetMode="External" /><Relationship Id="rId83" Type="http://schemas.openxmlformats.org/officeDocument/2006/relationships/hyperlink" Target="http://pbs.twimg.com/profile_images/3551127392/87b460b68c1b16cad3092b4eebdf33f8_normal.jpeg" TargetMode="External" /><Relationship Id="rId84" Type="http://schemas.openxmlformats.org/officeDocument/2006/relationships/hyperlink" Target="http://pbs.twimg.com/profile_images/1158516818425864193/ztkAOPWJ_normal.jpg" TargetMode="External" /><Relationship Id="rId85" Type="http://schemas.openxmlformats.org/officeDocument/2006/relationships/hyperlink" Target="http://abs.twimg.com/sticky/default_profile_images/default_profile_normal.png" TargetMode="External" /><Relationship Id="rId86" Type="http://schemas.openxmlformats.org/officeDocument/2006/relationships/hyperlink" Target="http://abs.twimg.com/sticky/default_profile_images/default_profile_normal.png" TargetMode="External" /><Relationship Id="rId87" Type="http://schemas.openxmlformats.org/officeDocument/2006/relationships/hyperlink" Target="http://pbs.twimg.com/profile_images/613147593724432384/ZZqraCH-_normal.jpg" TargetMode="External" /><Relationship Id="rId88" Type="http://schemas.openxmlformats.org/officeDocument/2006/relationships/hyperlink" Target="http://pbs.twimg.com/profile_images/2233339949/____________normal.jpg" TargetMode="External" /><Relationship Id="rId89" Type="http://schemas.openxmlformats.org/officeDocument/2006/relationships/hyperlink" Target="http://pbs.twimg.com/profile_images/1160712304801067008/co9fjhwz_normal.jpg" TargetMode="External" /><Relationship Id="rId90" Type="http://schemas.openxmlformats.org/officeDocument/2006/relationships/hyperlink" Target="http://pbs.twimg.com/profile_images/1160712304801067008/co9fjhwz_normal.jpg" TargetMode="External" /><Relationship Id="rId91" Type="http://schemas.openxmlformats.org/officeDocument/2006/relationships/hyperlink" Target="http://pbs.twimg.com/profile_images/1134805623957274627/-WE62dwY_normal.jpg" TargetMode="External" /><Relationship Id="rId92" Type="http://schemas.openxmlformats.org/officeDocument/2006/relationships/hyperlink" Target="http://pbs.twimg.com/profile_images/1159944018366783490/eLZTOzSo_normal.jpg" TargetMode="External" /><Relationship Id="rId93" Type="http://schemas.openxmlformats.org/officeDocument/2006/relationships/hyperlink" Target="http://pbs.twimg.com/profile_images/427274489492430848/juiSNUnh_normal.jpeg" TargetMode="External" /><Relationship Id="rId94" Type="http://schemas.openxmlformats.org/officeDocument/2006/relationships/hyperlink" Target="http://pbs.twimg.com/profile_images/506605687971917824/Z85GyLs8_normal.jpeg" TargetMode="External" /><Relationship Id="rId95" Type="http://schemas.openxmlformats.org/officeDocument/2006/relationships/hyperlink" Target="http://pbs.twimg.com/profile_images/690532627623710720/mU7ChHvN_normal.jpg" TargetMode="External" /><Relationship Id="rId96" Type="http://schemas.openxmlformats.org/officeDocument/2006/relationships/hyperlink" Target="http://abs.twimg.com/sticky/default_profile_images/default_profile_normal.png" TargetMode="External" /><Relationship Id="rId97" Type="http://schemas.openxmlformats.org/officeDocument/2006/relationships/hyperlink" Target="http://pbs.twimg.com/profile_images/1120832811534049282/gSehV0QJ_normal.jpg" TargetMode="External" /><Relationship Id="rId98" Type="http://schemas.openxmlformats.org/officeDocument/2006/relationships/hyperlink" Target="http://pbs.twimg.com/profile_images/682586586320515072/QFIwiKR4_normal.jpg" TargetMode="External" /><Relationship Id="rId99" Type="http://schemas.openxmlformats.org/officeDocument/2006/relationships/hyperlink" Target="http://pbs.twimg.com/profile_images/1138941548849225728/8SZ-h6HM_normal.png" TargetMode="External" /><Relationship Id="rId100" Type="http://schemas.openxmlformats.org/officeDocument/2006/relationships/hyperlink" Target="http://pbs.twimg.com/profile_images/1121760822554796032/t2XE33Ym_normal.png" TargetMode="External" /><Relationship Id="rId101" Type="http://schemas.openxmlformats.org/officeDocument/2006/relationships/hyperlink" Target="http://pbs.twimg.com/profile_images/1142709225316966400/A7UHBNgw_normal.jpg" TargetMode="External" /><Relationship Id="rId102" Type="http://schemas.openxmlformats.org/officeDocument/2006/relationships/hyperlink" Target="http://pbs.twimg.com/profile_images/674054621438971904/hulcs45s_normal.jpg" TargetMode="External" /><Relationship Id="rId103" Type="http://schemas.openxmlformats.org/officeDocument/2006/relationships/hyperlink" Target="http://pbs.twimg.com/profile_images/1158223865887232001/oee8MU_e_normal.jpg" TargetMode="External" /><Relationship Id="rId104" Type="http://schemas.openxmlformats.org/officeDocument/2006/relationships/hyperlink" Target="http://pbs.twimg.com/profile_images/1118700914100113408/C1ve9zgE_normal.jpg" TargetMode="External" /><Relationship Id="rId105" Type="http://schemas.openxmlformats.org/officeDocument/2006/relationships/hyperlink" Target="http://pbs.twimg.com/profile_images/1144209582765400064/Xfihcw_u_normal.jpg" TargetMode="External" /><Relationship Id="rId106" Type="http://schemas.openxmlformats.org/officeDocument/2006/relationships/hyperlink" Target="http://pbs.twimg.com/profile_images/1056808756393107456/Ivf_m-mw_normal.jpg" TargetMode="External" /><Relationship Id="rId107" Type="http://schemas.openxmlformats.org/officeDocument/2006/relationships/hyperlink" Target="http://pbs.twimg.com/profile_images/1151448388463816705/-R5yMNYi_normal.png" TargetMode="External" /><Relationship Id="rId108" Type="http://schemas.openxmlformats.org/officeDocument/2006/relationships/hyperlink" Target="http://pbs.twimg.com/profile_images/1151448388463816705/-R5yMNYi_normal.png" TargetMode="External" /><Relationship Id="rId109" Type="http://schemas.openxmlformats.org/officeDocument/2006/relationships/hyperlink" Target="http://pbs.twimg.com/profile_images/1059813116106555392/5oI2dbg4_normal.jpg" TargetMode="External" /><Relationship Id="rId110" Type="http://schemas.openxmlformats.org/officeDocument/2006/relationships/hyperlink" Target="http://pbs.twimg.com/profile_images/1059813116106555392/5oI2dbg4_normal.jpg" TargetMode="External" /><Relationship Id="rId111" Type="http://schemas.openxmlformats.org/officeDocument/2006/relationships/hyperlink" Target="http://pbs.twimg.com/profile_images/1139782496973774852/G-91_HEr_normal.jpg" TargetMode="External" /><Relationship Id="rId112" Type="http://schemas.openxmlformats.org/officeDocument/2006/relationships/hyperlink" Target="http://pbs.twimg.com/profile_images/1139782496973774852/G-91_HEr_normal.jpg" TargetMode="External" /><Relationship Id="rId113" Type="http://schemas.openxmlformats.org/officeDocument/2006/relationships/hyperlink" Target="http://pbs.twimg.com/profile_images/1134672100659044352/aAbybiEs_normal.png" TargetMode="External" /><Relationship Id="rId114" Type="http://schemas.openxmlformats.org/officeDocument/2006/relationships/hyperlink" Target="http://pbs.twimg.com/profile_images/1134672100659044352/aAbybiEs_normal.png" TargetMode="External" /><Relationship Id="rId115" Type="http://schemas.openxmlformats.org/officeDocument/2006/relationships/hyperlink" Target="http://pbs.twimg.com/profile_images/883830219248762880/3OXq3Zf6_normal.jpg" TargetMode="External" /><Relationship Id="rId116" Type="http://schemas.openxmlformats.org/officeDocument/2006/relationships/hyperlink" Target="http://pbs.twimg.com/profile_images/883830219248762880/3OXq3Zf6_normal.jpg" TargetMode="External" /><Relationship Id="rId117" Type="http://schemas.openxmlformats.org/officeDocument/2006/relationships/hyperlink" Target="http://pbs.twimg.com/profile_images/1160213464532447233/RCmJh7_H_normal.jpg" TargetMode="External" /><Relationship Id="rId118" Type="http://schemas.openxmlformats.org/officeDocument/2006/relationships/hyperlink" Target="http://pbs.twimg.com/profile_images/1160213464532447233/RCmJh7_H_normal.jpg" TargetMode="External" /><Relationship Id="rId119" Type="http://schemas.openxmlformats.org/officeDocument/2006/relationships/hyperlink" Target="http://pbs.twimg.com/profile_images/1127409661789986816/v9d5wLjW_normal.png" TargetMode="External" /><Relationship Id="rId120" Type="http://schemas.openxmlformats.org/officeDocument/2006/relationships/hyperlink" Target="http://pbs.twimg.com/profile_images/1127409661789986816/v9d5wLjW_normal.png" TargetMode="External" /><Relationship Id="rId121" Type="http://schemas.openxmlformats.org/officeDocument/2006/relationships/hyperlink" Target="http://pbs.twimg.com/profile_images/1016258364362223616/9enV0-2I_normal.jpg" TargetMode="External" /><Relationship Id="rId122" Type="http://schemas.openxmlformats.org/officeDocument/2006/relationships/hyperlink" Target="http://pbs.twimg.com/profile_images/1016258364362223616/9enV0-2I_normal.jpg" TargetMode="External" /><Relationship Id="rId123" Type="http://schemas.openxmlformats.org/officeDocument/2006/relationships/hyperlink" Target="http://pbs.twimg.com/profile_images/1016258364362223616/9enV0-2I_normal.jpg" TargetMode="External" /><Relationship Id="rId124" Type="http://schemas.openxmlformats.org/officeDocument/2006/relationships/hyperlink" Target="http://pbs.twimg.com/profile_images/1016258364362223616/9enV0-2I_normal.jpg" TargetMode="External" /><Relationship Id="rId125" Type="http://schemas.openxmlformats.org/officeDocument/2006/relationships/hyperlink" Target="http://pbs.twimg.com/profile_images/849033889238589440/BclBQe7w_normal.png" TargetMode="External" /><Relationship Id="rId126" Type="http://schemas.openxmlformats.org/officeDocument/2006/relationships/hyperlink" Target="http://pbs.twimg.com/profile_images/849033889238589440/BclBQe7w_normal.png" TargetMode="External" /><Relationship Id="rId127" Type="http://schemas.openxmlformats.org/officeDocument/2006/relationships/hyperlink" Target="http://pbs.twimg.com/profile_images/1056885454551736320/OT30Dzzj_normal.jpg" TargetMode="External" /><Relationship Id="rId128" Type="http://schemas.openxmlformats.org/officeDocument/2006/relationships/hyperlink" Target="http://pbs.twimg.com/profile_images/1056885454551736320/OT30Dzzj_normal.jpg" TargetMode="External" /><Relationship Id="rId129" Type="http://schemas.openxmlformats.org/officeDocument/2006/relationships/hyperlink" Target="http://pbs.twimg.com/profile_images/789256297824722944/y4irwjGL_normal.jpg" TargetMode="External" /><Relationship Id="rId130" Type="http://schemas.openxmlformats.org/officeDocument/2006/relationships/hyperlink" Target="http://pbs.twimg.com/profile_images/789256297824722944/y4irwjGL_normal.jpg" TargetMode="External" /><Relationship Id="rId131" Type="http://schemas.openxmlformats.org/officeDocument/2006/relationships/hyperlink" Target="http://pbs.twimg.com/profile_images/878855442679582720/rH8DcKxt_normal.jpg" TargetMode="External" /><Relationship Id="rId132" Type="http://schemas.openxmlformats.org/officeDocument/2006/relationships/hyperlink" Target="http://pbs.twimg.com/profile_images/878855442679582720/rH8DcKxt_normal.jpg" TargetMode="External" /><Relationship Id="rId133" Type="http://schemas.openxmlformats.org/officeDocument/2006/relationships/hyperlink" Target="http://pbs.twimg.com/profile_images/2339204987/30vfhnfvrgrq1r5maqta_normal.jpeg" TargetMode="External" /><Relationship Id="rId134" Type="http://schemas.openxmlformats.org/officeDocument/2006/relationships/hyperlink" Target="http://pbs.twimg.com/profile_images/2339204987/30vfhnfvrgrq1r5maqta_normal.jpeg" TargetMode="External" /><Relationship Id="rId135" Type="http://schemas.openxmlformats.org/officeDocument/2006/relationships/hyperlink" Target="http://pbs.twimg.com/profile_images/705408426629795840/Vf2FTOhz_normal.jpg" TargetMode="External" /><Relationship Id="rId136" Type="http://schemas.openxmlformats.org/officeDocument/2006/relationships/hyperlink" Target="http://pbs.twimg.com/profile_images/705408426629795840/Vf2FTOhz_normal.jpg" TargetMode="External" /><Relationship Id="rId137" Type="http://schemas.openxmlformats.org/officeDocument/2006/relationships/hyperlink" Target="http://pbs.twimg.com/profile_images/1086610334029250560/JVDJ8Ene_normal.jpg" TargetMode="External" /><Relationship Id="rId138" Type="http://schemas.openxmlformats.org/officeDocument/2006/relationships/hyperlink" Target="http://abs.twimg.com/sticky/default_profile_images/default_profile_normal.png" TargetMode="External" /><Relationship Id="rId139" Type="http://schemas.openxmlformats.org/officeDocument/2006/relationships/hyperlink" Target="http://pbs.twimg.com/profile_images/886985329126670338/ms4csSIX_normal.jpg" TargetMode="External" /><Relationship Id="rId140" Type="http://schemas.openxmlformats.org/officeDocument/2006/relationships/hyperlink" Target="http://pbs.twimg.com/profile_images/886985329126670338/ms4csSIX_normal.jpg" TargetMode="External" /><Relationship Id="rId141" Type="http://schemas.openxmlformats.org/officeDocument/2006/relationships/hyperlink" Target="http://pbs.twimg.com/profile_images/886985329126670338/ms4csSIX_normal.jpg" TargetMode="External" /><Relationship Id="rId142" Type="http://schemas.openxmlformats.org/officeDocument/2006/relationships/hyperlink" Target="http://pbs.twimg.com/profile_images/886985329126670338/ms4csSIX_normal.jpg" TargetMode="External" /><Relationship Id="rId143" Type="http://schemas.openxmlformats.org/officeDocument/2006/relationships/hyperlink" Target="http://pbs.twimg.com/profile_images/1123414558377369600/5H8Mv-O8_normal.jpg" TargetMode="External" /><Relationship Id="rId144" Type="http://schemas.openxmlformats.org/officeDocument/2006/relationships/hyperlink" Target="http://pbs.twimg.com/profile_images/1123414558377369600/5H8Mv-O8_normal.jpg" TargetMode="External" /><Relationship Id="rId145" Type="http://schemas.openxmlformats.org/officeDocument/2006/relationships/hyperlink" Target="http://pbs.twimg.com/profile_images/1154541339180011520/_vH1s8tN_normal.jpg" TargetMode="External" /><Relationship Id="rId146" Type="http://schemas.openxmlformats.org/officeDocument/2006/relationships/hyperlink" Target="http://pbs.twimg.com/profile_images/1154541339180011520/_vH1s8tN_normal.jpg" TargetMode="External" /><Relationship Id="rId147" Type="http://schemas.openxmlformats.org/officeDocument/2006/relationships/hyperlink" Target="http://pbs.twimg.com/profile_images/1145324181002706944/fSLwSFys_normal.jpg" TargetMode="External" /><Relationship Id="rId148" Type="http://schemas.openxmlformats.org/officeDocument/2006/relationships/hyperlink" Target="http://pbs.twimg.com/profile_images/1145324181002706944/fSLwSFys_normal.jpg" TargetMode="External" /><Relationship Id="rId149" Type="http://schemas.openxmlformats.org/officeDocument/2006/relationships/hyperlink" Target="http://pbs.twimg.com/profile_images/936178386950545408/Rm8LOKkS_normal.jpg" TargetMode="External" /><Relationship Id="rId150" Type="http://schemas.openxmlformats.org/officeDocument/2006/relationships/hyperlink" Target="http://pbs.twimg.com/profile_images/936178386950545408/Rm8LOKkS_normal.jpg" TargetMode="External" /><Relationship Id="rId151" Type="http://schemas.openxmlformats.org/officeDocument/2006/relationships/hyperlink" Target="http://pbs.twimg.com/profile_images/936178386950545408/Rm8LOKkS_normal.jpg" TargetMode="External" /><Relationship Id="rId152" Type="http://schemas.openxmlformats.org/officeDocument/2006/relationships/hyperlink" Target="http://pbs.twimg.com/profile_images/936178386950545408/Rm8LOKkS_normal.jpg" TargetMode="External" /><Relationship Id="rId153" Type="http://schemas.openxmlformats.org/officeDocument/2006/relationships/hyperlink" Target="http://pbs.twimg.com/profile_images/1118156779429326849/iziIS9H2_normal.png" TargetMode="External" /><Relationship Id="rId154" Type="http://schemas.openxmlformats.org/officeDocument/2006/relationships/hyperlink" Target="http://pbs.twimg.com/profile_images/1118156779429326849/iziIS9H2_normal.png" TargetMode="External" /><Relationship Id="rId155" Type="http://schemas.openxmlformats.org/officeDocument/2006/relationships/hyperlink" Target="http://pbs.twimg.com/profile_images/3528369508/adf3c16d666b189fb7c43e4f36f45d00_normal.jpeg" TargetMode="External" /><Relationship Id="rId156" Type="http://schemas.openxmlformats.org/officeDocument/2006/relationships/hyperlink" Target="http://pbs.twimg.com/profile_images/3528369508/adf3c16d666b189fb7c43e4f36f45d00_normal.jpeg" TargetMode="External" /><Relationship Id="rId157" Type="http://schemas.openxmlformats.org/officeDocument/2006/relationships/hyperlink" Target="http://pbs.twimg.com/profile_images/1060913107864678401/64e_UB3w_normal.jpg" TargetMode="External" /><Relationship Id="rId158" Type="http://schemas.openxmlformats.org/officeDocument/2006/relationships/hyperlink" Target="http://pbs.twimg.com/profile_images/1060913107864678401/64e_UB3w_normal.jpg" TargetMode="External" /><Relationship Id="rId159" Type="http://schemas.openxmlformats.org/officeDocument/2006/relationships/hyperlink" Target="http://pbs.twimg.com/profile_images/1026648998180835328/O8rXMiKS_normal.jpg" TargetMode="External" /><Relationship Id="rId160" Type="http://schemas.openxmlformats.org/officeDocument/2006/relationships/hyperlink" Target="http://pbs.twimg.com/profile_images/1026648998180835328/O8rXMiKS_normal.jpg" TargetMode="External" /><Relationship Id="rId161" Type="http://schemas.openxmlformats.org/officeDocument/2006/relationships/hyperlink" Target="http://pbs.twimg.com/profile_images/1072375400691572736/NqbiNBrb_normal.jpg" TargetMode="External" /><Relationship Id="rId162" Type="http://schemas.openxmlformats.org/officeDocument/2006/relationships/hyperlink" Target="http://pbs.twimg.com/profile_images/1072375400691572736/NqbiNBrb_normal.jpg" TargetMode="External" /><Relationship Id="rId163" Type="http://schemas.openxmlformats.org/officeDocument/2006/relationships/hyperlink" Target="http://pbs.twimg.com/profile_images/1078567456011112448/-afs_uRx_normal.jpg" TargetMode="External" /><Relationship Id="rId164" Type="http://schemas.openxmlformats.org/officeDocument/2006/relationships/hyperlink" Target="http://pbs.twimg.com/profile_images/1078567456011112448/-afs_uRx_normal.jpg" TargetMode="External" /><Relationship Id="rId165" Type="http://schemas.openxmlformats.org/officeDocument/2006/relationships/hyperlink" Target="http://pbs.twimg.com/profile_images/1151979382128271360/ljW7pVf3_normal.png" TargetMode="External" /><Relationship Id="rId166" Type="http://schemas.openxmlformats.org/officeDocument/2006/relationships/hyperlink" Target="http://pbs.twimg.com/profile_images/474286456664387584/P5CTW3Jr_normal.jpeg" TargetMode="External" /><Relationship Id="rId167" Type="http://schemas.openxmlformats.org/officeDocument/2006/relationships/hyperlink" Target="http://pbs.twimg.com/profile_images/1433380006/profile_normal.png" TargetMode="External" /><Relationship Id="rId168" Type="http://schemas.openxmlformats.org/officeDocument/2006/relationships/hyperlink" Target="http://pbs.twimg.com/profile_images/1433380006/profile_normal.png" TargetMode="External" /><Relationship Id="rId169" Type="http://schemas.openxmlformats.org/officeDocument/2006/relationships/hyperlink" Target="http://pbs.twimg.com/profile_images/855729540815101953/ct9zxYuV_normal.jpg" TargetMode="External" /><Relationship Id="rId170" Type="http://schemas.openxmlformats.org/officeDocument/2006/relationships/hyperlink" Target="http://pbs.twimg.com/profile_images/1019510933142503425/hqgA6UkL_normal.jpg" TargetMode="External" /><Relationship Id="rId171" Type="http://schemas.openxmlformats.org/officeDocument/2006/relationships/hyperlink" Target="http://pbs.twimg.com/profile_images/1019510933142503425/hqgA6UkL_normal.jpg" TargetMode="External" /><Relationship Id="rId172" Type="http://schemas.openxmlformats.org/officeDocument/2006/relationships/hyperlink" Target="http://pbs.twimg.com/profile_images/1086758527790530560/yHV_6dak_normal.jpg" TargetMode="External" /><Relationship Id="rId173" Type="http://schemas.openxmlformats.org/officeDocument/2006/relationships/hyperlink" Target="http://pbs.twimg.com/profile_images/733381628744085513/e7AseEge_normal.jpg" TargetMode="External" /><Relationship Id="rId174" Type="http://schemas.openxmlformats.org/officeDocument/2006/relationships/hyperlink" Target="http://pbs.twimg.com/profile_images/1039466246180352000/hNomJ1Ed_normal.jpg" TargetMode="External" /><Relationship Id="rId175" Type="http://schemas.openxmlformats.org/officeDocument/2006/relationships/hyperlink" Target="http://pbs.twimg.com/profile_images/1039466246180352000/hNomJ1Ed_normal.jpg" TargetMode="External" /><Relationship Id="rId176" Type="http://schemas.openxmlformats.org/officeDocument/2006/relationships/hyperlink" Target="http://pbs.twimg.com/profile_images/884858145008492546/1pHyDsaq_normal.jpg" TargetMode="External" /><Relationship Id="rId177" Type="http://schemas.openxmlformats.org/officeDocument/2006/relationships/hyperlink" Target="http://pbs.twimg.com/profile_images/1157366188919414795/w_QTs5I2_normal.jpg" TargetMode="External" /><Relationship Id="rId178" Type="http://schemas.openxmlformats.org/officeDocument/2006/relationships/hyperlink" Target="http://pbs.twimg.com/profile_images/667044191525056512/0gWH3v-8_normal.jpg" TargetMode="External" /><Relationship Id="rId179" Type="http://schemas.openxmlformats.org/officeDocument/2006/relationships/hyperlink" Target="http://pbs.twimg.com/profile_images/1072434323503091712/QRJFqwtR_normal.jpg" TargetMode="External" /><Relationship Id="rId180" Type="http://schemas.openxmlformats.org/officeDocument/2006/relationships/hyperlink" Target="http://pbs.twimg.com/profile_images/1103618891618631681/NzfBs8s-_normal.jpg" TargetMode="External" /><Relationship Id="rId181" Type="http://schemas.openxmlformats.org/officeDocument/2006/relationships/hyperlink" Target="http://pbs.twimg.com/profile_images/882255993026920448/KHOgkahD_normal.jpg" TargetMode="External" /><Relationship Id="rId182" Type="http://schemas.openxmlformats.org/officeDocument/2006/relationships/hyperlink" Target="http://pbs.twimg.com/profile_images/882255993026920448/KHOgkahD_normal.jpg" TargetMode="External" /><Relationship Id="rId183" Type="http://schemas.openxmlformats.org/officeDocument/2006/relationships/hyperlink" Target="http://pbs.twimg.com/profile_images/732911647614853129/5eHJvVJy_normal.jpg" TargetMode="External" /><Relationship Id="rId184" Type="http://schemas.openxmlformats.org/officeDocument/2006/relationships/hyperlink" Target="http://pbs.twimg.com/profile_images/732911647614853129/5eHJvVJy_normal.jpg" TargetMode="External" /><Relationship Id="rId185" Type="http://schemas.openxmlformats.org/officeDocument/2006/relationships/hyperlink" Target="http://pbs.twimg.com/profile_images/463754178930941952/7eSugO4r_normal.jpeg" TargetMode="External" /><Relationship Id="rId186" Type="http://schemas.openxmlformats.org/officeDocument/2006/relationships/hyperlink" Target="http://pbs.twimg.com/profile_images/822799921636114432/uvc8MyJn_normal.jpg" TargetMode="External" /><Relationship Id="rId187" Type="http://schemas.openxmlformats.org/officeDocument/2006/relationships/hyperlink" Target="http://pbs.twimg.com/profile_images/822799921636114432/uvc8MyJn_normal.jpg" TargetMode="External" /><Relationship Id="rId188" Type="http://schemas.openxmlformats.org/officeDocument/2006/relationships/hyperlink" Target="http://pbs.twimg.com/profile_images/1074413134021083136/EeWHE_jn_normal.jpg" TargetMode="External" /><Relationship Id="rId189" Type="http://schemas.openxmlformats.org/officeDocument/2006/relationships/hyperlink" Target="http://pbs.twimg.com/profile_images/827568460087619585/-K7yTUgz_normal.jpg" TargetMode="External" /><Relationship Id="rId190" Type="http://schemas.openxmlformats.org/officeDocument/2006/relationships/hyperlink" Target="http://pbs.twimg.com/profile_images/1076817913288581122/R9K6Xrl8_normal.jpg" TargetMode="External" /><Relationship Id="rId191" Type="http://schemas.openxmlformats.org/officeDocument/2006/relationships/hyperlink" Target="http://pbs.twimg.com/profile_images/1160723822649270273/0wtFztpT_normal.jpg" TargetMode="External" /><Relationship Id="rId192" Type="http://schemas.openxmlformats.org/officeDocument/2006/relationships/hyperlink" Target="http://pbs.twimg.com/profile_images/1160150589629583360/MpBVxYdk_normal.jpg" TargetMode="External" /><Relationship Id="rId193" Type="http://schemas.openxmlformats.org/officeDocument/2006/relationships/hyperlink" Target="http://pbs.twimg.com/profile_images/993086447849623553/ahrBlA6h_normal.jpg" TargetMode="External" /><Relationship Id="rId194" Type="http://schemas.openxmlformats.org/officeDocument/2006/relationships/hyperlink" Target="http://pbs.twimg.com/profile_images/1095009373938745344/N5qaftMI_normal.jpg" TargetMode="External" /><Relationship Id="rId195" Type="http://schemas.openxmlformats.org/officeDocument/2006/relationships/hyperlink" Target="http://pbs.twimg.com/profile_images/1090667658767466497/xDjSFk0D_normal.jpg" TargetMode="External" /><Relationship Id="rId196" Type="http://schemas.openxmlformats.org/officeDocument/2006/relationships/hyperlink" Target="http://pbs.twimg.com/profile_images/1158440055389720576/NmX_1cUg_normal.jpg" TargetMode="External" /><Relationship Id="rId197" Type="http://schemas.openxmlformats.org/officeDocument/2006/relationships/hyperlink" Target="http://pbs.twimg.com/profile_images/1139033779417354241/p_KyW03y_normal.jpg" TargetMode="External" /><Relationship Id="rId198" Type="http://schemas.openxmlformats.org/officeDocument/2006/relationships/hyperlink" Target="http://pbs.twimg.com/profile_images/1064960402742812672/xbcetHab_normal.jpg" TargetMode="External" /><Relationship Id="rId199" Type="http://schemas.openxmlformats.org/officeDocument/2006/relationships/hyperlink" Target="http://pbs.twimg.com/profile_images/964160943348477952/3ufcSuw4_normal.jpg" TargetMode="External" /><Relationship Id="rId200" Type="http://schemas.openxmlformats.org/officeDocument/2006/relationships/hyperlink" Target="http://pbs.twimg.com/profile_images/896034232614760449/bQnb933R_normal.jpg" TargetMode="External" /><Relationship Id="rId201" Type="http://schemas.openxmlformats.org/officeDocument/2006/relationships/hyperlink" Target="http://pbs.twimg.com/profile_images/905740568801812481/Nm0gffc-_normal.jpg" TargetMode="External" /><Relationship Id="rId202" Type="http://schemas.openxmlformats.org/officeDocument/2006/relationships/hyperlink" Target="http://pbs.twimg.com/profile_images/905740568801812481/Nm0gffc-_normal.jpg" TargetMode="External" /><Relationship Id="rId203" Type="http://schemas.openxmlformats.org/officeDocument/2006/relationships/hyperlink" Target="http://pbs.twimg.com/profile_images/905740568801812481/Nm0gffc-_normal.jpg" TargetMode="External" /><Relationship Id="rId204" Type="http://schemas.openxmlformats.org/officeDocument/2006/relationships/hyperlink" Target="http://pbs.twimg.com/profile_images/3251901367/9533a079934f40a0eee6eecacdcf1131_normal.jpeg" TargetMode="External" /><Relationship Id="rId205" Type="http://schemas.openxmlformats.org/officeDocument/2006/relationships/hyperlink" Target="http://pbs.twimg.com/profile_images/1151814890522390528/qGATQTTE_normal.png" TargetMode="External" /><Relationship Id="rId206" Type="http://schemas.openxmlformats.org/officeDocument/2006/relationships/hyperlink" Target="http://pbs.twimg.com/profile_images/1148969427464941574/xrG4gSk3_normal.jpg" TargetMode="External" /><Relationship Id="rId207" Type="http://schemas.openxmlformats.org/officeDocument/2006/relationships/hyperlink" Target="http://pbs.twimg.com/profile_images/1148969427464941574/xrG4gSk3_normal.jpg" TargetMode="External" /><Relationship Id="rId208" Type="http://schemas.openxmlformats.org/officeDocument/2006/relationships/hyperlink" Target="http://pbs.twimg.com/profile_images/971055567035883520/8uCAWl8v_normal.jpg" TargetMode="External" /><Relationship Id="rId209" Type="http://schemas.openxmlformats.org/officeDocument/2006/relationships/hyperlink" Target="http://pbs.twimg.com/profile_images/887567370092400640/8hN0D4o1_normal.jpg" TargetMode="External" /><Relationship Id="rId210" Type="http://schemas.openxmlformats.org/officeDocument/2006/relationships/hyperlink" Target="http://pbs.twimg.com/profile_images/378800000424732416/b3263bf42299efbfdd0e6b696ffdbcf5_normal.jpeg" TargetMode="External" /><Relationship Id="rId211" Type="http://schemas.openxmlformats.org/officeDocument/2006/relationships/hyperlink" Target="http://pbs.twimg.com/profile_images/378800000424732416/b3263bf42299efbfdd0e6b696ffdbcf5_normal.jpeg" TargetMode="External" /><Relationship Id="rId212" Type="http://schemas.openxmlformats.org/officeDocument/2006/relationships/hyperlink" Target="http://pbs.twimg.com/profile_images/472178849355018240/CpAShwrk_normal.jpeg" TargetMode="External" /><Relationship Id="rId213" Type="http://schemas.openxmlformats.org/officeDocument/2006/relationships/hyperlink" Target="http://pbs.twimg.com/profile_images/472178849355018240/CpAShwrk_normal.jpeg" TargetMode="External" /><Relationship Id="rId214" Type="http://schemas.openxmlformats.org/officeDocument/2006/relationships/hyperlink" Target="http://pbs.twimg.com/profile_images/472178849355018240/CpAShwrk_normal.jpeg" TargetMode="External" /><Relationship Id="rId215" Type="http://schemas.openxmlformats.org/officeDocument/2006/relationships/hyperlink" Target="http://pbs.twimg.com/profile_images/472178849355018240/CpAShwrk_normal.jpeg" TargetMode="External" /><Relationship Id="rId216" Type="http://schemas.openxmlformats.org/officeDocument/2006/relationships/hyperlink" Target="http://pbs.twimg.com/profile_images/1112984745372278784/BGMnQtPv_normal.jpg" TargetMode="External" /><Relationship Id="rId217" Type="http://schemas.openxmlformats.org/officeDocument/2006/relationships/hyperlink" Target="http://pbs.twimg.com/profile_images/871415878335832064/hiDSj1m7_normal.jpg" TargetMode="External" /><Relationship Id="rId218" Type="http://schemas.openxmlformats.org/officeDocument/2006/relationships/hyperlink" Target="http://pbs.twimg.com/profile_images/871415878335832064/hiDSj1m7_normal.jpg" TargetMode="External" /><Relationship Id="rId219" Type="http://schemas.openxmlformats.org/officeDocument/2006/relationships/hyperlink" Target="http://pbs.twimg.com/profile_images/1121377774864756736/D-YfIzUS_normal.png" TargetMode="External" /><Relationship Id="rId220" Type="http://schemas.openxmlformats.org/officeDocument/2006/relationships/hyperlink" Target="http://pbs.twimg.com/profile_images/1121377774864756736/D-YfIzUS_normal.png" TargetMode="External" /><Relationship Id="rId221" Type="http://schemas.openxmlformats.org/officeDocument/2006/relationships/hyperlink" Target="http://pbs.twimg.com/profile_images/1159140865757069314/zrWRESfS_normal.jpg" TargetMode="External" /><Relationship Id="rId222" Type="http://schemas.openxmlformats.org/officeDocument/2006/relationships/hyperlink" Target="http://pbs.twimg.com/profile_images/847067267204612098/qwEHfslV_normal.jpg" TargetMode="External" /><Relationship Id="rId223" Type="http://schemas.openxmlformats.org/officeDocument/2006/relationships/hyperlink" Target="http://pbs.twimg.com/profile_images/1582952374/scan0006_normal.jpg" TargetMode="External" /><Relationship Id="rId224" Type="http://schemas.openxmlformats.org/officeDocument/2006/relationships/hyperlink" Target="http://pbs.twimg.com/profile_images/1112686533545349120/JWDy5qBN_normal.png" TargetMode="External" /><Relationship Id="rId225" Type="http://schemas.openxmlformats.org/officeDocument/2006/relationships/hyperlink" Target="http://pbs.twimg.com/profile_images/1112686533545349120/JWDy5qBN_normal.png" TargetMode="External" /><Relationship Id="rId226" Type="http://schemas.openxmlformats.org/officeDocument/2006/relationships/hyperlink" Target="http://pbs.twimg.com/profile_images/1086518056816443392/sr5BUp_n_normal.jpg" TargetMode="External" /><Relationship Id="rId227" Type="http://schemas.openxmlformats.org/officeDocument/2006/relationships/hyperlink" Target="http://pbs.twimg.com/profile_images/1117150735848935424/r4-QSSFp_normal.png" TargetMode="External" /><Relationship Id="rId228" Type="http://schemas.openxmlformats.org/officeDocument/2006/relationships/hyperlink" Target="http://pbs.twimg.com/profile_images/1157992255682154497/G3SibBpJ_normal.jpg" TargetMode="External" /><Relationship Id="rId229" Type="http://schemas.openxmlformats.org/officeDocument/2006/relationships/hyperlink" Target="http://pbs.twimg.com/profile_images/1056910718975365120/FX9EoeYg_normal.jpg" TargetMode="External" /><Relationship Id="rId230" Type="http://schemas.openxmlformats.org/officeDocument/2006/relationships/hyperlink" Target="http://pbs.twimg.com/profile_images/206873650/HarencharBowne_normal.JPG" TargetMode="External" /><Relationship Id="rId231" Type="http://schemas.openxmlformats.org/officeDocument/2006/relationships/hyperlink" Target="http://pbs.twimg.com/profile_images/983001325075156993/ofp5lPKT_normal.jpg" TargetMode="External" /><Relationship Id="rId232" Type="http://schemas.openxmlformats.org/officeDocument/2006/relationships/hyperlink" Target="http://pbs.twimg.com/profile_images/1143764002394083328/ODTXoLp1_normal.jpg" TargetMode="External" /><Relationship Id="rId233" Type="http://schemas.openxmlformats.org/officeDocument/2006/relationships/hyperlink" Target="http://pbs.twimg.com/profile_images/3170309231/10daf9a9447d0e23eada263a0504e9a0_normal.jpeg" TargetMode="External" /><Relationship Id="rId234" Type="http://schemas.openxmlformats.org/officeDocument/2006/relationships/hyperlink" Target="http://pbs.twimg.com/profile_images/3170309231/10daf9a9447d0e23eada263a0504e9a0_normal.jpeg" TargetMode="External" /><Relationship Id="rId235" Type="http://schemas.openxmlformats.org/officeDocument/2006/relationships/hyperlink" Target="http://pbs.twimg.com/profile_images/1157956826840862720/cLbirxf6_normal.jpg" TargetMode="External" /><Relationship Id="rId236" Type="http://schemas.openxmlformats.org/officeDocument/2006/relationships/hyperlink" Target="http://pbs.twimg.com/profile_images/1155164741410729986/IxU91-Ac_normal.jpg" TargetMode="External" /><Relationship Id="rId237" Type="http://schemas.openxmlformats.org/officeDocument/2006/relationships/hyperlink" Target="http://pbs.twimg.com/profile_images/946132669406044161/IOg4cDfy_normal.jpg" TargetMode="External" /><Relationship Id="rId238" Type="http://schemas.openxmlformats.org/officeDocument/2006/relationships/hyperlink" Target="http://pbs.twimg.com/profile_images/1137297614620246016/xbqspl5X_normal.jpg" TargetMode="External" /><Relationship Id="rId239" Type="http://schemas.openxmlformats.org/officeDocument/2006/relationships/hyperlink" Target="http://pbs.twimg.com/profile_images/1158070640122957825/V2bwHz37_normal.jpg" TargetMode="External" /><Relationship Id="rId240" Type="http://schemas.openxmlformats.org/officeDocument/2006/relationships/hyperlink" Target="http://pbs.twimg.com/profile_images/960443673367347201/-kBUGBeu_normal.jpg" TargetMode="External" /><Relationship Id="rId241" Type="http://schemas.openxmlformats.org/officeDocument/2006/relationships/hyperlink" Target="http://pbs.twimg.com/profile_images/886459727185575936/un7TUjmd_normal.jpg" TargetMode="External" /><Relationship Id="rId242" Type="http://schemas.openxmlformats.org/officeDocument/2006/relationships/hyperlink" Target="http://abs.twimg.com/sticky/default_profile_images/default_profile_normal.png" TargetMode="External" /><Relationship Id="rId243" Type="http://schemas.openxmlformats.org/officeDocument/2006/relationships/hyperlink" Target="http://abs.twimg.com/sticky/default_profile_images/default_profile_normal.png" TargetMode="External" /><Relationship Id="rId244" Type="http://schemas.openxmlformats.org/officeDocument/2006/relationships/hyperlink" Target="http://pbs.twimg.com/profile_images/1083053790880620544/NU_JyUWu_normal.jpg" TargetMode="External" /><Relationship Id="rId245" Type="http://schemas.openxmlformats.org/officeDocument/2006/relationships/hyperlink" Target="http://pbs.twimg.com/profile_images/827261095341469696/mCOuXU_M_normal.jpg" TargetMode="External" /><Relationship Id="rId246" Type="http://schemas.openxmlformats.org/officeDocument/2006/relationships/hyperlink" Target="http://pbs.twimg.com/profile_images/890322565021016065/c63uyRD7_normal.jpg" TargetMode="External" /><Relationship Id="rId247" Type="http://schemas.openxmlformats.org/officeDocument/2006/relationships/hyperlink" Target="http://pbs.twimg.com/profile_images/890322565021016065/c63uyRD7_normal.jpg" TargetMode="External" /><Relationship Id="rId248" Type="http://schemas.openxmlformats.org/officeDocument/2006/relationships/hyperlink" Target="http://pbs.twimg.com/profile_images/890322565021016065/c63uyRD7_normal.jpg" TargetMode="External" /><Relationship Id="rId249" Type="http://schemas.openxmlformats.org/officeDocument/2006/relationships/hyperlink" Target="http://pbs.twimg.com/profile_images/830105587941797888/EKkUYvrA_normal.jpg" TargetMode="External" /><Relationship Id="rId250" Type="http://schemas.openxmlformats.org/officeDocument/2006/relationships/hyperlink" Target="http://pbs.twimg.com/profile_images/858625090837037056/LSkn7ht6_normal.jpg" TargetMode="External" /><Relationship Id="rId251" Type="http://schemas.openxmlformats.org/officeDocument/2006/relationships/hyperlink" Target="http://pbs.twimg.com/profile_images/858625090837037056/LSkn7ht6_normal.jpg" TargetMode="External" /><Relationship Id="rId252" Type="http://schemas.openxmlformats.org/officeDocument/2006/relationships/hyperlink" Target="http://pbs.twimg.com/profile_images/1130417844078948352/pDupzojP_normal.jpg" TargetMode="External" /><Relationship Id="rId253" Type="http://schemas.openxmlformats.org/officeDocument/2006/relationships/hyperlink" Target="http://pbs.twimg.com/profile_images/1151878500049010690/ZI0csweV_normal.jpg" TargetMode="External" /><Relationship Id="rId254" Type="http://schemas.openxmlformats.org/officeDocument/2006/relationships/hyperlink" Target="http://pbs.twimg.com/profile_images/1082399320568184832/CpQZ-cRA_normal.jpg" TargetMode="External" /><Relationship Id="rId255" Type="http://schemas.openxmlformats.org/officeDocument/2006/relationships/hyperlink" Target="http://pbs.twimg.com/profile_images/987023648111329280/Pj1G_Aj7_normal.jpg" TargetMode="External" /><Relationship Id="rId256" Type="http://schemas.openxmlformats.org/officeDocument/2006/relationships/hyperlink" Target="http://pbs.twimg.com/profile_images/980422739927314432/mpW0Dx9w_normal.jpg" TargetMode="External" /><Relationship Id="rId257" Type="http://schemas.openxmlformats.org/officeDocument/2006/relationships/hyperlink" Target="http://pbs.twimg.com/profile_images/1136621389262311426/Q7enq2J8_normal.png" TargetMode="External" /><Relationship Id="rId258" Type="http://schemas.openxmlformats.org/officeDocument/2006/relationships/hyperlink" Target="http://pbs.twimg.com/profile_images/1136621389262311426/Q7enq2J8_normal.png" TargetMode="External" /><Relationship Id="rId259" Type="http://schemas.openxmlformats.org/officeDocument/2006/relationships/hyperlink" Target="http://pbs.twimg.com/profile_images/378800000651459183/1b6960c17cc2aea8f47962484bcc7a62_normal.jpeg" TargetMode="External" /><Relationship Id="rId260" Type="http://schemas.openxmlformats.org/officeDocument/2006/relationships/hyperlink" Target="http://pbs.twimg.com/profile_images/576440490385498112/kdAb0jdI_normal.jpeg" TargetMode="External" /><Relationship Id="rId261" Type="http://schemas.openxmlformats.org/officeDocument/2006/relationships/hyperlink" Target="http://pbs.twimg.com/profile_images/576440490385498112/kdAb0jdI_normal.jpeg" TargetMode="External" /><Relationship Id="rId262" Type="http://schemas.openxmlformats.org/officeDocument/2006/relationships/hyperlink" Target="http://pbs.twimg.com/profile_images/825055977397420032/tLy3PP6b_normal.jpg" TargetMode="External" /><Relationship Id="rId263" Type="http://schemas.openxmlformats.org/officeDocument/2006/relationships/hyperlink" Target="http://pbs.twimg.com/profile_images/801111625390505984/3Awgcbvw_normal.jpg" TargetMode="External" /><Relationship Id="rId264" Type="http://schemas.openxmlformats.org/officeDocument/2006/relationships/hyperlink" Target="http://pbs.twimg.com/profile_images/801111625390505984/3Awgcbvw_normal.jpg" TargetMode="External" /><Relationship Id="rId265" Type="http://schemas.openxmlformats.org/officeDocument/2006/relationships/hyperlink" Target="http://pbs.twimg.com/profile_images/658406880306335748/NMEt8vz4_normal.jpg" TargetMode="External" /><Relationship Id="rId266" Type="http://schemas.openxmlformats.org/officeDocument/2006/relationships/hyperlink" Target="http://pbs.twimg.com/profile_images/769657147407740928/peMDq51m_normal.jpg" TargetMode="External" /><Relationship Id="rId267" Type="http://schemas.openxmlformats.org/officeDocument/2006/relationships/hyperlink" Target="http://pbs.twimg.com/profile_images/3449414533/a447c4a445665b324f0ffc608103b11e_normal.jpeg" TargetMode="External" /><Relationship Id="rId268" Type="http://schemas.openxmlformats.org/officeDocument/2006/relationships/hyperlink" Target="http://pbs.twimg.com/profile_images/3449414533/a447c4a445665b324f0ffc608103b11e_normal.jpeg" TargetMode="External" /><Relationship Id="rId269" Type="http://schemas.openxmlformats.org/officeDocument/2006/relationships/hyperlink" Target="http://pbs.twimg.com/profile_images/1134030217645895681/oE0BmXu__normal.jpg" TargetMode="External" /><Relationship Id="rId270" Type="http://schemas.openxmlformats.org/officeDocument/2006/relationships/hyperlink" Target="http://pbs.twimg.com/profile_images/1134030217645895681/oE0BmXu__normal.jpg" TargetMode="External" /><Relationship Id="rId271" Type="http://schemas.openxmlformats.org/officeDocument/2006/relationships/hyperlink" Target="http://pbs.twimg.com/profile_images/1134030217645895681/oE0BmXu__normal.jpg" TargetMode="External" /><Relationship Id="rId272" Type="http://schemas.openxmlformats.org/officeDocument/2006/relationships/hyperlink" Target="http://pbs.twimg.com/profile_images/1098299653638868992/vHWGCP_6_normal.png" TargetMode="External" /><Relationship Id="rId273" Type="http://schemas.openxmlformats.org/officeDocument/2006/relationships/hyperlink" Target="http://pbs.twimg.com/profile_images/1098299653638868992/vHWGCP_6_normal.png" TargetMode="External" /><Relationship Id="rId274" Type="http://schemas.openxmlformats.org/officeDocument/2006/relationships/hyperlink" Target="http://pbs.twimg.com/profile_images/794125751582912512/slIXPHLo_normal.jpg" TargetMode="External" /><Relationship Id="rId275" Type="http://schemas.openxmlformats.org/officeDocument/2006/relationships/hyperlink" Target="http://pbs.twimg.com/profile_images/794125751582912512/slIXPHLo_normal.jpg" TargetMode="External" /><Relationship Id="rId276" Type="http://schemas.openxmlformats.org/officeDocument/2006/relationships/hyperlink" Target="http://pbs.twimg.com/profile_images/1013353622816600064/KAtny7Hm_normal.jpg" TargetMode="External" /><Relationship Id="rId277" Type="http://schemas.openxmlformats.org/officeDocument/2006/relationships/hyperlink" Target="http://pbs.twimg.com/profile_images/629673049554571264/urd7_14H_normal.png" TargetMode="External" /><Relationship Id="rId278" Type="http://schemas.openxmlformats.org/officeDocument/2006/relationships/hyperlink" Target="http://pbs.twimg.com/profile_images/1165474546/d._300_copy_copy_normal.jpg" TargetMode="External" /><Relationship Id="rId279" Type="http://schemas.openxmlformats.org/officeDocument/2006/relationships/hyperlink" Target="http://pbs.twimg.com/profile_images/1016918148669419520/7OPkVFkm_normal.jpg" TargetMode="External" /><Relationship Id="rId280" Type="http://schemas.openxmlformats.org/officeDocument/2006/relationships/hyperlink" Target="http://pbs.twimg.com/profile_images/2774648802/f16c73baa5a6020d802b2291d145e963_normal.jpeg" TargetMode="External" /><Relationship Id="rId281" Type="http://schemas.openxmlformats.org/officeDocument/2006/relationships/hyperlink" Target="http://pbs.twimg.com/profile_images/1119232060760166400/QGBRDAoW_normal.jpg" TargetMode="External" /><Relationship Id="rId282" Type="http://schemas.openxmlformats.org/officeDocument/2006/relationships/hyperlink" Target="http://pbs.twimg.com/profile_images/1134251332381093888/UTInNqUz_normal.jpg" TargetMode="External" /><Relationship Id="rId283" Type="http://schemas.openxmlformats.org/officeDocument/2006/relationships/hyperlink" Target="http://pbs.twimg.com/profile_images/837250059112689664/Edf935RY_normal.jpg" TargetMode="External" /><Relationship Id="rId284" Type="http://schemas.openxmlformats.org/officeDocument/2006/relationships/hyperlink" Target="http://pbs.twimg.com/profile_images/837250059112689664/Edf935RY_normal.jpg" TargetMode="External" /><Relationship Id="rId285" Type="http://schemas.openxmlformats.org/officeDocument/2006/relationships/hyperlink" Target="http://pbs.twimg.com/profile_images/1057281239835688961/acP3wAgY_normal.jpg" TargetMode="External" /><Relationship Id="rId286" Type="http://schemas.openxmlformats.org/officeDocument/2006/relationships/hyperlink" Target="http://pbs.twimg.com/profile_images/1057281239835688961/acP3wAgY_normal.jpg" TargetMode="External" /><Relationship Id="rId287" Type="http://schemas.openxmlformats.org/officeDocument/2006/relationships/hyperlink" Target="http://pbs.twimg.com/profile_images/1276009886/Snapshot_2007-12-09_11-08-21_normal.jpg" TargetMode="External" /><Relationship Id="rId288" Type="http://schemas.openxmlformats.org/officeDocument/2006/relationships/hyperlink" Target="http://pbs.twimg.com/profile_images/474950153015533568/wAAvih_7_normal.jpeg" TargetMode="External" /><Relationship Id="rId289" Type="http://schemas.openxmlformats.org/officeDocument/2006/relationships/hyperlink" Target="http://pbs.twimg.com/profile_images/474950153015533568/wAAvih_7_normal.jpeg" TargetMode="External" /><Relationship Id="rId290" Type="http://schemas.openxmlformats.org/officeDocument/2006/relationships/hyperlink" Target="http://pbs.twimg.com/profile_images/1142739867245457409/Xh9UfyrK_normal.jpg" TargetMode="External" /><Relationship Id="rId291" Type="http://schemas.openxmlformats.org/officeDocument/2006/relationships/hyperlink" Target="http://pbs.twimg.com/profile_images/1014525639037075456/l496nQja_normal.jpg" TargetMode="External" /><Relationship Id="rId292" Type="http://schemas.openxmlformats.org/officeDocument/2006/relationships/hyperlink" Target="http://pbs.twimg.com/profile_images/1014525639037075456/l496nQja_normal.jpg" TargetMode="External" /><Relationship Id="rId293" Type="http://schemas.openxmlformats.org/officeDocument/2006/relationships/hyperlink" Target="http://pbs.twimg.com/profile_images/1020417561861636096/Pfx1PLYH_normal.jpg" TargetMode="External" /><Relationship Id="rId294" Type="http://schemas.openxmlformats.org/officeDocument/2006/relationships/hyperlink" Target="http://pbs.twimg.com/profile_images/1020417561861636096/Pfx1PLYH_normal.jpg" TargetMode="External" /><Relationship Id="rId295" Type="http://schemas.openxmlformats.org/officeDocument/2006/relationships/hyperlink" Target="http://abs.twimg.com/sticky/default_profile_images/default_profile_normal.png" TargetMode="External" /><Relationship Id="rId296" Type="http://schemas.openxmlformats.org/officeDocument/2006/relationships/hyperlink" Target="http://pbs.twimg.com/profile_images/1101019589331374080/dZzX0E27_normal.jpg" TargetMode="External" /><Relationship Id="rId297" Type="http://schemas.openxmlformats.org/officeDocument/2006/relationships/hyperlink" Target="http://pbs.twimg.com/profile_images/737667918347960321/9C5-q8-G_normal.jpg" TargetMode="External" /><Relationship Id="rId298" Type="http://schemas.openxmlformats.org/officeDocument/2006/relationships/hyperlink" Target="http://pbs.twimg.com/profile_images/737667918347960321/9C5-q8-G_normal.jpg" TargetMode="External" /><Relationship Id="rId299" Type="http://schemas.openxmlformats.org/officeDocument/2006/relationships/hyperlink" Target="http://pbs.twimg.com/profile_images/671240533084209152/1BT14eJt_normal.jpg" TargetMode="External" /><Relationship Id="rId300" Type="http://schemas.openxmlformats.org/officeDocument/2006/relationships/hyperlink" Target="http://pbs.twimg.com/profile_images/1150279619846627330/3C5dyjBd_normal.jpg" TargetMode="External" /><Relationship Id="rId301" Type="http://schemas.openxmlformats.org/officeDocument/2006/relationships/hyperlink" Target="http://pbs.twimg.com/profile_images/969872522178113537/Xp3Nmxf-_normal.jpg" TargetMode="External" /><Relationship Id="rId302" Type="http://schemas.openxmlformats.org/officeDocument/2006/relationships/hyperlink" Target="http://pbs.twimg.com/profile_images/969872522178113537/Xp3Nmxf-_normal.jpg" TargetMode="External" /><Relationship Id="rId303" Type="http://schemas.openxmlformats.org/officeDocument/2006/relationships/hyperlink" Target="http://pbs.twimg.com/profile_images/914851957243764736/V8IWBNnq_normal.jpg" TargetMode="External" /><Relationship Id="rId304" Type="http://schemas.openxmlformats.org/officeDocument/2006/relationships/hyperlink" Target="http://pbs.twimg.com/profile_images/1101238150460989440/hEhyGLBQ_normal.jpg" TargetMode="External" /><Relationship Id="rId305" Type="http://schemas.openxmlformats.org/officeDocument/2006/relationships/hyperlink" Target="http://pbs.twimg.com/profile_images/1101238150460989440/hEhyGLBQ_normal.jpg" TargetMode="External" /><Relationship Id="rId306" Type="http://schemas.openxmlformats.org/officeDocument/2006/relationships/hyperlink" Target="http://pbs.twimg.com/profile_images/1096350079349391361/rwRUkQt2_normal.jpg" TargetMode="External" /><Relationship Id="rId307" Type="http://schemas.openxmlformats.org/officeDocument/2006/relationships/hyperlink" Target="http://pbs.twimg.com/profile_images/1096350079349391361/rwRUkQt2_normal.jpg" TargetMode="External" /><Relationship Id="rId308" Type="http://schemas.openxmlformats.org/officeDocument/2006/relationships/hyperlink" Target="http://pbs.twimg.com/profile_images/1115778773528535041/gU2MX7Vi_normal.jpg" TargetMode="External" /><Relationship Id="rId309" Type="http://schemas.openxmlformats.org/officeDocument/2006/relationships/hyperlink" Target="http://pbs.twimg.com/profile_images/1115778773528535041/gU2MX7Vi_normal.jpg" TargetMode="External" /><Relationship Id="rId310" Type="http://schemas.openxmlformats.org/officeDocument/2006/relationships/hyperlink" Target="http://pbs.twimg.com/profile_images/699894586941038592/S1TCw-2Z_normal.jpg" TargetMode="External" /><Relationship Id="rId311" Type="http://schemas.openxmlformats.org/officeDocument/2006/relationships/hyperlink" Target="http://pbs.twimg.com/profile_images/699894586941038592/S1TCw-2Z_normal.jpg" TargetMode="External" /><Relationship Id="rId312" Type="http://schemas.openxmlformats.org/officeDocument/2006/relationships/hyperlink" Target="http://pbs.twimg.com/profile_images/699894586941038592/S1TCw-2Z_normal.jpg" TargetMode="External" /><Relationship Id="rId313" Type="http://schemas.openxmlformats.org/officeDocument/2006/relationships/hyperlink" Target="http://pbs.twimg.com/profile_images/699894586941038592/S1TCw-2Z_normal.jpg" TargetMode="External" /><Relationship Id="rId314" Type="http://schemas.openxmlformats.org/officeDocument/2006/relationships/hyperlink" Target="http://pbs.twimg.com/profile_images/666537050183630848/vpdsPnha_normal.jpg" TargetMode="External" /><Relationship Id="rId315" Type="http://schemas.openxmlformats.org/officeDocument/2006/relationships/hyperlink" Target="http://pbs.twimg.com/profile_images/666537050183630848/vpdsPnha_normal.jpg" TargetMode="External" /><Relationship Id="rId316" Type="http://schemas.openxmlformats.org/officeDocument/2006/relationships/hyperlink" Target="http://abs.twimg.com/sticky/default_profile_images/default_profile_normal.png" TargetMode="External" /><Relationship Id="rId317" Type="http://schemas.openxmlformats.org/officeDocument/2006/relationships/hyperlink" Target="http://abs.twimg.com/sticky/default_profile_images/default_profile_normal.png" TargetMode="External" /><Relationship Id="rId318" Type="http://schemas.openxmlformats.org/officeDocument/2006/relationships/hyperlink" Target="http://abs.twimg.com/sticky/default_profile_images/default_profile_normal.png" TargetMode="External" /><Relationship Id="rId319" Type="http://schemas.openxmlformats.org/officeDocument/2006/relationships/hyperlink" Target="http://pbs.twimg.com/profile_images/767722680627757058/J2cglaXa_normal.jpg" TargetMode="External" /><Relationship Id="rId320" Type="http://schemas.openxmlformats.org/officeDocument/2006/relationships/hyperlink" Target="http://pbs.twimg.com/profile_images/948877902984069122/WqqRQ-18_normal.jpg" TargetMode="External" /><Relationship Id="rId321" Type="http://schemas.openxmlformats.org/officeDocument/2006/relationships/hyperlink" Target="http://pbs.twimg.com/profile_images/613478742/images_normal.jpeg" TargetMode="External" /><Relationship Id="rId322" Type="http://schemas.openxmlformats.org/officeDocument/2006/relationships/hyperlink" Target="http://pbs.twimg.com/profile_images/1055120682328018945/d-I--Twz_normal.jpg" TargetMode="External" /><Relationship Id="rId323" Type="http://schemas.openxmlformats.org/officeDocument/2006/relationships/hyperlink" Target="http://pbs.twimg.com/profile_images/999045030743437312/Exvi3XxP_normal.jpg" TargetMode="External" /><Relationship Id="rId324" Type="http://schemas.openxmlformats.org/officeDocument/2006/relationships/hyperlink" Target="http://pbs.twimg.com/profile_images/1087923626161197063/U05PeXQi_normal.jpg" TargetMode="External" /><Relationship Id="rId325" Type="http://schemas.openxmlformats.org/officeDocument/2006/relationships/hyperlink" Target="http://pbs.twimg.com/profile_images/3603020135/43d7675b12dcb0f8ee57d2bd178c2f9e_normal.jpeg" TargetMode="External" /><Relationship Id="rId326" Type="http://schemas.openxmlformats.org/officeDocument/2006/relationships/hyperlink" Target="http://pbs.twimg.com/profile_images/1157990373462966272/95gy9kY7_normal.jpg" TargetMode="External" /><Relationship Id="rId327" Type="http://schemas.openxmlformats.org/officeDocument/2006/relationships/hyperlink" Target="http://pbs.twimg.com/profile_images/1148475824699392000/7XtCDqxp_normal.jpg" TargetMode="External" /><Relationship Id="rId328" Type="http://schemas.openxmlformats.org/officeDocument/2006/relationships/hyperlink" Target="http://pbs.twimg.com/profile_images/2677078942/45d3df1b9a19c0cbff7b4d56fa3a1b20_normal.png" TargetMode="External" /><Relationship Id="rId329" Type="http://schemas.openxmlformats.org/officeDocument/2006/relationships/hyperlink" Target="http://pbs.twimg.com/profile_images/943446907761729537/8Z55e5eg_normal.jpg" TargetMode="External" /><Relationship Id="rId330" Type="http://schemas.openxmlformats.org/officeDocument/2006/relationships/hyperlink" Target="http://pbs.twimg.com/profile_images/987372112242393088/SPsLcDGF_normal.jpg" TargetMode="External" /><Relationship Id="rId331" Type="http://schemas.openxmlformats.org/officeDocument/2006/relationships/hyperlink" Target="http://pbs.twimg.com/profile_images/1276326254/Image181_00_normal.jpg" TargetMode="External" /><Relationship Id="rId332" Type="http://schemas.openxmlformats.org/officeDocument/2006/relationships/hyperlink" Target="http://pbs.twimg.com/profile_images/854615313110884352/sNGF9erd_normal.jpg" TargetMode="External" /><Relationship Id="rId333" Type="http://schemas.openxmlformats.org/officeDocument/2006/relationships/hyperlink" Target="http://pbs.twimg.com/profile_images/1146389249219948544/-y20R5Ix_normal.jpg" TargetMode="External" /><Relationship Id="rId334" Type="http://schemas.openxmlformats.org/officeDocument/2006/relationships/hyperlink" Target="http://pbs.twimg.com/profile_images/1609920179/P2010_0929_170957_normal.JPG" TargetMode="External" /><Relationship Id="rId335" Type="http://schemas.openxmlformats.org/officeDocument/2006/relationships/hyperlink" Target="http://pbs.twimg.com/profile_images/1148992565800124421/GlFgX6BK_normal.png" TargetMode="External" /><Relationship Id="rId336" Type="http://schemas.openxmlformats.org/officeDocument/2006/relationships/hyperlink" Target="http://pbs.twimg.com/profile_images/760049840617246720/BSgGWGdA_normal.jpg" TargetMode="External" /><Relationship Id="rId337" Type="http://schemas.openxmlformats.org/officeDocument/2006/relationships/hyperlink" Target="http://pbs.twimg.com/profile_images/613760047517020160/0_Yvb6eg_normal.jpg" TargetMode="External" /><Relationship Id="rId338" Type="http://schemas.openxmlformats.org/officeDocument/2006/relationships/hyperlink" Target="http://pbs.twimg.com/profile_images/1002771297586200576/yC4-ob23_normal.jpg" TargetMode="External" /><Relationship Id="rId339" Type="http://schemas.openxmlformats.org/officeDocument/2006/relationships/hyperlink" Target="http://pbs.twimg.com/profile_images/1311038301/__iso-2022-jp_B_GyRCJGQkYCROJSIlQyVXGyhCLmpwZw_____normal" TargetMode="External" /><Relationship Id="rId340" Type="http://schemas.openxmlformats.org/officeDocument/2006/relationships/hyperlink" Target="http://abs.twimg.com/sticky/default_profile_images/default_profile_normal.png" TargetMode="External" /><Relationship Id="rId341" Type="http://schemas.openxmlformats.org/officeDocument/2006/relationships/hyperlink" Target="http://pbs.twimg.com/profile_images/1121288560223539201/Vpll7HTp_normal.jpg" TargetMode="External" /><Relationship Id="rId342" Type="http://schemas.openxmlformats.org/officeDocument/2006/relationships/hyperlink" Target="http://pbs.twimg.com/profile_images/982883367753465856/ab1RYzMZ_normal.jpg" TargetMode="External" /><Relationship Id="rId343" Type="http://schemas.openxmlformats.org/officeDocument/2006/relationships/hyperlink" Target="http://pbs.twimg.com/profile_images/962917525276119040/uu-hxlkT_normal.jpg" TargetMode="External" /><Relationship Id="rId344" Type="http://schemas.openxmlformats.org/officeDocument/2006/relationships/hyperlink" Target="http://pbs.twimg.com/profile_images/1160495613160632320/y1T7l_ih_normal.jpg" TargetMode="External" /><Relationship Id="rId345" Type="http://schemas.openxmlformats.org/officeDocument/2006/relationships/hyperlink" Target="http://pbs.twimg.com/profile_images/464110221254594560/J0Pq441c_normal.jpeg" TargetMode="External" /><Relationship Id="rId346" Type="http://schemas.openxmlformats.org/officeDocument/2006/relationships/hyperlink" Target="http://pbs.twimg.com/profile_images/542268176/Twitter_icon_normal.JPG" TargetMode="External" /><Relationship Id="rId347" Type="http://schemas.openxmlformats.org/officeDocument/2006/relationships/hyperlink" Target="http://pbs.twimg.com/profile_images/755767982169743365/JeVX9W_8_normal.jpg" TargetMode="External" /><Relationship Id="rId348" Type="http://schemas.openxmlformats.org/officeDocument/2006/relationships/hyperlink" Target="http://pbs.twimg.com/profile_images/755767982169743365/JeVX9W_8_normal.jpg" TargetMode="External" /><Relationship Id="rId349" Type="http://schemas.openxmlformats.org/officeDocument/2006/relationships/hyperlink" Target="http://pbs.twimg.com/profile_images/755767982169743365/JeVX9W_8_normal.jpg" TargetMode="External" /><Relationship Id="rId350" Type="http://schemas.openxmlformats.org/officeDocument/2006/relationships/hyperlink" Target="http://pbs.twimg.com/profile_images/755767982169743365/JeVX9W_8_normal.jpg" TargetMode="External" /><Relationship Id="rId351" Type="http://schemas.openxmlformats.org/officeDocument/2006/relationships/hyperlink" Target="http://pbs.twimg.com/profile_images/755767982169743365/JeVX9W_8_normal.jpg" TargetMode="External" /><Relationship Id="rId352" Type="http://schemas.openxmlformats.org/officeDocument/2006/relationships/hyperlink" Target="http://pbs.twimg.com/profile_images/755767982169743365/JeVX9W_8_normal.jpg" TargetMode="External" /><Relationship Id="rId353" Type="http://schemas.openxmlformats.org/officeDocument/2006/relationships/hyperlink" Target="http://pbs.twimg.com/profile_images/811890521090224128/OLwf3g0g_normal.jpg" TargetMode="External" /><Relationship Id="rId354" Type="http://schemas.openxmlformats.org/officeDocument/2006/relationships/hyperlink" Target="http://pbs.twimg.com/profile_images/811890521090224128/OLwf3g0g_normal.jpg" TargetMode="External" /><Relationship Id="rId355" Type="http://schemas.openxmlformats.org/officeDocument/2006/relationships/hyperlink" Target="http://pbs.twimg.com/profile_images/811890521090224128/OLwf3g0g_normal.jpg" TargetMode="External" /><Relationship Id="rId356" Type="http://schemas.openxmlformats.org/officeDocument/2006/relationships/hyperlink" Target="http://pbs.twimg.com/profile_images/811890521090224128/OLwf3g0g_normal.jpg" TargetMode="External" /><Relationship Id="rId357" Type="http://schemas.openxmlformats.org/officeDocument/2006/relationships/hyperlink" Target="http://pbs.twimg.com/profile_images/1058357535822901249/eGJ2-6Sb_normal.jpg" TargetMode="External" /><Relationship Id="rId358" Type="http://schemas.openxmlformats.org/officeDocument/2006/relationships/hyperlink" Target="http://pbs.twimg.com/profile_images/472124978058371072/FSePN74s_normal.png" TargetMode="External" /><Relationship Id="rId359" Type="http://schemas.openxmlformats.org/officeDocument/2006/relationships/hyperlink" Target="http://pbs.twimg.com/profile_images/876238810677362688/gwMQny67_normal.jpg" TargetMode="External" /><Relationship Id="rId360" Type="http://schemas.openxmlformats.org/officeDocument/2006/relationships/hyperlink" Target="http://pbs.twimg.com/profile_images/876238810677362688/gwMQny67_normal.jpg" TargetMode="External" /><Relationship Id="rId361" Type="http://schemas.openxmlformats.org/officeDocument/2006/relationships/hyperlink" Target="http://pbs.twimg.com/profile_images/968856603524026368/xB-xmRwO_normal.jpg" TargetMode="External" /><Relationship Id="rId362" Type="http://schemas.openxmlformats.org/officeDocument/2006/relationships/hyperlink" Target="http://abs.twimg.com/sticky/default_profile_images/default_profile_normal.png" TargetMode="External" /><Relationship Id="rId363" Type="http://schemas.openxmlformats.org/officeDocument/2006/relationships/hyperlink" Target="http://pbs.twimg.com/profile_images/1014093035012001792/Oz0MzMC5_normal.jpg" TargetMode="External" /><Relationship Id="rId364" Type="http://schemas.openxmlformats.org/officeDocument/2006/relationships/hyperlink" Target="http://pbs.twimg.com/profile_images/1014093035012001792/Oz0MzMC5_normal.jpg" TargetMode="External" /><Relationship Id="rId365" Type="http://schemas.openxmlformats.org/officeDocument/2006/relationships/hyperlink" Target="http://pbs.twimg.com/profile_images/1014093035012001792/Oz0MzMC5_normal.jpg" TargetMode="External" /><Relationship Id="rId366" Type="http://schemas.openxmlformats.org/officeDocument/2006/relationships/hyperlink" Target="http://pbs.twimg.com/profile_images/2894018947/878ccb6efae794d06d15c1ff95fad85c_normal.png" TargetMode="External" /><Relationship Id="rId367" Type="http://schemas.openxmlformats.org/officeDocument/2006/relationships/hyperlink" Target="http://pbs.twimg.com/profile_images/657648360787017728/_43RMzxx_normal.jpg" TargetMode="External" /><Relationship Id="rId368" Type="http://schemas.openxmlformats.org/officeDocument/2006/relationships/hyperlink" Target="http://pbs.twimg.com/profile_images/1068979061936939008/WDxGN2it_normal.jpg" TargetMode="External" /><Relationship Id="rId369" Type="http://schemas.openxmlformats.org/officeDocument/2006/relationships/hyperlink" Target="http://pbs.twimg.com/profile_images/906609534386532353/LMwl7Xl9_normal.jpg" TargetMode="External" /><Relationship Id="rId370" Type="http://schemas.openxmlformats.org/officeDocument/2006/relationships/hyperlink" Target="http://pbs.twimg.com/profile_images/939271224886099968/dsf5oeLc_normal.jpg" TargetMode="External" /><Relationship Id="rId371" Type="http://schemas.openxmlformats.org/officeDocument/2006/relationships/hyperlink" Target="http://pbs.twimg.com/profile_images/1002427877147766784/gd1Rkxpu_normal.jpg" TargetMode="External" /><Relationship Id="rId372" Type="http://schemas.openxmlformats.org/officeDocument/2006/relationships/hyperlink" Target="http://pbs.twimg.com/profile_images/1073353357778186251/xbyDJF6P_normal.jpg" TargetMode="External" /><Relationship Id="rId373" Type="http://schemas.openxmlformats.org/officeDocument/2006/relationships/hyperlink" Target="http://pbs.twimg.com/profile_images/1149986734874251264/ED5FnHnU_normal.png" TargetMode="External" /><Relationship Id="rId374" Type="http://schemas.openxmlformats.org/officeDocument/2006/relationships/hyperlink" Target="http://pbs.twimg.com/profile_images/927291941901033472/HGNmIu0V_normal.jpg" TargetMode="External" /><Relationship Id="rId375" Type="http://schemas.openxmlformats.org/officeDocument/2006/relationships/hyperlink" Target="http://pbs.twimg.com/profile_images/918350509685313536/DHh7ABxN_normal.jpg" TargetMode="External" /><Relationship Id="rId376" Type="http://schemas.openxmlformats.org/officeDocument/2006/relationships/hyperlink" Target="http://pbs.twimg.com/profile_images/1024615930012286976/q1LyEv_M_normal.jpg" TargetMode="External" /><Relationship Id="rId377" Type="http://schemas.openxmlformats.org/officeDocument/2006/relationships/hyperlink" Target="http://pbs.twimg.com/profile_images/708505683721850880/9BJdlN6I_normal.jpg" TargetMode="External" /><Relationship Id="rId378" Type="http://schemas.openxmlformats.org/officeDocument/2006/relationships/hyperlink" Target="http://pbs.twimg.com/profile_images/957685028846231555/WuhcU-Io_normal.jpg" TargetMode="External" /><Relationship Id="rId379" Type="http://schemas.openxmlformats.org/officeDocument/2006/relationships/hyperlink" Target="http://pbs.twimg.com/profile_images/682156270/GarfieldTux_normal.png" TargetMode="External" /><Relationship Id="rId380" Type="http://schemas.openxmlformats.org/officeDocument/2006/relationships/hyperlink" Target="http://pbs.twimg.com/profile_images/1155196776510644224/5rlgw0bP_normal.jpg" TargetMode="External" /><Relationship Id="rId381" Type="http://schemas.openxmlformats.org/officeDocument/2006/relationships/hyperlink" Target="http://abs.twimg.com/sticky/default_profile_images/default_profile_normal.png" TargetMode="External" /><Relationship Id="rId382" Type="http://schemas.openxmlformats.org/officeDocument/2006/relationships/hyperlink" Target="http://pbs.twimg.com/profile_images/1155783121238941696/g5phoPZm_normal.jpg" TargetMode="External" /><Relationship Id="rId383" Type="http://schemas.openxmlformats.org/officeDocument/2006/relationships/hyperlink" Target="http://pbs.twimg.com/profile_images/378800000022166126/4b26081509bbf3caf80afabd8394dfc3_normal.jpeg" TargetMode="External" /><Relationship Id="rId384" Type="http://schemas.openxmlformats.org/officeDocument/2006/relationships/hyperlink" Target="http://pbs.twimg.com/profile_images/378800000022166126/4b26081509bbf3caf80afabd8394dfc3_normal.jpeg" TargetMode="External" /><Relationship Id="rId385" Type="http://schemas.openxmlformats.org/officeDocument/2006/relationships/hyperlink" Target="http://pbs.twimg.com/profile_images/378800000022166126/4b26081509bbf3caf80afabd8394dfc3_normal.jpeg" TargetMode="External" /><Relationship Id="rId386" Type="http://schemas.openxmlformats.org/officeDocument/2006/relationships/hyperlink" Target="http://pbs.twimg.com/profile_images/378800000022166126/4b26081509bbf3caf80afabd8394dfc3_normal.jpeg" TargetMode="External" /><Relationship Id="rId387" Type="http://schemas.openxmlformats.org/officeDocument/2006/relationships/hyperlink" Target="http://pbs.twimg.com/profile_images/378800000022166126/4b26081509bbf3caf80afabd8394dfc3_normal.jpeg" TargetMode="External" /><Relationship Id="rId388" Type="http://schemas.openxmlformats.org/officeDocument/2006/relationships/hyperlink" Target="http://pbs.twimg.com/profile_images/1030467792749899778/-nzKgjIS_normal.jpg" TargetMode="External" /><Relationship Id="rId389" Type="http://schemas.openxmlformats.org/officeDocument/2006/relationships/hyperlink" Target="http://pbs.twimg.com/profile_images/3188884865/1b72794dec0164802ede8a0fcfb779c9_normal.jpeg" TargetMode="External" /><Relationship Id="rId390" Type="http://schemas.openxmlformats.org/officeDocument/2006/relationships/hyperlink" Target="http://pbs.twimg.com/profile_images/673964435355095040/BMbKdbCr_normal.jpg" TargetMode="External" /><Relationship Id="rId391" Type="http://schemas.openxmlformats.org/officeDocument/2006/relationships/hyperlink" Target="http://pbs.twimg.com/profile_images/625165336728334336/9BfYrbbr_normal.jpg" TargetMode="External" /><Relationship Id="rId392" Type="http://schemas.openxmlformats.org/officeDocument/2006/relationships/hyperlink" Target="http://pbs.twimg.com/profile_images/738845766634995712/UNmdshb__normal.jpg" TargetMode="External" /><Relationship Id="rId393" Type="http://schemas.openxmlformats.org/officeDocument/2006/relationships/hyperlink" Target="http://pbs.twimg.com/profile_images/991586898861871104/iPBkaE_o_normal.jpg" TargetMode="External" /><Relationship Id="rId394" Type="http://schemas.openxmlformats.org/officeDocument/2006/relationships/hyperlink" Target="http://pbs.twimg.com/profile_images/991586898861871104/iPBkaE_o_normal.jpg" TargetMode="External" /><Relationship Id="rId395" Type="http://schemas.openxmlformats.org/officeDocument/2006/relationships/hyperlink" Target="http://pbs.twimg.com/profile_images/991586898861871104/iPBkaE_o_normal.jpg" TargetMode="External" /><Relationship Id="rId396" Type="http://schemas.openxmlformats.org/officeDocument/2006/relationships/hyperlink" Target="http://pbs.twimg.com/profile_images/1143739462255595520/VzMH_8LV_normal.jpg" TargetMode="External" /><Relationship Id="rId397" Type="http://schemas.openxmlformats.org/officeDocument/2006/relationships/hyperlink" Target="http://pbs.twimg.com/profile_images/619197339413151745/5CCOEWiF_normal.jpg" TargetMode="External" /><Relationship Id="rId398" Type="http://schemas.openxmlformats.org/officeDocument/2006/relationships/hyperlink" Target="http://pbs.twimg.com/profile_images/1028008631965429760/rTo_Kiwo_normal.jpg" TargetMode="External" /><Relationship Id="rId399" Type="http://schemas.openxmlformats.org/officeDocument/2006/relationships/hyperlink" Target="http://pbs.twimg.com/profile_images/1148696572181602306/up7NtST3_normal.jpg" TargetMode="External" /><Relationship Id="rId400" Type="http://schemas.openxmlformats.org/officeDocument/2006/relationships/hyperlink" Target="http://abs.twimg.com/sticky/default_profile_images/default_profile_normal.png" TargetMode="External" /><Relationship Id="rId401" Type="http://schemas.openxmlformats.org/officeDocument/2006/relationships/hyperlink" Target="http://pbs.twimg.com/profile_images/776818366275256320/DGZZUaTn_normal.jpg" TargetMode="External" /><Relationship Id="rId402" Type="http://schemas.openxmlformats.org/officeDocument/2006/relationships/hyperlink" Target="http://pbs.twimg.com/profile_images/776818366275256320/DGZZUaTn_normal.jpg" TargetMode="External" /><Relationship Id="rId403" Type="http://schemas.openxmlformats.org/officeDocument/2006/relationships/hyperlink" Target="http://pbs.twimg.com/profile_images/723439288076001284/AUT_--pB_normal.jpg" TargetMode="External" /><Relationship Id="rId404" Type="http://schemas.openxmlformats.org/officeDocument/2006/relationships/hyperlink" Target="http://pbs.twimg.com/profile_images/723439288076001284/AUT_--pB_normal.jpg" TargetMode="External" /><Relationship Id="rId405" Type="http://schemas.openxmlformats.org/officeDocument/2006/relationships/hyperlink" Target="http://pbs.twimg.com/profile_images/1142707420931809280/Pa3tdHpj_normal.jpg" TargetMode="External" /><Relationship Id="rId406" Type="http://schemas.openxmlformats.org/officeDocument/2006/relationships/hyperlink" Target="http://pbs.twimg.com/profile_images/1142707420931809280/Pa3tdHpj_normal.jpg" TargetMode="External" /><Relationship Id="rId407" Type="http://schemas.openxmlformats.org/officeDocument/2006/relationships/hyperlink" Target="http://pbs.twimg.com/profile_images/378800000535149500/083b9c73024556513547721c1abb5eb7_normal.jpeg" TargetMode="External" /><Relationship Id="rId408" Type="http://schemas.openxmlformats.org/officeDocument/2006/relationships/hyperlink" Target="http://pbs.twimg.com/profile_images/787999042827608064/m6ju06ar_normal.jpg" TargetMode="External" /><Relationship Id="rId409" Type="http://schemas.openxmlformats.org/officeDocument/2006/relationships/hyperlink" Target="http://pbs.twimg.com/profile_images/1787379637/image_normal.jpg" TargetMode="External" /><Relationship Id="rId410" Type="http://schemas.openxmlformats.org/officeDocument/2006/relationships/hyperlink" Target="http://pbs.twimg.com/profile_images/819951403682693120/HZ8Ep3DG_normal.jpg" TargetMode="External" /><Relationship Id="rId411" Type="http://schemas.openxmlformats.org/officeDocument/2006/relationships/hyperlink" Target="http://pbs.twimg.com/profile_images/720312434804666368/E3g-bEoB_normal.jpg" TargetMode="External" /><Relationship Id="rId412" Type="http://schemas.openxmlformats.org/officeDocument/2006/relationships/hyperlink" Target="http://pbs.twimg.com/profile_images/3108573506/43bc642190185582b672e4e653e52a9e_normal.jpeg" TargetMode="External" /><Relationship Id="rId413" Type="http://schemas.openxmlformats.org/officeDocument/2006/relationships/hyperlink" Target="http://pbs.twimg.com/profile_images/1116452203038949377/IEBKKaOe_normal.jpg" TargetMode="External" /><Relationship Id="rId414" Type="http://schemas.openxmlformats.org/officeDocument/2006/relationships/hyperlink" Target="http://pbs.twimg.com/profile_images/1152449422149804032/c3QGkMZC_normal.jpg" TargetMode="External" /><Relationship Id="rId415" Type="http://schemas.openxmlformats.org/officeDocument/2006/relationships/hyperlink" Target="http://pbs.twimg.com/profile_images/1152449422149804032/c3QGkMZC_normal.jpg" TargetMode="External" /><Relationship Id="rId416" Type="http://schemas.openxmlformats.org/officeDocument/2006/relationships/hyperlink" Target="http://pbs.twimg.com/profile_images/1080904133895471104/uSXTCpfS_normal.jpg" TargetMode="External" /><Relationship Id="rId417" Type="http://schemas.openxmlformats.org/officeDocument/2006/relationships/hyperlink" Target="http://pbs.twimg.com/profile_images/980111847889260544/VzmEoRqF_normal.jpg" TargetMode="External" /><Relationship Id="rId418" Type="http://schemas.openxmlformats.org/officeDocument/2006/relationships/hyperlink" Target="http://pbs.twimg.com/profile_images/1122655688143122432/65WEVHbC_normal.jpg" TargetMode="External" /><Relationship Id="rId419" Type="http://schemas.openxmlformats.org/officeDocument/2006/relationships/hyperlink" Target="http://pbs.twimg.com/profile_images/1086344853796126721/owYnIhy8_normal.jpg" TargetMode="External" /><Relationship Id="rId420" Type="http://schemas.openxmlformats.org/officeDocument/2006/relationships/hyperlink" Target="http://pbs.twimg.com/profile_images/1086344853796126721/owYnIhy8_normal.jpg" TargetMode="External" /><Relationship Id="rId421" Type="http://schemas.openxmlformats.org/officeDocument/2006/relationships/hyperlink" Target="http://pbs.twimg.com/profile_images/1086344853796126721/owYnIhy8_normal.jpg" TargetMode="External" /><Relationship Id="rId422" Type="http://schemas.openxmlformats.org/officeDocument/2006/relationships/hyperlink" Target="http://pbs.twimg.com/profile_images/663900359090266112/NYtwIoOr_normal.jpg" TargetMode="External" /><Relationship Id="rId423" Type="http://schemas.openxmlformats.org/officeDocument/2006/relationships/hyperlink" Target="http://pbs.twimg.com/profile_images/979384975228223488/DaV2Ymsg_normal.jpg" TargetMode="External" /><Relationship Id="rId424" Type="http://schemas.openxmlformats.org/officeDocument/2006/relationships/hyperlink" Target="http://pbs.twimg.com/profile_images/52435623/igor_normal.JPG" TargetMode="External" /><Relationship Id="rId425" Type="http://schemas.openxmlformats.org/officeDocument/2006/relationships/hyperlink" Target="http://pbs.twimg.com/profile_images/613721382808064000/xuBYvG7__normal.jpg" TargetMode="External" /><Relationship Id="rId426" Type="http://schemas.openxmlformats.org/officeDocument/2006/relationships/hyperlink" Target="http://pbs.twimg.com/profile_images/841929631473274880/jRXOjZTa_normal.jpg" TargetMode="External" /><Relationship Id="rId427" Type="http://schemas.openxmlformats.org/officeDocument/2006/relationships/hyperlink" Target="http://pbs.twimg.com/profile_images/788419163228286976/d1kO4U50_normal.jpg" TargetMode="External" /><Relationship Id="rId428" Type="http://schemas.openxmlformats.org/officeDocument/2006/relationships/hyperlink" Target="http://pbs.twimg.com/profile_images/1404857795/Twitter_normal.jpg" TargetMode="External" /><Relationship Id="rId429" Type="http://schemas.openxmlformats.org/officeDocument/2006/relationships/hyperlink" Target="http://pbs.twimg.com/profile_images/932321061215129600/ZTspBjF9_normal.jpg" TargetMode="External" /><Relationship Id="rId430" Type="http://schemas.openxmlformats.org/officeDocument/2006/relationships/hyperlink" Target="http://pbs.twimg.com/profile_images/952075141714006016/jbD9K_9i_normal.jpg" TargetMode="External" /><Relationship Id="rId431" Type="http://schemas.openxmlformats.org/officeDocument/2006/relationships/hyperlink" Target="http://pbs.twimg.com/profile_images/1105450306085797888/KbVV_4LV_normal.jpg" TargetMode="External" /><Relationship Id="rId432" Type="http://schemas.openxmlformats.org/officeDocument/2006/relationships/hyperlink" Target="http://pbs.twimg.com/profile_images/1157528240443023360/LKf6Ka3O_normal.jpg" TargetMode="External" /><Relationship Id="rId433" Type="http://schemas.openxmlformats.org/officeDocument/2006/relationships/hyperlink" Target="http://pbs.twimg.com/profile_images/1157528240443023360/LKf6Ka3O_normal.jpg" TargetMode="External" /><Relationship Id="rId434" Type="http://schemas.openxmlformats.org/officeDocument/2006/relationships/hyperlink" Target="http://pbs.twimg.com/profile_images/1157528240443023360/LKf6Ka3O_normal.jpg" TargetMode="External" /><Relationship Id="rId435" Type="http://schemas.openxmlformats.org/officeDocument/2006/relationships/hyperlink" Target="http://pbs.twimg.com/profile_images/1157528240443023360/LKf6Ka3O_normal.jpg" TargetMode="External" /><Relationship Id="rId436" Type="http://schemas.openxmlformats.org/officeDocument/2006/relationships/hyperlink" Target="http://pbs.twimg.com/profile_images/1157528240443023360/LKf6Ka3O_normal.jpg" TargetMode="External" /><Relationship Id="rId437" Type="http://schemas.openxmlformats.org/officeDocument/2006/relationships/hyperlink" Target="http://pbs.twimg.com/profile_images/1158328046828576768/WaTEuIdl_normal.jpg" TargetMode="External" /><Relationship Id="rId438" Type="http://schemas.openxmlformats.org/officeDocument/2006/relationships/hyperlink" Target="http://pbs.twimg.com/profile_images/1158328046828576768/WaTEuIdl_normal.jpg" TargetMode="External" /><Relationship Id="rId439" Type="http://schemas.openxmlformats.org/officeDocument/2006/relationships/hyperlink" Target="http://pbs.twimg.com/profile_images/1158328046828576768/WaTEuIdl_normal.jpg" TargetMode="External" /><Relationship Id="rId440" Type="http://schemas.openxmlformats.org/officeDocument/2006/relationships/hyperlink" Target="http://pbs.twimg.com/profile_images/1158328046828576768/WaTEuIdl_normal.jpg" TargetMode="External" /><Relationship Id="rId441" Type="http://schemas.openxmlformats.org/officeDocument/2006/relationships/hyperlink" Target="http://pbs.twimg.com/profile_images/1158328046828576768/WaTEuIdl_normal.jpg" TargetMode="External" /><Relationship Id="rId442" Type="http://schemas.openxmlformats.org/officeDocument/2006/relationships/hyperlink" Target="http://pbs.twimg.com/profile_images/1158328046828576768/WaTEuIdl_normal.jpg" TargetMode="External" /><Relationship Id="rId443" Type="http://schemas.openxmlformats.org/officeDocument/2006/relationships/hyperlink" Target="http://pbs.twimg.com/profile_images/1158328046828576768/WaTEuIdl_normal.jpg" TargetMode="External" /><Relationship Id="rId444" Type="http://schemas.openxmlformats.org/officeDocument/2006/relationships/hyperlink" Target="http://pbs.twimg.com/profile_images/1158328046828576768/WaTEuIdl_normal.jpg" TargetMode="External" /><Relationship Id="rId445" Type="http://schemas.openxmlformats.org/officeDocument/2006/relationships/hyperlink" Target="http://pbs.twimg.com/profile_images/1158328046828576768/WaTEuIdl_normal.jpg" TargetMode="External" /><Relationship Id="rId446" Type="http://schemas.openxmlformats.org/officeDocument/2006/relationships/hyperlink" Target="http://pbs.twimg.com/profile_images/1158328046828576768/WaTEuIdl_normal.jpg" TargetMode="External" /><Relationship Id="rId447" Type="http://schemas.openxmlformats.org/officeDocument/2006/relationships/hyperlink" Target="http://pbs.twimg.com/profile_images/1158328046828576768/WaTEuIdl_normal.jpg" TargetMode="External" /><Relationship Id="rId448" Type="http://schemas.openxmlformats.org/officeDocument/2006/relationships/hyperlink" Target="http://pbs.twimg.com/profile_images/704716198362087424/z7h90vtK_normal.jpg" TargetMode="External" /><Relationship Id="rId449" Type="http://schemas.openxmlformats.org/officeDocument/2006/relationships/hyperlink" Target="http://pbs.twimg.com/profile_images/704716198362087424/z7h90vtK_normal.jpg" TargetMode="External" /><Relationship Id="rId450" Type="http://schemas.openxmlformats.org/officeDocument/2006/relationships/hyperlink" Target="http://pbs.twimg.com/profile_images/704716198362087424/z7h90vtK_normal.jpg" TargetMode="External" /><Relationship Id="rId451" Type="http://schemas.openxmlformats.org/officeDocument/2006/relationships/hyperlink" Target="http://pbs.twimg.com/profile_images/704716198362087424/z7h90vtK_normal.jpg" TargetMode="External" /><Relationship Id="rId452" Type="http://schemas.openxmlformats.org/officeDocument/2006/relationships/hyperlink" Target="http://pbs.twimg.com/profile_images/704716198362087424/z7h90vtK_normal.jpg" TargetMode="External" /><Relationship Id="rId453" Type="http://schemas.openxmlformats.org/officeDocument/2006/relationships/hyperlink" Target="http://pbs.twimg.com/profile_images/704716198362087424/z7h90vtK_normal.jpg" TargetMode="External" /><Relationship Id="rId454" Type="http://schemas.openxmlformats.org/officeDocument/2006/relationships/hyperlink" Target="http://pbs.twimg.com/profile_images/704716198362087424/z7h90vtK_normal.jpg" TargetMode="External" /><Relationship Id="rId455" Type="http://schemas.openxmlformats.org/officeDocument/2006/relationships/hyperlink" Target="http://pbs.twimg.com/profile_images/704716198362087424/z7h90vtK_normal.jpg" TargetMode="External" /><Relationship Id="rId456" Type="http://schemas.openxmlformats.org/officeDocument/2006/relationships/hyperlink" Target="http://pbs.twimg.com/profile_images/704716198362087424/z7h90vtK_normal.jpg" TargetMode="External" /><Relationship Id="rId457" Type="http://schemas.openxmlformats.org/officeDocument/2006/relationships/hyperlink" Target="http://pbs.twimg.com/profile_images/704716198362087424/z7h90vtK_normal.jpg" TargetMode="External" /><Relationship Id="rId458" Type="http://schemas.openxmlformats.org/officeDocument/2006/relationships/hyperlink" Target="http://pbs.twimg.com/profile_images/1067355828284506112/xGwbP7lf_normal.jpg" TargetMode="External" /><Relationship Id="rId459" Type="http://schemas.openxmlformats.org/officeDocument/2006/relationships/hyperlink" Target="http://pbs.twimg.com/profile_images/1067355828284506112/xGwbP7lf_normal.jpg" TargetMode="External" /><Relationship Id="rId460" Type="http://schemas.openxmlformats.org/officeDocument/2006/relationships/hyperlink" Target="http://pbs.twimg.com/profile_images/1036048405825564672/MWIfpZta_normal.jpg" TargetMode="External" /><Relationship Id="rId461" Type="http://schemas.openxmlformats.org/officeDocument/2006/relationships/hyperlink" Target="http://pbs.twimg.com/profile_images/1036048405825564672/MWIfpZta_normal.jpg" TargetMode="External" /><Relationship Id="rId462" Type="http://schemas.openxmlformats.org/officeDocument/2006/relationships/hyperlink" Target="http://pbs.twimg.com/profile_images/1036048405825564672/MWIfpZta_normal.jpg" TargetMode="External" /><Relationship Id="rId463" Type="http://schemas.openxmlformats.org/officeDocument/2006/relationships/hyperlink" Target="http://pbs.twimg.com/profile_images/1036048405825564672/MWIfpZta_normal.jpg" TargetMode="External" /><Relationship Id="rId464" Type="http://schemas.openxmlformats.org/officeDocument/2006/relationships/hyperlink" Target="http://pbs.twimg.com/profile_images/1036048405825564672/MWIfpZta_normal.jpg" TargetMode="External" /><Relationship Id="rId465" Type="http://schemas.openxmlformats.org/officeDocument/2006/relationships/hyperlink" Target="http://pbs.twimg.com/profile_images/1036048405825564672/MWIfpZta_normal.jpg" TargetMode="External" /><Relationship Id="rId466" Type="http://schemas.openxmlformats.org/officeDocument/2006/relationships/hyperlink" Target="http://pbs.twimg.com/profile_images/1036048405825564672/MWIfpZta_normal.jpg" TargetMode="External" /><Relationship Id="rId467" Type="http://schemas.openxmlformats.org/officeDocument/2006/relationships/hyperlink" Target="http://pbs.twimg.com/profile_images/925071901667545088/BPRBia2H_normal.jpg" TargetMode="External" /><Relationship Id="rId468" Type="http://schemas.openxmlformats.org/officeDocument/2006/relationships/hyperlink" Target="http://pbs.twimg.com/profile_images/427405927482793984/AvnLWfJ2_normal.jpeg" TargetMode="External" /><Relationship Id="rId469" Type="http://schemas.openxmlformats.org/officeDocument/2006/relationships/hyperlink" Target="http://pbs.twimg.com/profile_images/1159237998556459011/RqTEM6W__normal.jpg" TargetMode="External" /><Relationship Id="rId470" Type="http://schemas.openxmlformats.org/officeDocument/2006/relationships/hyperlink" Target="http://pbs.twimg.com/profile_images/530748105344708608/X5F5k8mM_normal.jpeg" TargetMode="External" /><Relationship Id="rId471" Type="http://schemas.openxmlformats.org/officeDocument/2006/relationships/hyperlink" Target="http://pbs.twimg.com/profile_images/1159151462234169345/gRgGjiwt_normal.jpg" TargetMode="External" /><Relationship Id="rId472" Type="http://schemas.openxmlformats.org/officeDocument/2006/relationships/hyperlink" Target="http://pbs.twimg.com/profile_images/1081533515131482113/T--I3Ypk_normal.jpg" TargetMode="External" /><Relationship Id="rId473" Type="http://schemas.openxmlformats.org/officeDocument/2006/relationships/hyperlink" Target="http://pbs.twimg.com/profile_images/1092976958424694786/QzeL2giE_normal.jpg" TargetMode="External" /><Relationship Id="rId474" Type="http://schemas.openxmlformats.org/officeDocument/2006/relationships/hyperlink" Target="http://pbs.twimg.com/profile_images/875402305117405184/BpX-lX9N_normal.jpg" TargetMode="External" /><Relationship Id="rId475" Type="http://schemas.openxmlformats.org/officeDocument/2006/relationships/hyperlink" Target="http://pbs.twimg.com/profile_images/1141681512573820929/TLQN9_cv_normal.jpg" TargetMode="External" /><Relationship Id="rId476" Type="http://schemas.openxmlformats.org/officeDocument/2006/relationships/hyperlink" Target="http://pbs.twimg.com/profile_images/1141681512573820929/TLQN9_cv_normal.jpg" TargetMode="External" /><Relationship Id="rId477" Type="http://schemas.openxmlformats.org/officeDocument/2006/relationships/hyperlink" Target="http://pbs.twimg.com/profile_images/1144994028217348097/-txtdktp_normal.jpg" TargetMode="External" /><Relationship Id="rId478" Type="http://schemas.openxmlformats.org/officeDocument/2006/relationships/hyperlink" Target="http://pbs.twimg.com/profile_images/552867514267365376/VEyhKoHf_normal.jpeg" TargetMode="External" /><Relationship Id="rId479" Type="http://schemas.openxmlformats.org/officeDocument/2006/relationships/hyperlink" Target="http://pbs.twimg.com/profile_images/875550044266520576/gwHI37z8_normal.jpg" TargetMode="External" /><Relationship Id="rId480" Type="http://schemas.openxmlformats.org/officeDocument/2006/relationships/hyperlink" Target="http://pbs.twimg.com/profile_images/920090382284636160/U7zjBZtp_normal.jpg" TargetMode="External" /><Relationship Id="rId481" Type="http://schemas.openxmlformats.org/officeDocument/2006/relationships/hyperlink" Target="http://abs.twimg.com/sticky/default_profile_images/default_profile_normal.png" TargetMode="External" /><Relationship Id="rId482" Type="http://schemas.openxmlformats.org/officeDocument/2006/relationships/hyperlink" Target="http://pbs.twimg.com/profile_images/663793361359368192/63nqrdRA_normal.jpg" TargetMode="External" /><Relationship Id="rId483" Type="http://schemas.openxmlformats.org/officeDocument/2006/relationships/hyperlink" Target="http://pbs.twimg.com/profile_images/1006461405468471296/Tgn7J6A5_normal.jpg" TargetMode="External" /><Relationship Id="rId484" Type="http://schemas.openxmlformats.org/officeDocument/2006/relationships/hyperlink" Target="http://pbs.twimg.com/profile_images/1136996110868762624/NShM0Y6C_normal.jpg" TargetMode="External" /><Relationship Id="rId485" Type="http://schemas.openxmlformats.org/officeDocument/2006/relationships/hyperlink" Target="http://pbs.twimg.com/profile_images/1136996110868762624/NShM0Y6C_normal.jpg" TargetMode="External" /><Relationship Id="rId486" Type="http://schemas.openxmlformats.org/officeDocument/2006/relationships/hyperlink" Target="http://pbs.twimg.com/profile_images/1136996110868762624/NShM0Y6C_normal.jpg" TargetMode="External" /><Relationship Id="rId487" Type="http://schemas.openxmlformats.org/officeDocument/2006/relationships/hyperlink" Target="http://pbs.twimg.com/profile_images/1136996110868762624/NShM0Y6C_normal.jpg" TargetMode="External" /><Relationship Id="rId488" Type="http://schemas.openxmlformats.org/officeDocument/2006/relationships/hyperlink" Target="http://pbs.twimg.com/profile_images/560373732229668864/D0LYQkcb_normal.jpeg" TargetMode="External" /><Relationship Id="rId489" Type="http://schemas.openxmlformats.org/officeDocument/2006/relationships/hyperlink" Target="http://abs.twimg.com/sticky/default_profile_images/default_profile_normal.png" TargetMode="External" /><Relationship Id="rId490" Type="http://schemas.openxmlformats.org/officeDocument/2006/relationships/hyperlink" Target="http://abs.twimg.com/sticky/default_profile_images/default_profile_normal.png" TargetMode="External" /><Relationship Id="rId491" Type="http://schemas.openxmlformats.org/officeDocument/2006/relationships/hyperlink" Target="http://pbs.twimg.com/profile_images/1128288051464110080/PLgkX1_r_normal.png" TargetMode="External" /><Relationship Id="rId492" Type="http://schemas.openxmlformats.org/officeDocument/2006/relationships/hyperlink" Target="http://pbs.twimg.com/profile_images/933365769945206785/TzCkAbhl_normal.jpg" TargetMode="External" /><Relationship Id="rId493" Type="http://schemas.openxmlformats.org/officeDocument/2006/relationships/hyperlink" Target="http://pbs.twimg.com/profile_images/933365769945206785/TzCkAbhl_normal.jpg" TargetMode="External" /><Relationship Id="rId494" Type="http://schemas.openxmlformats.org/officeDocument/2006/relationships/hyperlink" Target="http://pbs.twimg.com/profile_images/808627418160394240/U1Ro_aaq_normal.jpg" TargetMode="External" /><Relationship Id="rId495" Type="http://schemas.openxmlformats.org/officeDocument/2006/relationships/hyperlink" Target="http://pbs.twimg.com/profile_images/808627418160394240/U1Ro_aaq_normal.jpg" TargetMode="External" /><Relationship Id="rId496" Type="http://schemas.openxmlformats.org/officeDocument/2006/relationships/hyperlink" Target="http://pbs.twimg.com/profile_images/1100396573274636289/ZcTyVmIi_normal.jpg" TargetMode="External" /><Relationship Id="rId497" Type="http://schemas.openxmlformats.org/officeDocument/2006/relationships/hyperlink" Target="http://pbs.twimg.com/profile_images/1100396573274636289/ZcTyVmIi_normal.jpg" TargetMode="External" /><Relationship Id="rId498" Type="http://schemas.openxmlformats.org/officeDocument/2006/relationships/hyperlink" Target="http://pbs.twimg.com/profile_images/556760989886992384/S151go2f_normal.png" TargetMode="External" /><Relationship Id="rId499" Type="http://schemas.openxmlformats.org/officeDocument/2006/relationships/hyperlink" Target="http://pbs.twimg.com/profile_images/1076743724930080771/QWPiWclS_normal.jpg" TargetMode="External" /><Relationship Id="rId500" Type="http://schemas.openxmlformats.org/officeDocument/2006/relationships/hyperlink" Target="http://pbs.twimg.com/profile_images/888002065292816384/oIKPO_Gl_normal.jpg" TargetMode="External" /><Relationship Id="rId501" Type="http://schemas.openxmlformats.org/officeDocument/2006/relationships/hyperlink" Target="http://pbs.twimg.com/profile_images/1160471749072445441/v1Y2xaiC_normal.jpg" TargetMode="External" /><Relationship Id="rId502" Type="http://schemas.openxmlformats.org/officeDocument/2006/relationships/hyperlink" Target="http://pbs.twimg.com/profile_images/1138178553386811398/32Q6n4aJ_normal.png" TargetMode="External" /><Relationship Id="rId503" Type="http://schemas.openxmlformats.org/officeDocument/2006/relationships/hyperlink" Target="http://pbs.twimg.com/profile_images/1081317814223454210/wnMTd76__normal.jpg" TargetMode="External" /><Relationship Id="rId504" Type="http://schemas.openxmlformats.org/officeDocument/2006/relationships/hyperlink" Target="http://pbs.twimg.com/profile_images/1155953353832091650/czDl5p9p_normal.jpg" TargetMode="External" /><Relationship Id="rId505" Type="http://schemas.openxmlformats.org/officeDocument/2006/relationships/hyperlink" Target="http://pbs.twimg.com/profile_images/529198445572009984/h9BXgbsD_normal.png" TargetMode="External" /><Relationship Id="rId506" Type="http://schemas.openxmlformats.org/officeDocument/2006/relationships/hyperlink" Target="http://pbs.twimg.com/profile_images/1156117365282738176/EaFqec8y_normal.jpg" TargetMode="External" /><Relationship Id="rId507" Type="http://schemas.openxmlformats.org/officeDocument/2006/relationships/hyperlink" Target="http://pbs.twimg.com/profile_images/992899609159786498/VopTriOf_normal.jpg" TargetMode="External" /><Relationship Id="rId508" Type="http://schemas.openxmlformats.org/officeDocument/2006/relationships/hyperlink" Target="http://pbs.twimg.com/profile_images/659287042233389056/vRedKiTc_normal.jpg" TargetMode="External" /><Relationship Id="rId509" Type="http://schemas.openxmlformats.org/officeDocument/2006/relationships/hyperlink" Target="http://pbs.twimg.com/profile_images/659287042233389056/vRedKiTc_normal.jpg" TargetMode="External" /><Relationship Id="rId510" Type="http://schemas.openxmlformats.org/officeDocument/2006/relationships/hyperlink" Target="http://pbs.twimg.com/profile_images/659287042233389056/vRedKiTc_normal.jpg" TargetMode="External" /><Relationship Id="rId511" Type="http://schemas.openxmlformats.org/officeDocument/2006/relationships/hyperlink" Target="http://pbs.twimg.com/profile_images/659287042233389056/vRedKiTc_normal.jpg" TargetMode="External" /><Relationship Id="rId512" Type="http://schemas.openxmlformats.org/officeDocument/2006/relationships/hyperlink" Target="http://pbs.twimg.com/profile_images/659287042233389056/vRedKiTc_normal.jpg" TargetMode="External" /><Relationship Id="rId513" Type="http://schemas.openxmlformats.org/officeDocument/2006/relationships/hyperlink" Target="http://pbs.twimg.com/profile_images/659287042233389056/vRedKiTc_normal.jpg" TargetMode="External" /><Relationship Id="rId514" Type="http://schemas.openxmlformats.org/officeDocument/2006/relationships/hyperlink" Target="http://pbs.twimg.com/profile_images/659287042233389056/vRedKiTc_normal.jpg" TargetMode="External" /><Relationship Id="rId515" Type="http://schemas.openxmlformats.org/officeDocument/2006/relationships/hyperlink" Target="http://pbs.twimg.com/profile_images/659287042233389056/vRedKiTc_normal.jpg" TargetMode="External" /><Relationship Id="rId516" Type="http://schemas.openxmlformats.org/officeDocument/2006/relationships/hyperlink" Target="http://pbs.twimg.com/profile_images/1111917863860948992/TNA-JEMl_normal.jpg" TargetMode="External" /><Relationship Id="rId517" Type="http://schemas.openxmlformats.org/officeDocument/2006/relationships/hyperlink" Target="http://pbs.twimg.com/profile_images/783833017613709312/oEb5vZKX_normal.jpg" TargetMode="External" /><Relationship Id="rId518" Type="http://schemas.openxmlformats.org/officeDocument/2006/relationships/hyperlink" Target="http://pbs.twimg.com/profile_images/783833017613709312/oEb5vZKX_normal.jpg" TargetMode="External" /><Relationship Id="rId519" Type="http://schemas.openxmlformats.org/officeDocument/2006/relationships/hyperlink" Target="http://pbs.twimg.com/profile_images/783833017613709312/oEb5vZKX_normal.jpg" TargetMode="External" /><Relationship Id="rId520" Type="http://schemas.openxmlformats.org/officeDocument/2006/relationships/hyperlink" Target="http://pbs.twimg.com/profile_images/865033950674042884/zTjbhRMf_normal.jpg" TargetMode="External" /><Relationship Id="rId521" Type="http://schemas.openxmlformats.org/officeDocument/2006/relationships/hyperlink" Target="http://pbs.twimg.com/profile_images/865033950674042884/zTjbhRMf_normal.jpg" TargetMode="External" /><Relationship Id="rId522" Type="http://schemas.openxmlformats.org/officeDocument/2006/relationships/hyperlink" Target="http://pbs.twimg.com/profile_images/930207048662437888/mgWMQGT__normal.jpg" TargetMode="External" /><Relationship Id="rId523" Type="http://schemas.openxmlformats.org/officeDocument/2006/relationships/hyperlink" Target="http://pbs.twimg.com/profile_images/930207048662437888/mgWMQGT__normal.jpg" TargetMode="External" /><Relationship Id="rId524" Type="http://schemas.openxmlformats.org/officeDocument/2006/relationships/hyperlink" Target="http://pbs.twimg.com/profile_images/930207048662437888/mgWMQGT__normal.jpg" TargetMode="External" /><Relationship Id="rId525" Type="http://schemas.openxmlformats.org/officeDocument/2006/relationships/hyperlink" Target="http://pbs.twimg.com/profile_images/1116386809166958592/A-szY1jv_normal.jpg" TargetMode="External" /><Relationship Id="rId526" Type="http://schemas.openxmlformats.org/officeDocument/2006/relationships/hyperlink" Target="http://pbs.twimg.com/profile_images/513379394690097152/KwKL-PFu_normal.jpeg" TargetMode="External" /><Relationship Id="rId527" Type="http://schemas.openxmlformats.org/officeDocument/2006/relationships/hyperlink" Target="http://pbs.twimg.com/profile_images/1039204046094196737/IeM5y_tf_normal.jpg" TargetMode="External" /><Relationship Id="rId528" Type="http://schemas.openxmlformats.org/officeDocument/2006/relationships/hyperlink" Target="http://pbs.twimg.com/profile_images/799154710771105793/nxhZKYPN_normal.jpg" TargetMode="External" /><Relationship Id="rId529" Type="http://schemas.openxmlformats.org/officeDocument/2006/relationships/hyperlink" Target="http://pbs.twimg.com/profile_images/2986375201/beb2e3eb842b7288955239a1f2fd1275_normal.jpeg" TargetMode="External" /><Relationship Id="rId530" Type="http://schemas.openxmlformats.org/officeDocument/2006/relationships/hyperlink" Target="http://pbs.twimg.com/profile_images/553909318873915393/6Ip_pVV5_normal.png" TargetMode="External" /><Relationship Id="rId531" Type="http://schemas.openxmlformats.org/officeDocument/2006/relationships/hyperlink" Target="http://pbs.twimg.com/profile_images/499442835704147968/U0SlCHDE_normal.jpeg" TargetMode="External" /><Relationship Id="rId532" Type="http://schemas.openxmlformats.org/officeDocument/2006/relationships/hyperlink" Target="http://pbs.twimg.com/profile_images/1033704253523677184/VEYk6f6M_normal.jpg" TargetMode="External" /><Relationship Id="rId533" Type="http://schemas.openxmlformats.org/officeDocument/2006/relationships/hyperlink" Target="http://pbs.twimg.com/profile_images/1033704253523677184/VEYk6f6M_normal.jpg" TargetMode="External" /><Relationship Id="rId534" Type="http://schemas.openxmlformats.org/officeDocument/2006/relationships/hyperlink" Target="http://pbs.twimg.com/profile_images/1033704253523677184/VEYk6f6M_normal.jpg" TargetMode="External" /><Relationship Id="rId535" Type="http://schemas.openxmlformats.org/officeDocument/2006/relationships/hyperlink" Target="http://pbs.twimg.com/profile_images/553361157629939712/ifadf0Vd_normal.jpeg" TargetMode="External" /><Relationship Id="rId536" Type="http://schemas.openxmlformats.org/officeDocument/2006/relationships/hyperlink" Target="http://pbs.twimg.com/profile_images/553361157629939712/ifadf0Vd_normal.jpeg" TargetMode="External" /><Relationship Id="rId537" Type="http://schemas.openxmlformats.org/officeDocument/2006/relationships/hyperlink" Target="http://pbs.twimg.com/profile_images/1155830482073989120/tBG19_iC_normal.jpg" TargetMode="External" /><Relationship Id="rId538" Type="http://schemas.openxmlformats.org/officeDocument/2006/relationships/hyperlink" Target="http://pbs.twimg.com/profile_images/1144717525613252608/1zbgvRv9_normal.jpg" TargetMode="External" /><Relationship Id="rId539" Type="http://schemas.openxmlformats.org/officeDocument/2006/relationships/hyperlink" Target="http://pbs.twimg.com/profile_images/1082795412971536386/R3X1YHC4_normal.jpg" TargetMode="External" /><Relationship Id="rId540" Type="http://schemas.openxmlformats.org/officeDocument/2006/relationships/hyperlink" Target="http://pbs.twimg.com/profile_images/1110469532043350016/qHWJduH3_normal.jpg" TargetMode="External" /><Relationship Id="rId541" Type="http://schemas.openxmlformats.org/officeDocument/2006/relationships/hyperlink" Target="http://pbs.twimg.com/profile_images/1094365947866112000/Dqlv8qNy_normal.jpg" TargetMode="External" /><Relationship Id="rId542" Type="http://schemas.openxmlformats.org/officeDocument/2006/relationships/hyperlink" Target="http://abs.twimg.com/sticky/default_profile_images/default_profile_normal.png" TargetMode="External" /><Relationship Id="rId543" Type="http://schemas.openxmlformats.org/officeDocument/2006/relationships/hyperlink" Target="http://pbs.twimg.com/profile_images/848889861004304384/orHi0Z-6_normal.jpg" TargetMode="External" /><Relationship Id="rId544" Type="http://schemas.openxmlformats.org/officeDocument/2006/relationships/hyperlink" Target="http://pbs.twimg.com/profile_images/1159527209360429056/vnZ4wVnV_normal.jpg" TargetMode="External" /><Relationship Id="rId545" Type="http://schemas.openxmlformats.org/officeDocument/2006/relationships/hyperlink" Target="http://pbs.twimg.com/profile_images/1151074857238618113/6S7uQEDB_normal.jpg" TargetMode="External" /><Relationship Id="rId546" Type="http://schemas.openxmlformats.org/officeDocument/2006/relationships/hyperlink" Target="http://pbs.twimg.com/profile_images/688529112/13038404_normal.jpg" TargetMode="External" /><Relationship Id="rId547" Type="http://schemas.openxmlformats.org/officeDocument/2006/relationships/hyperlink" Target="http://pbs.twimg.com/profile_images/846402380505624576/dbONXk6x_normal.jpg" TargetMode="External" /><Relationship Id="rId548" Type="http://schemas.openxmlformats.org/officeDocument/2006/relationships/hyperlink" Target="http://pbs.twimg.com/profile_images/846402380505624576/dbONXk6x_normal.jpg" TargetMode="External" /><Relationship Id="rId549" Type="http://schemas.openxmlformats.org/officeDocument/2006/relationships/hyperlink" Target="http://pbs.twimg.com/profile_images/846402380505624576/dbONXk6x_normal.jpg" TargetMode="External" /><Relationship Id="rId550" Type="http://schemas.openxmlformats.org/officeDocument/2006/relationships/hyperlink" Target="http://pbs.twimg.com/profile_images/846402380505624576/dbONXk6x_normal.jpg" TargetMode="External" /><Relationship Id="rId551" Type="http://schemas.openxmlformats.org/officeDocument/2006/relationships/hyperlink" Target="http://pbs.twimg.com/profile_images/959148000399581190/maj75nbQ_normal.jpg" TargetMode="External" /><Relationship Id="rId552" Type="http://schemas.openxmlformats.org/officeDocument/2006/relationships/hyperlink" Target="http://pbs.twimg.com/profile_images/1160905973080477696/GAl34f4J_normal.jpg" TargetMode="External" /><Relationship Id="rId553" Type="http://schemas.openxmlformats.org/officeDocument/2006/relationships/hyperlink" Target="http://pbs.twimg.com/profile_images/913859446257758208/RegcyOeE_normal.jpg" TargetMode="External" /><Relationship Id="rId554" Type="http://schemas.openxmlformats.org/officeDocument/2006/relationships/hyperlink" Target="http://abs.twimg.com/sticky/default_profile_images/default_profile_normal.png" TargetMode="External" /><Relationship Id="rId555" Type="http://schemas.openxmlformats.org/officeDocument/2006/relationships/hyperlink" Target="http://pbs.twimg.com/profile_images/1505231186/me_normal.jpg" TargetMode="External" /><Relationship Id="rId556" Type="http://schemas.openxmlformats.org/officeDocument/2006/relationships/hyperlink" Target="http://pbs.twimg.com/profile_images/1505231186/me_normal.jpg" TargetMode="External" /><Relationship Id="rId557" Type="http://schemas.openxmlformats.org/officeDocument/2006/relationships/hyperlink" Target="http://pbs.twimg.com/profile_images/644585724885512193/j9GVObyR_normal.jpg" TargetMode="External" /><Relationship Id="rId558" Type="http://schemas.openxmlformats.org/officeDocument/2006/relationships/hyperlink" Target="http://pbs.twimg.com/profile_images/644585724885512193/j9GVObyR_normal.jpg" TargetMode="External" /><Relationship Id="rId559" Type="http://schemas.openxmlformats.org/officeDocument/2006/relationships/hyperlink" Target="http://pbs.twimg.com/profile_images/1160943152926097408/dPAX2ZJM_normal.jpg" TargetMode="External" /><Relationship Id="rId560" Type="http://schemas.openxmlformats.org/officeDocument/2006/relationships/hyperlink" Target="http://pbs.twimg.com/profile_images/479743953676152832/kITXk_A-_normal.png" TargetMode="External" /><Relationship Id="rId561" Type="http://schemas.openxmlformats.org/officeDocument/2006/relationships/hyperlink" Target="http://pbs.twimg.com/profile_images/1724447123/od_normal.png" TargetMode="External" /><Relationship Id="rId562" Type="http://schemas.openxmlformats.org/officeDocument/2006/relationships/hyperlink" Target="http://pbs.twimg.com/profile_images/575898746917007362/x5vpr8Ts_normal.jpeg" TargetMode="External" /><Relationship Id="rId563" Type="http://schemas.openxmlformats.org/officeDocument/2006/relationships/hyperlink" Target="http://pbs.twimg.com/profile_images/846452193242693632/siJ8zMmm_normal.jpg" TargetMode="External" /><Relationship Id="rId564" Type="http://schemas.openxmlformats.org/officeDocument/2006/relationships/hyperlink" Target="http://pbs.twimg.com/profile_images/904316525569564673/QwXe7pAr_normal.jpg" TargetMode="External" /><Relationship Id="rId565" Type="http://schemas.openxmlformats.org/officeDocument/2006/relationships/hyperlink" Target="http://pbs.twimg.com/profile_images/801544901020237824/lmbNv7g5_normal.jpg" TargetMode="External" /><Relationship Id="rId566" Type="http://schemas.openxmlformats.org/officeDocument/2006/relationships/hyperlink" Target="https://pbs.twimg.com/media/EBQctWEX4AA2YC1.jpg" TargetMode="External" /><Relationship Id="rId567" Type="http://schemas.openxmlformats.org/officeDocument/2006/relationships/hyperlink" Target="https://pbs.twimg.com/media/EBQd84iWkAAWf-s.jpg" TargetMode="External" /><Relationship Id="rId568" Type="http://schemas.openxmlformats.org/officeDocument/2006/relationships/hyperlink" Target="http://abs.twimg.com/sticky/default_profile_images/default_profile_normal.png" TargetMode="External" /><Relationship Id="rId569" Type="http://schemas.openxmlformats.org/officeDocument/2006/relationships/hyperlink" Target="http://abs.twimg.com/sticky/default_profile_images/default_profile_normal.png" TargetMode="External" /><Relationship Id="rId570" Type="http://schemas.openxmlformats.org/officeDocument/2006/relationships/hyperlink" Target="http://pbs.twimg.com/profile_images/1152222030340792320/9o6N6nFC_normal.jpg" TargetMode="External" /><Relationship Id="rId571" Type="http://schemas.openxmlformats.org/officeDocument/2006/relationships/hyperlink" Target="http://pbs.twimg.com/profile_images/1157369698834669568/XEFkHJCI_normal.jpg" TargetMode="External" /><Relationship Id="rId572" Type="http://schemas.openxmlformats.org/officeDocument/2006/relationships/hyperlink" Target="http://pbs.twimg.com/profile_images/1158457602021515266/6sStNgfQ_normal.jpg" TargetMode="External" /><Relationship Id="rId573" Type="http://schemas.openxmlformats.org/officeDocument/2006/relationships/hyperlink" Target="http://pbs.twimg.com/profile_images/1055351101799587840/l9hq9589_normal.jpg" TargetMode="External" /><Relationship Id="rId574" Type="http://schemas.openxmlformats.org/officeDocument/2006/relationships/hyperlink" Target="http://pbs.twimg.com/profile_images/781945097826996224/pm_qFcec_normal.jpg" TargetMode="External" /><Relationship Id="rId575" Type="http://schemas.openxmlformats.org/officeDocument/2006/relationships/hyperlink" Target="http://pbs.twimg.com/profile_images/781945097826996224/pm_qFcec_normal.jpg" TargetMode="External" /><Relationship Id="rId576" Type="http://schemas.openxmlformats.org/officeDocument/2006/relationships/hyperlink" Target="http://pbs.twimg.com/profile_images/781945097826996224/pm_qFcec_normal.jpg" TargetMode="External" /><Relationship Id="rId577" Type="http://schemas.openxmlformats.org/officeDocument/2006/relationships/hyperlink" Target="http://pbs.twimg.com/profile_images/781945097826996224/pm_qFcec_normal.jpg" TargetMode="External" /><Relationship Id="rId578" Type="http://schemas.openxmlformats.org/officeDocument/2006/relationships/hyperlink" Target="https://pbs.twimg.com/ext_tw_video_thumb/1159362908884742144/pu/img/HJ9hODrduEOBvB64.jpg" TargetMode="External" /><Relationship Id="rId579" Type="http://schemas.openxmlformats.org/officeDocument/2006/relationships/hyperlink" Target="http://pbs.twimg.com/profile_images/1146417244186075138/CjQo5tZO_normal.png" TargetMode="External" /><Relationship Id="rId580" Type="http://schemas.openxmlformats.org/officeDocument/2006/relationships/hyperlink" Target="https://pbs.twimg.com/media/EBrHZh7UIAAHFvK.jpg" TargetMode="External" /><Relationship Id="rId581" Type="http://schemas.openxmlformats.org/officeDocument/2006/relationships/hyperlink" Target="http://pbs.twimg.com/profile_images/1146417244186075138/CjQo5tZO_normal.png" TargetMode="External" /><Relationship Id="rId582" Type="http://schemas.openxmlformats.org/officeDocument/2006/relationships/hyperlink" Target="https://pbs.twimg.com/media/EBrHZh7UIAAHFvK.jpg" TargetMode="External" /><Relationship Id="rId583" Type="http://schemas.openxmlformats.org/officeDocument/2006/relationships/hyperlink" Target="http://pbs.twimg.com/profile_images/1146417244186075138/CjQo5tZO_normal.png" TargetMode="External" /><Relationship Id="rId584" Type="http://schemas.openxmlformats.org/officeDocument/2006/relationships/hyperlink" Target="http://pbs.twimg.com/profile_images/1146417244186075138/CjQo5tZO_normal.png" TargetMode="External" /><Relationship Id="rId585" Type="http://schemas.openxmlformats.org/officeDocument/2006/relationships/hyperlink" Target="http://pbs.twimg.com/profile_images/1146417244186075138/CjQo5tZO_normal.png" TargetMode="External" /><Relationship Id="rId586" Type="http://schemas.openxmlformats.org/officeDocument/2006/relationships/hyperlink" Target="http://pbs.twimg.com/profile_images/1146417244186075138/CjQo5tZO_normal.png" TargetMode="External" /><Relationship Id="rId587" Type="http://schemas.openxmlformats.org/officeDocument/2006/relationships/hyperlink" Target="http://pbs.twimg.com/profile_images/1146417244186075138/CjQo5tZO_normal.png" TargetMode="External" /><Relationship Id="rId588" Type="http://schemas.openxmlformats.org/officeDocument/2006/relationships/hyperlink" Target="http://pbs.twimg.com/profile_images/1146417244186075138/CjQo5tZO_normal.png" TargetMode="External" /><Relationship Id="rId589" Type="http://schemas.openxmlformats.org/officeDocument/2006/relationships/hyperlink" Target="http://pbs.twimg.com/profile_images/1146417244186075138/CjQo5tZO_normal.png" TargetMode="External" /><Relationship Id="rId590" Type="http://schemas.openxmlformats.org/officeDocument/2006/relationships/hyperlink" Target="http://pbs.twimg.com/profile_images/1146417244186075138/CjQo5tZO_normal.png" TargetMode="External" /><Relationship Id="rId591" Type="http://schemas.openxmlformats.org/officeDocument/2006/relationships/hyperlink" Target="http://pbs.twimg.com/profile_images/1070525583958925313/PFKOcv6Z_normal.jpg" TargetMode="External" /><Relationship Id="rId592" Type="http://schemas.openxmlformats.org/officeDocument/2006/relationships/hyperlink" Target="http://pbs.twimg.com/profile_images/1103765377765593088/MV_FOnm0_normal.jpg" TargetMode="External" /><Relationship Id="rId593" Type="http://schemas.openxmlformats.org/officeDocument/2006/relationships/hyperlink" Target="http://pbs.twimg.com/profile_images/854394843145138176/yK4zMqwZ_normal.jpg" TargetMode="External" /><Relationship Id="rId594" Type="http://schemas.openxmlformats.org/officeDocument/2006/relationships/hyperlink" Target="http://abs.twimg.com/sticky/default_profile_images/default_profile_normal.png" TargetMode="External" /><Relationship Id="rId595" Type="http://schemas.openxmlformats.org/officeDocument/2006/relationships/hyperlink" Target="http://pbs.twimg.com/profile_images/3455227052/2993489f96e760662b0cefbbef4fafe5_normal.jpeg" TargetMode="External" /><Relationship Id="rId596" Type="http://schemas.openxmlformats.org/officeDocument/2006/relationships/hyperlink" Target="http://pbs.twimg.com/profile_images/70164950/fb_normal.jpg" TargetMode="External" /><Relationship Id="rId597" Type="http://schemas.openxmlformats.org/officeDocument/2006/relationships/hyperlink" Target="http://pbs.twimg.com/profile_images/1031293970335387648/rG2KUoLT_normal.jpg" TargetMode="External" /><Relationship Id="rId598" Type="http://schemas.openxmlformats.org/officeDocument/2006/relationships/hyperlink" Target="http://pbs.twimg.com/profile_images/974281542779404289/0RioRMWN_normal.jpg" TargetMode="External" /><Relationship Id="rId599" Type="http://schemas.openxmlformats.org/officeDocument/2006/relationships/hyperlink" Target="http://pbs.twimg.com/profile_images/864539624453963776/GJkhQabC_normal.jpg" TargetMode="External" /><Relationship Id="rId600" Type="http://schemas.openxmlformats.org/officeDocument/2006/relationships/hyperlink" Target="http://pbs.twimg.com/profile_images/515302867025297410/hj-ylP7a_normal.jpeg" TargetMode="External" /><Relationship Id="rId601" Type="http://schemas.openxmlformats.org/officeDocument/2006/relationships/hyperlink" Target="http://pbs.twimg.com/profile_images/720153780378013696/Bh2X3u_y_normal.jpg" TargetMode="External" /><Relationship Id="rId602" Type="http://schemas.openxmlformats.org/officeDocument/2006/relationships/hyperlink" Target="http://pbs.twimg.com/profile_images/670715856066752512/2iiiXA9z_normal.jpg" TargetMode="External" /><Relationship Id="rId603" Type="http://schemas.openxmlformats.org/officeDocument/2006/relationships/hyperlink" Target="http://pbs.twimg.com/profile_images/875708633291599872/mdRSD3fC_normal.jpg" TargetMode="External" /><Relationship Id="rId604" Type="http://schemas.openxmlformats.org/officeDocument/2006/relationships/hyperlink" Target="http://pbs.twimg.com/profile_images/875708633291599872/mdRSD3fC_normal.jpg" TargetMode="External" /><Relationship Id="rId605" Type="http://schemas.openxmlformats.org/officeDocument/2006/relationships/hyperlink" Target="https://pbs.twimg.com/media/EBKYLewXkAIBLY7.jpg" TargetMode="External" /><Relationship Id="rId606" Type="http://schemas.openxmlformats.org/officeDocument/2006/relationships/hyperlink" Target="https://pbs.twimg.com/ext_tw_video_thumb/1158273621942575104/pu/img/7xqoODL0Cmexb5e6.jpg" TargetMode="External" /><Relationship Id="rId607" Type="http://schemas.openxmlformats.org/officeDocument/2006/relationships/hyperlink" Target="https://pbs.twimg.com/media/EBRc6etWwAESZB_.jpg" TargetMode="External" /><Relationship Id="rId608" Type="http://schemas.openxmlformats.org/officeDocument/2006/relationships/hyperlink" Target="http://pbs.twimg.com/profile_images/685804181962252289/f4QeEpQq_normal.jpg" TargetMode="External" /><Relationship Id="rId609" Type="http://schemas.openxmlformats.org/officeDocument/2006/relationships/hyperlink" Target="http://pbs.twimg.com/profile_images/1131094917650964480/0wwtm735_normal.jpg" TargetMode="External" /><Relationship Id="rId610" Type="http://schemas.openxmlformats.org/officeDocument/2006/relationships/hyperlink" Target="http://pbs.twimg.com/profile_images/1131094917650964480/0wwtm735_normal.jpg" TargetMode="External" /><Relationship Id="rId611" Type="http://schemas.openxmlformats.org/officeDocument/2006/relationships/hyperlink" Target="http://pbs.twimg.com/profile_images/911357314724093952/3c1Ol0qT_normal.jpg" TargetMode="External" /><Relationship Id="rId612" Type="http://schemas.openxmlformats.org/officeDocument/2006/relationships/hyperlink" Target="http://pbs.twimg.com/profile_images/489471332526997504/Sc9RY9Yl_normal.jpeg" TargetMode="External" /><Relationship Id="rId613" Type="http://schemas.openxmlformats.org/officeDocument/2006/relationships/hyperlink" Target="http://pbs.twimg.com/profile_images/1152315396395012096/l-d0yO-Z_normal.jpg" TargetMode="External" /><Relationship Id="rId614" Type="http://schemas.openxmlformats.org/officeDocument/2006/relationships/hyperlink" Target="http://pbs.twimg.com/profile_images/982572481453096960/dNlGSmXR_normal.jpg" TargetMode="External" /><Relationship Id="rId615" Type="http://schemas.openxmlformats.org/officeDocument/2006/relationships/hyperlink" Target="http://pbs.twimg.com/profile_images/707700998689546240/6GcJdVEk_normal.jpg" TargetMode="External" /><Relationship Id="rId616" Type="http://schemas.openxmlformats.org/officeDocument/2006/relationships/hyperlink" Target="http://pbs.twimg.com/profile_images/1127831357017808896/73OFIaAE_normal.jpg" TargetMode="External" /><Relationship Id="rId617" Type="http://schemas.openxmlformats.org/officeDocument/2006/relationships/hyperlink" Target="http://pbs.twimg.com/profile_images/3053080787/5fbe0bcde5343046b9e0f2f7c55dbb1c_normal.jpeg" TargetMode="External" /><Relationship Id="rId618" Type="http://schemas.openxmlformats.org/officeDocument/2006/relationships/hyperlink" Target="https://pbs.twimg.com/media/D8iHhgEW4AANoMN.jpg" TargetMode="External" /><Relationship Id="rId619" Type="http://schemas.openxmlformats.org/officeDocument/2006/relationships/hyperlink" Target="http://pbs.twimg.com/profile_images/1158791474244403201/o7xW99r5_normal.jpg" TargetMode="External" /><Relationship Id="rId620" Type="http://schemas.openxmlformats.org/officeDocument/2006/relationships/hyperlink" Target="https://pbs.twimg.com/media/DmtVZ1oXsAAlWp2.jpg" TargetMode="External" /><Relationship Id="rId621" Type="http://schemas.openxmlformats.org/officeDocument/2006/relationships/hyperlink" Target="http://pbs.twimg.com/profile_images/1158791474244403201/o7xW99r5_normal.jpg" TargetMode="External" /><Relationship Id="rId622" Type="http://schemas.openxmlformats.org/officeDocument/2006/relationships/hyperlink" Target="https://pbs.twimg.com/media/D8iHhgEW4AANoMN.jpg" TargetMode="External" /><Relationship Id="rId623" Type="http://schemas.openxmlformats.org/officeDocument/2006/relationships/hyperlink" Target="https://pbs.twimg.com/media/DmtVZ1oXsAAlWp2.jpg" TargetMode="External" /><Relationship Id="rId624" Type="http://schemas.openxmlformats.org/officeDocument/2006/relationships/hyperlink" Target="https://pbs.twimg.com/media/DqC_taLWoAIj-3u.jpg" TargetMode="External" /><Relationship Id="rId625" Type="http://schemas.openxmlformats.org/officeDocument/2006/relationships/hyperlink" Target="http://pbs.twimg.com/profile_images/1158791474244403201/o7xW99r5_normal.jpg" TargetMode="External" /><Relationship Id="rId626" Type="http://schemas.openxmlformats.org/officeDocument/2006/relationships/hyperlink" Target="http://pbs.twimg.com/profile_images/1158791474244403201/o7xW99r5_normal.jpg" TargetMode="External" /><Relationship Id="rId627" Type="http://schemas.openxmlformats.org/officeDocument/2006/relationships/hyperlink" Target="http://pbs.twimg.com/profile_images/1158791474244403201/o7xW99r5_normal.jpg" TargetMode="External" /><Relationship Id="rId628" Type="http://schemas.openxmlformats.org/officeDocument/2006/relationships/hyperlink" Target="http://pbs.twimg.com/profile_images/1158791474244403201/o7xW99r5_normal.jpg" TargetMode="External" /><Relationship Id="rId629" Type="http://schemas.openxmlformats.org/officeDocument/2006/relationships/hyperlink" Target="http://pbs.twimg.com/profile_images/1158791474244403201/o7xW99r5_normal.jpg" TargetMode="External" /><Relationship Id="rId630" Type="http://schemas.openxmlformats.org/officeDocument/2006/relationships/hyperlink" Target="http://pbs.twimg.com/profile_images/1158791474244403201/o7xW99r5_normal.jpg" TargetMode="External" /><Relationship Id="rId631" Type="http://schemas.openxmlformats.org/officeDocument/2006/relationships/hyperlink" Target="http://pbs.twimg.com/profile_images/1158791474244403201/o7xW99r5_normal.jpg" TargetMode="External" /><Relationship Id="rId632" Type="http://schemas.openxmlformats.org/officeDocument/2006/relationships/hyperlink" Target="http://pbs.twimg.com/profile_images/1158791474244403201/o7xW99r5_normal.jpg" TargetMode="External" /><Relationship Id="rId633" Type="http://schemas.openxmlformats.org/officeDocument/2006/relationships/hyperlink" Target="http://pbs.twimg.com/profile_images/1158791474244403201/o7xW99r5_normal.jpg" TargetMode="External" /><Relationship Id="rId634" Type="http://schemas.openxmlformats.org/officeDocument/2006/relationships/hyperlink" Target="http://pbs.twimg.com/profile_images/1158791474244403201/o7xW99r5_normal.jpg" TargetMode="External" /><Relationship Id="rId635" Type="http://schemas.openxmlformats.org/officeDocument/2006/relationships/hyperlink" Target="https://pbs.twimg.com/ext_tw_video_thumb/1156928276838985729/pu/img/qfozcvuGn0TdISGW.jpg" TargetMode="External" /><Relationship Id="rId636" Type="http://schemas.openxmlformats.org/officeDocument/2006/relationships/hyperlink" Target="https://pbs.twimg.com/media/EBS8nIsX4AEIw0k.jpg" TargetMode="External" /><Relationship Id="rId637" Type="http://schemas.openxmlformats.org/officeDocument/2006/relationships/hyperlink" Target="https://pbs.twimg.com/ext_tw_video_thumb/1159782556302229504/pu/img/o-PexIE91V4gmQ7H.jpg" TargetMode="External" /><Relationship Id="rId638" Type="http://schemas.openxmlformats.org/officeDocument/2006/relationships/hyperlink" Target="https://pbs.twimg.com/media/EBmcIrOXoAA2NKi.jpg" TargetMode="External" /><Relationship Id="rId639" Type="http://schemas.openxmlformats.org/officeDocument/2006/relationships/hyperlink" Target="http://pbs.twimg.com/profile_images/459029871927103490/bVUppfpg_normal.jpeg" TargetMode="External" /><Relationship Id="rId640" Type="http://schemas.openxmlformats.org/officeDocument/2006/relationships/hyperlink" Target="https://twitter.com/calaopartenair2/status/1158073559840894976" TargetMode="External" /><Relationship Id="rId641" Type="http://schemas.openxmlformats.org/officeDocument/2006/relationships/hyperlink" Target="https://twitter.com/calaopartenair2/status/1158073559840894976" TargetMode="External" /><Relationship Id="rId642" Type="http://schemas.openxmlformats.org/officeDocument/2006/relationships/hyperlink" Target="https://twitter.com/calaopartenair2/status/1158073559840894976" TargetMode="External" /><Relationship Id="rId643" Type="http://schemas.openxmlformats.org/officeDocument/2006/relationships/hyperlink" Target="https://twitter.com/feminit4equipar/status/1158157169642094593" TargetMode="External" /><Relationship Id="rId644" Type="http://schemas.openxmlformats.org/officeDocument/2006/relationships/hyperlink" Target="https://twitter.com/hosea632001/status/1158167668219756544" TargetMode="External" /><Relationship Id="rId645" Type="http://schemas.openxmlformats.org/officeDocument/2006/relationships/hyperlink" Target="https://twitter.com/kouassaf/status/1158274670354997253" TargetMode="External" /><Relationship Id="rId646" Type="http://schemas.openxmlformats.org/officeDocument/2006/relationships/hyperlink" Target="https://twitter.com/okadascape/status/1158276510131736576" TargetMode="External" /><Relationship Id="rId647" Type="http://schemas.openxmlformats.org/officeDocument/2006/relationships/hyperlink" Target="https://twitter.com/slytwain/status/1158293683076096001" TargetMode="External" /><Relationship Id="rId648" Type="http://schemas.openxmlformats.org/officeDocument/2006/relationships/hyperlink" Target="https://twitter.com/oochan2017/status/1158322254108737538" TargetMode="External" /><Relationship Id="rId649" Type="http://schemas.openxmlformats.org/officeDocument/2006/relationships/hyperlink" Target="https://twitter.com/linuxmil/status/1158330867804192773" TargetMode="External" /><Relationship Id="rId650" Type="http://schemas.openxmlformats.org/officeDocument/2006/relationships/hyperlink" Target="https://twitter.com/franceonuvienne/status/1157369734922416129" TargetMode="External" /><Relationship Id="rId651" Type="http://schemas.openxmlformats.org/officeDocument/2006/relationships/hyperlink" Target="https://twitter.com/franceonuvienne/status/1157369734922416129" TargetMode="External" /><Relationship Id="rId652" Type="http://schemas.openxmlformats.org/officeDocument/2006/relationships/hyperlink" Target="https://twitter.com/lecercle_da/status/1158353840292421632" TargetMode="External" /><Relationship Id="rId653" Type="http://schemas.openxmlformats.org/officeDocument/2006/relationships/hyperlink" Target="https://twitter.com/lecercle_da/status/1158353840292421632" TargetMode="External" /><Relationship Id="rId654" Type="http://schemas.openxmlformats.org/officeDocument/2006/relationships/hyperlink" Target="https://twitter.com/lecercle_da/status/1158353840292421632" TargetMode="External" /><Relationship Id="rId655" Type="http://schemas.openxmlformats.org/officeDocument/2006/relationships/hyperlink" Target="https://twitter.com/nao73714/status/1158360282499911680" TargetMode="External" /><Relationship Id="rId656" Type="http://schemas.openxmlformats.org/officeDocument/2006/relationships/hyperlink" Target="https://twitter.com/juharro/status/1158362288824320004" TargetMode="External" /><Relationship Id="rId657" Type="http://schemas.openxmlformats.org/officeDocument/2006/relationships/hyperlink" Target="https://twitter.com/votelau/status/1158240263992725504" TargetMode="External" /><Relationship Id="rId658" Type="http://schemas.openxmlformats.org/officeDocument/2006/relationships/hyperlink" Target="https://twitter.com/votelau/status/1158407305370755073" TargetMode="External" /><Relationship Id="rId659" Type="http://schemas.openxmlformats.org/officeDocument/2006/relationships/hyperlink" Target="https://twitter.com/un/status/1158472112664920070" TargetMode="External" /><Relationship Id="rId660" Type="http://schemas.openxmlformats.org/officeDocument/2006/relationships/hyperlink" Target="https://twitter.com/jwalsh78_j/status/1158472271247355905" TargetMode="External" /><Relationship Id="rId661" Type="http://schemas.openxmlformats.org/officeDocument/2006/relationships/hyperlink" Target="https://twitter.com/tucc_official/status/1158472426763771907" TargetMode="External" /><Relationship Id="rId662" Type="http://schemas.openxmlformats.org/officeDocument/2006/relationships/hyperlink" Target="https://twitter.com/driverii/status/1158472464059420672" TargetMode="External" /><Relationship Id="rId663" Type="http://schemas.openxmlformats.org/officeDocument/2006/relationships/hyperlink" Target="https://twitter.com/hirenmparekh/status/1158472561451134976" TargetMode="External" /><Relationship Id="rId664" Type="http://schemas.openxmlformats.org/officeDocument/2006/relationships/hyperlink" Target="https://twitter.com/tuciofficial/status/1158472586738786309" TargetMode="External" /><Relationship Id="rId665" Type="http://schemas.openxmlformats.org/officeDocument/2006/relationships/hyperlink" Target="https://twitter.com/abhaylal2/status/1158473116198277121" TargetMode="External" /><Relationship Id="rId666" Type="http://schemas.openxmlformats.org/officeDocument/2006/relationships/hyperlink" Target="https://twitter.com/sidrahusmani/status/1158473187786665987" TargetMode="External" /><Relationship Id="rId667" Type="http://schemas.openxmlformats.org/officeDocument/2006/relationships/hyperlink" Target="https://twitter.com/relaxedwallace/status/1158473235274653697" TargetMode="External" /><Relationship Id="rId668" Type="http://schemas.openxmlformats.org/officeDocument/2006/relationships/hyperlink" Target="https://twitter.com/africarepublic/status/1158473541806886917" TargetMode="External" /><Relationship Id="rId669" Type="http://schemas.openxmlformats.org/officeDocument/2006/relationships/hyperlink" Target="https://twitter.com/makasadshah/status/1158473664322519043" TargetMode="External" /><Relationship Id="rId670" Type="http://schemas.openxmlformats.org/officeDocument/2006/relationships/hyperlink" Target="https://twitter.com/nivenaldridge/status/1158473827665567745" TargetMode="External" /><Relationship Id="rId671" Type="http://schemas.openxmlformats.org/officeDocument/2006/relationships/hyperlink" Target="https://twitter.com/frazzledjazz/status/1158473839229034496" TargetMode="External" /><Relationship Id="rId672" Type="http://schemas.openxmlformats.org/officeDocument/2006/relationships/hyperlink" Target="https://twitter.com/ana_captures/status/1158473939292696577" TargetMode="External" /><Relationship Id="rId673" Type="http://schemas.openxmlformats.org/officeDocument/2006/relationships/hyperlink" Target="https://twitter.com/kkmishra1987/status/1158473985304256513" TargetMode="External" /><Relationship Id="rId674" Type="http://schemas.openxmlformats.org/officeDocument/2006/relationships/hyperlink" Target="https://twitter.com/ebtesam00369622/status/1158474201973612545" TargetMode="External" /><Relationship Id="rId675" Type="http://schemas.openxmlformats.org/officeDocument/2006/relationships/hyperlink" Target="https://twitter.com/ramonestrada13/status/1158474233002901505" TargetMode="External" /><Relationship Id="rId676" Type="http://schemas.openxmlformats.org/officeDocument/2006/relationships/hyperlink" Target="https://twitter.com/chlorinelau/status/1158474310589153280" TargetMode="External" /><Relationship Id="rId677" Type="http://schemas.openxmlformats.org/officeDocument/2006/relationships/hyperlink" Target="https://twitter.com/unique_nicky/status/1158474683353841665" TargetMode="External" /><Relationship Id="rId678" Type="http://schemas.openxmlformats.org/officeDocument/2006/relationships/hyperlink" Target="https://twitter.com/springflower95/status/1158474986065158144" TargetMode="External" /><Relationship Id="rId679" Type="http://schemas.openxmlformats.org/officeDocument/2006/relationships/hyperlink" Target="https://twitter.com/andygaray/status/1158475505076723712" TargetMode="External" /><Relationship Id="rId680" Type="http://schemas.openxmlformats.org/officeDocument/2006/relationships/hyperlink" Target="https://twitter.com/shankaragh148/status/1158476539605999622" TargetMode="External" /><Relationship Id="rId681" Type="http://schemas.openxmlformats.org/officeDocument/2006/relationships/hyperlink" Target="https://twitter.com/amandanicole487/status/1158476824038404096" TargetMode="External" /><Relationship Id="rId682" Type="http://schemas.openxmlformats.org/officeDocument/2006/relationships/hyperlink" Target="https://twitter.com/jmw_1232/status/1158477892566900736" TargetMode="External" /><Relationship Id="rId683" Type="http://schemas.openxmlformats.org/officeDocument/2006/relationships/hyperlink" Target="https://twitter.com/mosesjmunene/status/1158477934019174400" TargetMode="External" /><Relationship Id="rId684" Type="http://schemas.openxmlformats.org/officeDocument/2006/relationships/hyperlink" Target="https://twitter.com/thedeava/status/1158477985898475522" TargetMode="External" /><Relationship Id="rId685" Type="http://schemas.openxmlformats.org/officeDocument/2006/relationships/hyperlink" Target="https://twitter.com/willy80039279/status/1158478779045601281" TargetMode="External" /><Relationship Id="rId686" Type="http://schemas.openxmlformats.org/officeDocument/2006/relationships/hyperlink" Target="https://twitter.com/antogom1/status/1158479424519647232" TargetMode="External" /><Relationship Id="rId687" Type="http://schemas.openxmlformats.org/officeDocument/2006/relationships/hyperlink" Target="https://twitter.com/malakaras/status/1158480504863244294" TargetMode="External" /><Relationship Id="rId688" Type="http://schemas.openxmlformats.org/officeDocument/2006/relationships/hyperlink" Target="https://twitter.com/fionaokelly/status/1158481237725650944" TargetMode="External" /><Relationship Id="rId689" Type="http://schemas.openxmlformats.org/officeDocument/2006/relationships/hyperlink" Target="https://twitter.com/willowbrooke13/status/1158482457110417408" TargetMode="External" /><Relationship Id="rId690" Type="http://schemas.openxmlformats.org/officeDocument/2006/relationships/hyperlink" Target="https://twitter.com/msbrendacolvin/status/1158488970549964800" TargetMode="External" /><Relationship Id="rId691" Type="http://schemas.openxmlformats.org/officeDocument/2006/relationships/hyperlink" Target="https://twitter.com/sobhanajm9/status/1158490339017015296" TargetMode="External" /><Relationship Id="rId692" Type="http://schemas.openxmlformats.org/officeDocument/2006/relationships/hyperlink" Target="https://twitter.com/dcastelvecchi/status/1158493912203440128" TargetMode="External" /><Relationship Id="rId693" Type="http://schemas.openxmlformats.org/officeDocument/2006/relationships/hyperlink" Target="https://twitter.com/pedrocorreia_1/status/1158495498380161025" TargetMode="External" /><Relationship Id="rId694" Type="http://schemas.openxmlformats.org/officeDocument/2006/relationships/hyperlink" Target="https://twitter.com/alexdsieber/status/1158504952886702081" TargetMode="External" /><Relationship Id="rId695" Type="http://schemas.openxmlformats.org/officeDocument/2006/relationships/hyperlink" Target="https://twitter.com/caman_calmato/status/1158505035417866241" TargetMode="External" /><Relationship Id="rId696" Type="http://schemas.openxmlformats.org/officeDocument/2006/relationships/hyperlink" Target="https://twitter.com/riky/status/1158506745511272448" TargetMode="External" /><Relationship Id="rId697" Type="http://schemas.openxmlformats.org/officeDocument/2006/relationships/hyperlink" Target="https://twitter.com/maheenk16730363/status/1158512957443248128" TargetMode="External" /><Relationship Id="rId698" Type="http://schemas.openxmlformats.org/officeDocument/2006/relationships/hyperlink" Target="https://twitter.com/mikeewald2/status/1158517472531832832" TargetMode="External" /><Relationship Id="rId699" Type="http://schemas.openxmlformats.org/officeDocument/2006/relationships/hyperlink" Target="https://twitter.com/nicolem30925086/status/1158519939998920704" TargetMode="External" /><Relationship Id="rId700" Type="http://schemas.openxmlformats.org/officeDocument/2006/relationships/hyperlink" Target="https://twitter.com/lastiri_07/status/1158521737522237440" TargetMode="External" /><Relationship Id="rId701" Type="http://schemas.openxmlformats.org/officeDocument/2006/relationships/hyperlink" Target="https://twitter.com/madfall1213/status/1158529499518009344" TargetMode="External" /><Relationship Id="rId702" Type="http://schemas.openxmlformats.org/officeDocument/2006/relationships/hyperlink" Target="https://twitter.com/successorsaigin/status/1158529297730007040" TargetMode="External" /><Relationship Id="rId703" Type="http://schemas.openxmlformats.org/officeDocument/2006/relationships/hyperlink" Target="https://twitter.com/successorsaigin/status/1158529993221107712" TargetMode="External" /><Relationship Id="rId704" Type="http://schemas.openxmlformats.org/officeDocument/2006/relationships/hyperlink" Target="https://twitter.com/igabriela_m/status/1158532754570502144" TargetMode="External" /><Relationship Id="rId705" Type="http://schemas.openxmlformats.org/officeDocument/2006/relationships/hyperlink" Target="https://twitter.com/iamhiroshima/status/1158534374662574080" TargetMode="External" /><Relationship Id="rId706" Type="http://schemas.openxmlformats.org/officeDocument/2006/relationships/hyperlink" Target="https://twitter.com/dragonslynn1981/status/1158536642841497600" TargetMode="External" /><Relationship Id="rId707" Type="http://schemas.openxmlformats.org/officeDocument/2006/relationships/hyperlink" Target="https://twitter.com/nikkifirewall/status/1158538260206903296" TargetMode="External" /><Relationship Id="rId708" Type="http://schemas.openxmlformats.org/officeDocument/2006/relationships/hyperlink" Target="https://twitter.com/ipsjapan/status/1158541538533658625" TargetMode="External" /><Relationship Id="rId709" Type="http://schemas.openxmlformats.org/officeDocument/2006/relationships/hyperlink" Target="https://twitter.com/elaine_mew/status/1158542592809656320" TargetMode="External" /><Relationship Id="rId710" Type="http://schemas.openxmlformats.org/officeDocument/2006/relationships/hyperlink" Target="https://twitter.com/hogaiaryoubi/status/1158543367200006144" TargetMode="External" /><Relationship Id="rId711" Type="http://schemas.openxmlformats.org/officeDocument/2006/relationships/hyperlink" Target="https://twitter.com/kz_rshass/status/1158547908335034368" TargetMode="External" /><Relationship Id="rId712" Type="http://schemas.openxmlformats.org/officeDocument/2006/relationships/hyperlink" Target="https://twitter.com/mrocznyagrest/status/1158553388763811845" TargetMode="External" /><Relationship Id="rId713" Type="http://schemas.openxmlformats.org/officeDocument/2006/relationships/hyperlink" Target="https://twitter.com/spectrumakita/status/1158558589385969664" TargetMode="External" /><Relationship Id="rId714" Type="http://schemas.openxmlformats.org/officeDocument/2006/relationships/hyperlink" Target="https://twitter.com/i_jayalakshmi/status/1158564121954017281" TargetMode="External" /><Relationship Id="rId715" Type="http://schemas.openxmlformats.org/officeDocument/2006/relationships/hyperlink" Target="https://twitter.com/iouisalouisa/status/1158574164388634624" TargetMode="External" /><Relationship Id="rId716" Type="http://schemas.openxmlformats.org/officeDocument/2006/relationships/hyperlink" Target="https://twitter.com/nghieatsramen/status/1158575133201752064" TargetMode="External" /><Relationship Id="rId717" Type="http://schemas.openxmlformats.org/officeDocument/2006/relationships/hyperlink" Target="https://twitter.com/ramisa21694508/status/1158575475419209730" TargetMode="External" /><Relationship Id="rId718" Type="http://schemas.openxmlformats.org/officeDocument/2006/relationships/hyperlink" Target="https://twitter.com/purnimaray4/status/1158577904583708677" TargetMode="External" /><Relationship Id="rId719" Type="http://schemas.openxmlformats.org/officeDocument/2006/relationships/hyperlink" Target="https://twitter.com/banooyj/status/1158580900092755970" TargetMode="External" /><Relationship Id="rId720" Type="http://schemas.openxmlformats.org/officeDocument/2006/relationships/hyperlink" Target="https://twitter.com/tamikokurogoke/status/1158583223317741568" TargetMode="External" /><Relationship Id="rId721" Type="http://schemas.openxmlformats.org/officeDocument/2006/relationships/hyperlink" Target="https://twitter.com/tamikokurogoke/status/1158583223317741568" TargetMode="External" /><Relationship Id="rId722" Type="http://schemas.openxmlformats.org/officeDocument/2006/relationships/hyperlink" Target="https://twitter.com/frisk_1895/status/1158583598947041280" TargetMode="External" /><Relationship Id="rId723" Type="http://schemas.openxmlformats.org/officeDocument/2006/relationships/hyperlink" Target="https://twitter.com/frisk_1895/status/1158583598947041280" TargetMode="External" /><Relationship Id="rId724" Type="http://schemas.openxmlformats.org/officeDocument/2006/relationships/hyperlink" Target="https://twitter.com/rg500ew/status/1158584525145772032" TargetMode="External" /><Relationship Id="rId725" Type="http://schemas.openxmlformats.org/officeDocument/2006/relationships/hyperlink" Target="https://twitter.com/rg500ew/status/1158584525145772032" TargetMode="External" /><Relationship Id="rId726" Type="http://schemas.openxmlformats.org/officeDocument/2006/relationships/hyperlink" Target="https://twitter.com/yarncatss/status/1158584631215587329" TargetMode="External" /><Relationship Id="rId727" Type="http://schemas.openxmlformats.org/officeDocument/2006/relationships/hyperlink" Target="https://twitter.com/yarncatss/status/1158584631215587329" TargetMode="External" /><Relationship Id="rId728" Type="http://schemas.openxmlformats.org/officeDocument/2006/relationships/hyperlink" Target="https://twitter.com/nell0428/status/1158584816817729536" TargetMode="External" /><Relationship Id="rId729" Type="http://schemas.openxmlformats.org/officeDocument/2006/relationships/hyperlink" Target="https://twitter.com/nell0428/status/1158584816817729536" TargetMode="External" /><Relationship Id="rId730" Type="http://schemas.openxmlformats.org/officeDocument/2006/relationships/hyperlink" Target="https://twitter.com/nekop_militaire/status/1158585103292854272" TargetMode="External" /><Relationship Id="rId731" Type="http://schemas.openxmlformats.org/officeDocument/2006/relationships/hyperlink" Target="https://twitter.com/nekop_militaire/status/1158585103292854272" TargetMode="External" /><Relationship Id="rId732" Type="http://schemas.openxmlformats.org/officeDocument/2006/relationships/hyperlink" Target="https://twitter.com/redstorm1113/status/1158585456839147520" TargetMode="External" /><Relationship Id="rId733" Type="http://schemas.openxmlformats.org/officeDocument/2006/relationships/hyperlink" Target="https://twitter.com/redstorm1113/status/1158585456839147520" TargetMode="External" /><Relationship Id="rId734" Type="http://schemas.openxmlformats.org/officeDocument/2006/relationships/hyperlink" Target="https://twitter.com/kaninchen218/status/1158585977931104256" TargetMode="External" /><Relationship Id="rId735" Type="http://schemas.openxmlformats.org/officeDocument/2006/relationships/hyperlink" Target="https://twitter.com/kaninchen218/status/1158585977931104256" TargetMode="External" /><Relationship Id="rId736" Type="http://schemas.openxmlformats.org/officeDocument/2006/relationships/hyperlink" Target="https://twitter.com/kaninchen218/status/1158586070734274562" TargetMode="External" /><Relationship Id="rId737" Type="http://schemas.openxmlformats.org/officeDocument/2006/relationships/hyperlink" Target="https://twitter.com/kaninchen218/status/1158586070734274562" TargetMode="External" /><Relationship Id="rId738" Type="http://schemas.openxmlformats.org/officeDocument/2006/relationships/hyperlink" Target="https://twitter.com/applegate0/status/1158586324284108800" TargetMode="External" /><Relationship Id="rId739" Type="http://schemas.openxmlformats.org/officeDocument/2006/relationships/hyperlink" Target="https://twitter.com/applegate0/status/1158586324284108800" TargetMode="External" /><Relationship Id="rId740" Type="http://schemas.openxmlformats.org/officeDocument/2006/relationships/hyperlink" Target="https://twitter.com/sio_n16/status/1158588208071839744" TargetMode="External" /><Relationship Id="rId741" Type="http://schemas.openxmlformats.org/officeDocument/2006/relationships/hyperlink" Target="https://twitter.com/sio_n16/status/1158588208071839744" TargetMode="External" /><Relationship Id="rId742" Type="http://schemas.openxmlformats.org/officeDocument/2006/relationships/hyperlink" Target="https://twitter.com/coccinella777/status/1158589187450294273" TargetMode="External" /><Relationship Id="rId743" Type="http://schemas.openxmlformats.org/officeDocument/2006/relationships/hyperlink" Target="https://twitter.com/coccinella777/status/1158589187450294273" TargetMode="External" /><Relationship Id="rId744" Type="http://schemas.openxmlformats.org/officeDocument/2006/relationships/hyperlink" Target="https://twitter.com/ayumi2609/status/1158592003233333248" TargetMode="External" /><Relationship Id="rId745" Type="http://schemas.openxmlformats.org/officeDocument/2006/relationships/hyperlink" Target="https://twitter.com/ayumi2609/status/1158592003233333248" TargetMode="External" /><Relationship Id="rId746" Type="http://schemas.openxmlformats.org/officeDocument/2006/relationships/hyperlink" Target="https://twitter.com/chibamadoka/status/1158592319282528256" TargetMode="External" /><Relationship Id="rId747" Type="http://schemas.openxmlformats.org/officeDocument/2006/relationships/hyperlink" Target="https://twitter.com/chibamadoka/status/1158592319282528256" TargetMode="External" /><Relationship Id="rId748" Type="http://schemas.openxmlformats.org/officeDocument/2006/relationships/hyperlink" Target="https://twitter.com/debilderlingr/status/1158594482729885696" TargetMode="External" /><Relationship Id="rId749" Type="http://schemas.openxmlformats.org/officeDocument/2006/relationships/hyperlink" Target="https://twitter.com/debilderlingr/status/1158594482729885696" TargetMode="External" /><Relationship Id="rId750" Type="http://schemas.openxmlformats.org/officeDocument/2006/relationships/hyperlink" Target="https://twitter.com/yashrshinde79/status/1158596645635760128" TargetMode="External" /><Relationship Id="rId751" Type="http://schemas.openxmlformats.org/officeDocument/2006/relationships/hyperlink" Target="https://twitter.com/akaleab/status/1158598458686595073" TargetMode="External" /><Relationship Id="rId752" Type="http://schemas.openxmlformats.org/officeDocument/2006/relationships/hyperlink" Target="https://twitter.com/hiromimaryu/status/1158598312414580737" TargetMode="External" /><Relationship Id="rId753" Type="http://schemas.openxmlformats.org/officeDocument/2006/relationships/hyperlink" Target="https://twitter.com/hiromimaryu/status/1158598312414580737" TargetMode="External" /><Relationship Id="rId754" Type="http://schemas.openxmlformats.org/officeDocument/2006/relationships/hyperlink" Target="https://twitter.com/hiromimaryu/status/1158598666996764673" TargetMode="External" /><Relationship Id="rId755" Type="http://schemas.openxmlformats.org/officeDocument/2006/relationships/hyperlink" Target="https://twitter.com/hiromimaryu/status/1158598666996764673" TargetMode="External" /><Relationship Id="rId756" Type="http://schemas.openxmlformats.org/officeDocument/2006/relationships/hyperlink" Target="https://twitter.com/taotao8931/status/1158598886178480128" TargetMode="External" /><Relationship Id="rId757" Type="http://schemas.openxmlformats.org/officeDocument/2006/relationships/hyperlink" Target="https://twitter.com/taotao8931/status/1158598886178480128" TargetMode="External" /><Relationship Id="rId758" Type="http://schemas.openxmlformats.org/officeDocument/2006/relationships/hyperlink" Target="https://twitter.com/madara_428/status/1158599349376434177" TargetMode="External" /><Relationship Id="rId759" Type="http://schemas.openxmlformats.org/officeDocument/2006/relationships/hyperlink" Target="https://twitter.com/madara_428/status/1158599349376434177" TargetMode="External" /><Relationship Id="rId760" Type="http://schemas.openxmlformats.org/officeDocument/2006/relationships/hyperlink" Target="https://twitter.com/wkyhkw/status/1158601253447823361" TargetMode="External" /><Relationship Id="rId761" Type="http://schemas.openxmlformats.org/officeDocument/2006/relationships/hyperlink" Target="https://twitter.com/wkyhkw/status/1158601253447823361" TargetMode="External" /><Relationship Id="rId762" Type="http://schemas.openxmlformats.org/officeDocument/2006/relationships/hyperlink" Target="https://twitter.com/sweetsokabe/status/1158602061677654016" TargetMode="External" /><Relationship Id="rId763" Type="http://schemas.openxmlformats.org/officeDocument/2006/relationships/hyperlink" Target="https://twitter.com/sweetsokabe/status/1158602061677654016" TargetMode="External" /><Relationship Id="rId764" Type="http://schemas.openxmlformats.org/officeDocument/2006/relationships/hyperlink" Target="https://twitter.com/sweetsokabe/status/1158602406025818112" TargetMode="External" /><Relationship Id="rId765" Type="http://schemas.openxmlformats.org/officeDocument/2006/relationships/hyperlink" Target="https://twitter.com/sweetsokabe/status/1158602406025818112" TargetMode="External" /><Relationship Id="rId766" Type="http://schemas.openxmlformats.org/officeDocument/2006/relationships/hyperlink" Target="https://twitter.com/rdandoy/status/1158602913738055680" TargetMode="External" /><Relationship Id="rId767" Type="http://schemas.openxmlformats.org/officeDocument/2006/relationships/hyperlink" Target="https://twitter.com/rdandoy/status/1158602913738055680" TargetMode="External" /><Relationship Id="rId768" Type="http://schemas.openxmlformats.org/officeDocument/2006/relationships/hyperlink" Target="https://twitter.com/michicotenti_pi/status/1158603023959986177" TargetMode="External" /><Relationship Id="rId769" Type="http://schemas.openxmlformats.org/officeDocument/2006/relationships/hyperlink" Target="https://twitter.com/michicotenti_pi/status/1158603023959986177" TargetMode="External" /><Relationship Id="rId770" Type="http://schemas.openxmlformats.org/officeDocument/2006/relationships/hyperlink" Target="https://twitter.com/spring_yuna/status/1158607693415768065" TargetMode="External" /><Relationship Id="rId771" Type="http://schemas.openxmlformats.org/officeDocument/2006/relationships/hyperlink" Target="https://twitter.com/spring_yuna/status/1158607693415768065" TargetMode="External" /><Relationship Id="rId772" Type="http://schemas.openxmlformats.org/officeDocument/2006/relationships/hyperlink" Target="https://twitter.com/suzutak/status/1158611923081973761" TargetMode="External" /><Relationship Id="rId773" Type="http://schemas.openxmlformats.org/officeDocument/2006/relationships/hyperlink" Target="https://twitter.com/suzutak/status/1158611923081973761" TargetMode="External" /><Relationship Id="rId774" Type="http://schemas.openxmlformats.org/officeDocument/2006/relationships/hyperlink" Target="https://twitter.com/aiogataiogatai/status/1158614325117911040" TargetMode="External" /><Relationship Id="rId775" Type="http://schemas.openxmlformats.org/officeDocument/2006/relationships/hyperlink" Target="https://twitter.com/aiogataiogatai/status/1158614325117911040" TargetMode="External" /><Relationship Id="rId776" Type="http://schemas.openxmlformats.org/officeDocument/2006/relationships/hyperlink" Target="https://twitter.com/armellllle/status/1158620284905295872" TargetMode="External" /><Relationship Id="rId777" Type="http://schemas.openxmlformats.org/officeDocument/2006/relationships/hyperlink" Target="https://twitter.com/armellllle/status/1158620284905295872" TargetMode="External" /><Relationship Id="rId778" Type="http://schemas.openxmlformats.org/officeDocument/2006/relationships/hyperlink" Target="https://twitter.com/ken_hellsten/status/1158628461763678208" TargetMode="External" /><Relationship Id="rId779" Type="http://schemas.openxmlformats.org/officeDocument/2006/relationships/hyperlink" Target="https://twitter.com/odreissi/status/1158630735932248064" TargetMode="External" /><Relationship Id="rId780" Type="http://schemas.openxmlformats.org/officeDocument/2006/relationships/hyperlink" Target="https://twitter.com/kiramarin/status/1158630871030730752" TargetMode="External" /><Relationship Id="rId781" Type="http://schemas.openxmlformats.org/officeDocument/2006/relationships/hyperlink" Target="https://twitter.com/kiramarin/status/1158630871030730752" TargetMode="External" /><Relationship Id="rId782" Type="http://schemas.openxmlformats.org/officeDocument/2006/relationships/hyperlink" Target="https://twitter.com/hznll28/status/1158632111617773568" TargetMode="External" /><Relationship Id="rId783" Type="http://schemas.openxmlformats.org/officeDocument/2006/relationships/hyperlink" Target="https://twitter.com/khemiri_lotfi/status/1158509308725923840" TargetMode="External" /><Relationship Id="rId784" Type="http://schemas.openxmlformats.org/officeDocument/2006/relationships/hyperlink" Target="https://twitter.com/khemiri_lotfi/status/1158634209352851456" TargetMode="External" /><Relationship Id="rId785" Type="http://schemas.openxmlformats.org/officeDocument/2006/relationships/hyperlink" Target="https://twitter.com/wmn4srvl/status/1158636541192749056" TargetMode="External" /><Relationship Id="rId786" Type="http://schemas.openxmlformats.org/officeDocument/2006/relationships/hyperlink" Target="https://twitter.com/flortrillo/status/1158637693456343041" TargetMode="External" /><Relationship Id="rId787" Type="http://schemas.openxmlformats.org/officeDocument/2006/relationships/hyperlink" Target="https://twitter.com/bradbury455/status/1158638876576997376" TargetMode="External" /><Relationship Id="rId788" Type="http://schemas.openxmlformats.org/officeDocument/2006/relationships/hyperlink" Target="https://twitter.com/bradbury455/status/1158638876576997376" TargetMode="External" /><Relationship Id="rId789" Type="http://schemas.openxmlformats.org/officeDocument/2006/relationships/hyperlink" Target="https://twitter.com/sarahbarber1972/status/1158638935414837248" TargetMode="External" /><Relationship Id="rId790" Type="http://schemas.openxmlformats.org/officeDocument/2006/relationships/hyperlink" Target="https://twitter.com/antoinebondaz/status/1158642060938895360" TargetMode="External" /><Relationship Id="rId791" Type="http://schemas.openxmlformats.org/officeDocument/2006/relationships/hyperlink" Target="https://twitter.com/paola_tessari/status/1158642501340864513" TargetMode="External" /><Relationship Id="rId792" Type="http://schemas.openxmlformats.org/officeDocument/2006/relationships/hyperlink" Target="https://twitter.com/queenoliviastr/status/1158642762968793088" TargetMode="External" /><Relationship Id="rId793" Type="http://schemas.openxmlformats.org/officeDocument/2006/relationships/hyperlink" Target="https://twitter.com/akaya1001/status/1158643066389106688" TargetMode="External" /><Relationship Id="rId794" Type="http://schemas.openxmlformats.org/officeDocument/2006/relationships/hyperlink" Target="https://twitter.com/jadoremyt1048/status/1158644086787567616" TargetMode="External" /><Relationship Id="rId795" Type="http://schemas.openxmlformats.org/officeDocument/2006/relationships/hyperlink" Target="https://twitter.com/jadoremyt1048/status/1158644086787567616" TargetMode="External" /><Relationship Id="rId796" Type="http://schemas.openxmlformats.org/officeDocument/2006/relationships/hyperlink" Target="https://twitter.com/wsjp_insight/status/1158644724309250048" TargetMode="External" /><Relationship Id="rId797" Type="http://schemas.openxmlformats.org/officeDocument/2006/relationships/hyperlink" Target="https://twitter.com/wsjp_insight/status/1158644724309250048" TargetMode="External" /><Relationship Id="rId798" Type="http://schemas.openxmlformats.org/officeDocument/2006/relationships/hyperlink" Target="https://twitter.com/4evrstardancer/status/1158645211096113152" TargetMode="External" /><Relationship Id="rId799" Type="http://schemas.openxmlformats.org/officeDocument/2006/relationships/hyperlink" Target="https://twitter.com/yumintanaka/status/1158646306979667969" TargetMode="External" /><Relationship Id="rId800" Type="http://schemas.openxmlformats.org/officeDocument/2006/relationships/hyperlink" Target="https://twitter.com/yumintanaka/status/1158646306979667969" TargetMode="External" /><Relationship Id="rId801" Type="http://schemas.openxmlformats.org/officeDocument/2006/relationships/hyperlink" Target="https://twitter.com/marteensis/status/1158648361458839552" TargetMode="External" /><Relationship Id="rId802" Type="http://schemas.openxmlformats.org/officeDocument/2006/relationships/hyperlink" Target="https://twitter.com/goalsscc/status/1158649600934367232" TargetMode="External" /><Relationship Id="rId803" Type="http://schemas.openxmlformats.org/officeDocument/2006/relationships/hyperlink" Target="https://twitter.com/alankytwitty/status/1158651475641454592" TargetMode="External" /><Relationship Id="rId804" Type="http://schemas.openxmlformats.org/officeDocument/2006/relationships/hyperlink" Target="https://twitter.com/boblyle/status/1158651744731222016" TargetMode="External" /><Relationship Id="rId805" Type="http://schemas.openxmlformats.org/officeDocument/2006/relationships/hyperlink" Target="https://twitter.com/beezerbopls/status/1158652784025096192" TargetMode="External" /><Relationship Id="rId806" Type="http://schemas.openxmlformats.org/officeDocument/2006/relationships/hyperlink" Target="https://twitter.com/vkarthik4/status/1158654075166003201" TargetMode="External" /><Relationship Id="rId807" Type="http://schemas.openxmlformats.org/officeDocument/2006/relationships/hyperlink" Target="https://twitter.com/guillepotro/status/1158654108573872128" TargetMode="External" /><Relationship Id="rId808" Type="http://schemas.openxmlformats.org/officeDocument/2006/relationships/hyperlink" Target="https://twitter.com/alexglezvera/status/1158654248843907072" TargetMode="External" /><Relationship Id="rId809" Type="http://schemas.openxmlformats.org/officeDocument/2006/relationships/hyperlink" Target="https://twitter.com/paulrzongo/status/1158658146195378176" TargetMode="External" /><Relationship Id="rId810" Type="http://schemas.openxmlformats.org/officeDocument/2006/relationships/hyperlink" Target="https://twitter.com/yahiaoua113/status/1158658203065954304" TargetMode="External" /><Relationship Id="rId811" Type="http://schemas.openxmlformats.org/officeDocument/2006/relationships/hyperlink" Target="https://twitter.com/jamain_e/status/1158659567166922752" TargetMode="External" /><Relationship Id="rId812" Type="http://schemas.openxmlformats.org/officeDocument/2006/relationships/hyperlink" Target="https://twitter.com/dmcain84/status/1158667142885257217" TargetMode="External" /><Relationship Id="rId813" Type="http://schemas.openxmlformats.org/officeDocument/2006/relationships/hyperlink" Target="https://twitter.com/cursandrei/status/1158667680313958400" TargetMode="External" /><Relationship Id="rId814" Type="http://schemas.openxmlformats.org/officeDocument/2006/relationships/hyperlink" Target="https://twitter.com/maitemorren/status/1158651229272231936" TargetMode="External" /><Relationship Id="rId815" Type="http://schemas.openxmlformats.org/officeDocument/2006/relationships/hyperlink" Target="https://twitter.com/maitemorren/status/1158667698244608000" TargetMode="External" /><Relationship Id="rId816" Type="http://schemas.openxmlformats.org/officeDocument/2006/relationships/hyperlink" Target="https://twitter.com/maitemorren/status/1158667698244608000" TargetMode="External" /><Relationship Id="rId817" Type="http://schemas.openxmlformats.org/officeDocument/2006/relationships/hyperlink" Target="https://twitter.com/hajarahussaini/status/1158669942918721536" TargetMode="External" /><Relationship Id="rId818" Type="http://schemas.openxmlformats.org/officeDocument/2006/relationships/hyperlink" Target="https://twitter.com/madaaworld12/status/1158670289527595008" TargetMode="External" /><Relationship Id="rId819" Type="http://schemas.openxmlformats.org/officeDocument/2006/relationships/hyperlink" Target="https://twitter.com/erwinnerrr/status/1158671096415055873" TargetMode="External" /><Relationship Id="rId820" Type="http://schemas.openxmlformats.org/officeDocument/2006/relationships/hyperlink" Target="https://twitter.com/erwinnerrr/status/1158671096415055873" TargetMode="External" /><Relationship Id="rId821" Type="http://schemas.openxmlformats.org/officeDocument/2006/relationships/hyperlink" Target="https://twitter.com/basic_int/status/1158672058517282816" TargetMode="External" /><Relationship Id="rId822" Type="http://schemas.openxmlformats.org/officeDocument/2006/relationships/hyperlink" Target="https://twitter.com/ejyadev/status/1158672481357459456" TargetMode="External" /><Relationship Id="rId823" Type="http://schemas.openxmlformats.org/officeDocument/2006/relationships/hyperlink" Target="https://twitter.com/pupusquarepants/status/1158673730475708418" TargetMode="External" /><Relationship Id="rId824" Type="http://schemas.openxmlformats.org/officeDocument/2006/relationships/hyperlink" Target="https://twitter.com/pupusquarepants/status/1158673730475708418" TargetMode="External" /><Relationship Id="rId825" Type="http://schemas.openxmlformats.org/officeDocument/2006/relationships/hyperlink" Target="https://twitter.com/keita_thatsky/status/1158673956892622849" TargetMode="External" /><Relationship Id="rId826" Type="http://schemas.openxmlformats.org/officeDocument/2006/relationships/hyperlink" Target="https://twitter.com/keita_thatsky/status/1158673956892622849" TargetMode="External" /><Relationship Id="rId827" Type="http://schemas.openxmlformats.org/officeDocument/2006/relationships/hyperlink" Target="https://twitter.com/keita_thatsky/status/1158674012202885120" TargetMode="External" /><Relationship Id="rId828" Type="http://schemas.openxmlformats.org/officeDocument/2006/relationships/hyperlink" Target="https://twitter.com/keita_thatsky/status/1158674012202885120" TargetMode="External" /><Relationship Id="rId829" Type="http://schemas.openxmlformats.org/officeDocument/2006/relationships/hyperlink" Target="https://twitter.com/minipinlove/status/1158674651276464128" TargetMode="External" /><Relationship Id="rId830" Type="http://schemas.openxmlformats.org/officeDocument/2006/relationships/hyperlink" Target="https://twitter.com/elise_a_a/status/1158674517415346176" TargetMode="External" /><Relationship Id="rId831" Type="http://schemas.openxmlformats.org/officeDocument/2006/relationships/hyperlink" Target="https://twitter.com/elise_a_a/status/1158674853014233088" TargetMode="External" /><Relationship Id="rId832" Type="http://schemas.openxmlformats.org/officeDocument/2006/relationships/hyperlink" Target="https://twitter.com/cosmontgts/status/1158678781235613696" TargetMode="External" /><Relationship Id="rId833" Type="http://schemas.openxmlformats.org/officeDocument/2006/relationships/hyperlink" Target="https://twitter.com/cosmontgts/status/1158678781235613696" TargetMode="External" /><Relationship Id="rId834" Type="http://schemas.openxmlformats.org/officeDocument/2006/relationships/hyperlink" Target="https://twitter.com/rss_mcdnld/status/1158681638563471360" TargetMode="External" /><Relationship Id="rId835" Type="http://schemas.openxmlformats.org/officeDocument/2006/relationships/hyperlink" Target="https://twitter.com/mancinelli2020/status/1158688677469536262" TargetMode="External" /><Relationship Id="rId836" Type="http://schemas.openxmlformats.org/officeDocument/2006/relationships/hyperlink" Target="https://twitter.com/odeos2oundo/status/1158689399946829824" TargetMode="External" /><Relationship Id="rId837" Type="http://schemas.openxmlformats.org/officeDocument/2006/relationships/hyperlink" Target="https://twitter.com/japkarly/status/1158690626696822785" TargetMode="External" /><Relationship Id="rId838" Type="http://schemas.openxmlformats.org/officeDocument/2006/relationships/hyperlink" Target="https://twitter.com/japkarly/status/1158690626696822785" TargetMode="External" /><Relationship Id="rId839" Type="http://schemas.openxmlformats.org/officeDocument/2006/relationships/hyperlink" Target="https://twitter.com/cristinaalbert4/status/1158691879422238720" TargetMode="External" /><Relationship Id="rId840" Type="http://schemas.openxmlformats.org/officeDocument/2006/relationships/hyperlink" Target="https://twitter.com/_tsukino_usako/status/1158693950435278849" TargetMode="External" /><Relationship Id="rId841" Type="http://schemas.openxmlformats.org/officeDocument/2006/relationships/hyperlink" Target="https://twitter.com/motikat/status/1158694321937403904" TargetMode="External" /><Relationship Id="rId842" Type="http://schemas.openxmlformats.org/officeDocument/2006/relationships/hyperlink" Target="https://twitter.com/kampsabine/status/1158694575344640000" TargetMode="External" /><Relationship Id="rId843" Type="http://schemas.openxmlformats.org/officeDocument/2006/relationships/hyperlink" Target="https://twitter.com/rharenchar/status/1158696341452853250" TargetMode="External" /><Relationship Id="rId844" Type="http://schemas.openxmlformats.org/officeDocument/2006/relationships/hyperlink" Target="https://twitter.com/wahrlos/status/1158698445013753856" TargetMode="External" /><Relationship Id="rId845" Type="http://schemas.openxmlformats.org/officeDocument/2006/relationships/hyperlink" Target="https://twitter.com/anupamjamatia/status/1158702191844048896" TargetMode="External" /><Relationship Id="rId846" Type="http://schemas.openxmlformats.org/officeDocument/2006/relationships/hyperlink" Target="https://twitter.com/sunachan01/status/1158712524906422273" TargetMode="External" /><Relationship Id="rId847" Type="http://schemas.openxmlformats.org/officeDocument/2006/relationships/hyperlink" Target="https://twitter.com/sunachan01/status/1158712524906422273" TargetMode="External" /><Relationship Id="rId848" Type="http://schemas.openxmlformats.org/officeDocument/2006/relationships/hyperlink" Target="https://twitter.com/super_starad/status/1158718299099865088" TargetMode="External" /><Relationship Id="rId849" Type="http://schemas.openxmlformats.org/officeDocument/2006/relationships/hyperlink" Target="https://twitter.com/shira_avi/status/1158720770052362240" TargetMode="External" /><Relationship Id="rId850" Type="http://schemas.openxmlformats.org/officeDocument/2006/relationships/hyperlink" Target="https://twitter.com/bankimooncentre/status/1158720862977220609" TargetMode="External" /><Relationship Id="rId851" Type="http://schemas.openxmlformats.org/officeDocument/2006/relationships/hyperlink" Target="https://twitter.com/sahiransari9898/status/1158721016958312448" TargetMode="External" /><Relationship Id="rId852" Type="http://schemas.openxmlformats.org/officeDocument/2006/relationships/hyperlink" Target="https://twitter.com/dasvisionary/status/1158731745975570434" TargetMode="External" /><Relationship Id="rId853" Type="http://schemas.openxmlformats.org/officeDocument/2006/relationships/hyperlink" Target="https://twitter.com/akiame9/status/1158732015245516802" TargetMode="External" /><Relationship Id="rId854" Type="http://schemas.openxmlformats.org/officeDocument/2006/relationships/hyperlink" Target="https://twitter.com/iamlenaye/status/1158732039845228544" TargetMode="External" /><Relationship Id="rId855" Type="http://schemas.openxmlformats.org/officeDocument/2006/relationships/hyperlink" Target="https://twitter.com/bzvokelj/status/1158418025688850433" TargetMode="External" /><Relationship Id="rId856" Type="http://schemas.openxmlformats.org/officeDocument/2006/relationships/hyperlink" Target="https://twitter.com/bzvokelj/status/1158732562447130625" TargetMode="External" /><Relationship Id="rId857" Type="http://schemas.openxmlformats.org/officeDocument/2006/relationships/hyperlink" Target="https://twitter.com/mfa_nigeria/status/1158736676648153089" TargetMode="External" /><Relationship Id="rId858" Type="http://schemas.openxmlformats.org/officeDocument/2006/relationships/hyperlink" Target="https://twitter.com/paulmick/status/1158740040626974720" TargetMode="External" /><Relationship Id="rId859" Type="http://schemas.openxmlformats.org/officeDocument/2006/relationships/hyperlink" Target="https://twitter.com/natthecat21/status/1158743617797840896" TargetMode="External" /><Relationship Id="rId860" Type="http://schemas.openxmlformats.org/officeDocument/2006/relationships/hyperlink" Target="https://twitter.com/natthecat21/status/1158743759481442304" TargetMode="External" /><Relationship Id="rId861" Type="http://schemas.openxmlformats.org/officeDocument/2006/relationships/hyperlink" Target="https://twitter.com/natthecat21/status/1158743759481442304" TargetMode="External" /><Relationship Id="rId862" Type="http://schemas.openxmlformats.org/officeDocument/2006/relationships/hyperlink" Target="https://twitter.com/laurashholgate/status/1158746896833437697" TargetMode="External" /><Relationship Id="rId863" Type="http://schemas.openxmlformats.org/officeDocument/2006/relationships/hyperlink" Target="https://twitter.com/kunikosuzuki1/status/1158748018314604544" TargetMode="External" /><Relationship Id="rId864" Type="http://schemas.openxmlformats.org/officeDocument/2006/relationships/hyperlink" Target="https://twitter.com/kunikosuzuki1/status/1158748018314604544" TargetMode="External" /><Relationship Id="rId865" Type="http://schemas.openxmlformats.org/officeDocument/2006/relationships/hyperlink" Target="https://twitter.com/frederic_naud/status/1158753482352025609" TargetMode="External" /><Relationship Id="rId866" Type="http://schemas.openxmlformats.org/officeDocument/2006/relationships/hyperlink" Target="https://twitter.com/annwesha9/status/1158755239383556097" TargetMode="External" /><Relationship Id="rId867" Type="http://schemas.openxmlformats.org/officeDocument/2006/relationships/hyperlink" Target="https://twitter.com/larsroobol/status/1158756178681315329" TargetMode="External" /><Relationship Id="rId868" Type="http://schemas.openxmlformats.org/officeDocument/2006/relationships/hyperlink" Target="https://twitter.com/beyondthebomb/status/1158757161733894144" TargetMode="External" /><Relationship Id="rId869" Type="http://schemas.openxmlformats.org/officeDocument/2006/relationships/hyperlink" Target="https://twitter.com/davidlance3/status/1158761326065459200" TargetMode="External" /><Relationship Id="rId870" Type="http://schemas.openxmlformats.org/officeDocument/2006/relationships/hyperlink" Target="https://twitter.com/tammyjptaylor/status/1158684069443645441" TargetMode="External" /><Relationship Id="rId871" Type="http://schemas.openxmlformats.org/officeDocument/2006/relationships/hyperlink" Target="https://twitter.com/tammyjptaylor/status/1158762790632480774" TargetMode="External" /><Relationship Id="rId872" Type="http://schemas.openxmlformats.org/officeDocument/2006/relationships/hyperlink" Target="https://twitter.com/greco_james/status/1158764575551971328" TargetMode="External" /><Relationship Id="rId873" Type="http://schemas.openxmlformats.org/officeDocument/2006/relationships/hyperlink" Target="https://twitter.com/strategicpolicy/status/1158766249246990336" TargetMode="External" /><Relationship Id="rId874" Type="http://schemas.openxmlformats.org/officeDocument/2006/relationships/hyperlink" Target="https://twitter.com/strategicpolicy/status/1158766249246990336" TargetMode="External" /><Relationship Id="rId875" Type="http://schemas.openxmlformats.org/officeDocument/2006/relationships/hyperlink" Target="https://twitter.com/harringtonmarks/status/1158766857979080705" TargetMode="External" /><Relationship Id="rId876" Type="http://schemas.openxmlformats.org/officeDocument/2006/relationships/hyperlink" Target="https://twitter.com/lizl_genealogy/status/1158769662244655104" TargetMode="External" /><Relationship Id="rId877" Type="http://schemas.openxmlformats.org/officeDocument/2006/relationships/hyperlink" Target="https://twitter.com/lizl_genealogy/status/1158770026889011200" TargetMode="External" /><Relationship Id="rId878" Type="http://schemas.openxmlformats.org/officeDocument/2006/relationships/hyperlink" Target="https://twitter.com/sofiaphys/status/1158770482252066822" TargetMode="External" /><Relationship Id="rId879" Type="http://schemas.openxmlformats.org/officeDocument/2006/relationships/hyperlink" Target="https://twitter.com/other95/status/1158771607193542658" TargetMode="External" /><Relationship Id="rId880" Type="http://schemas.openxmlformats.org/officeDocument/2006/relationships/hyperlink" Target="https://twitter.com/davefernig/status/1158774618741596160" TargetMode="External" /><Relationship Id="rId881" Type="http://schemas.openxmlformats.org/officeDocument/2006/relationships/hyperlink" Target="https://twitter.com/davefernig/status/1158774669006086144" TargetMode="External" /><Relationship Id="rId882" Type="http://schemas.openxmlformats.org/officeDocument/2006/relationships/hyperlink" Target="https://twitter.com/gaopalelwebigg/status/1158328401612197888" TargetMode="External" /><Relationship Id="rId883" Type="http://schemas.openxmlformats.org/officeDocument/2006/relationships/hyperlink" Target="https://twitter.com/gaopalelwebigg/status/1158728153042472960" TargetMode="External" /><Relationship Id="rId884" Type="http://schemas.openxmlformats.org/officeDocument/2006/relationships/hyperlink" Target="https://twitter.com/gaopalelwebigg/status/1158774847117451265" TargetMode="External" /><Relationship Id="rId885" Type="http://schemas.openxmlformats.org/officeDocument/2006/relationships/hyperlink" Target="https://twitter.com/akamimura1994/status/1158776694427148288" TargetMode="External" /><Relationship Id="rId886" Type="http://schemas.openxmlformats.org/officeDocument/2006/relationships/hyperlink" Target="https://twitter.com/akamimura1994/status/1158776694427148288" TargetMode="External" /><Relationship Id="rId887" Type="http://schemas.openxmlformats.org/officeDocument/2006/relationships/hyperlink" Target="https://twitter.com/pierrebonneels/status/1158780915709022209" TargetMode="External" /><Relationship Id="rId888" Type="http://schemas.openxmlformats.org/officeDocument/2006/relationships/hyperlink" Target="https://twitter.com/pierrebonneels/status/1158780915709022209" TargetMode="External" /><Relationship Id="rId889" Type="http://schemas.openxmlformats.org/officeDocument/2006/relationships/hyperlink" Target="https://twitter.com/birdtrees/status/1158781153253449733" TargetMode="External" /><Relationship Id="rId890" Type="http://schemas.openxmlformats.org/officeDocument/2006/relationships/hyperlink" Target="https://twitter.com/genius_play_u/status/1158786635435319296" TargetMode="External" /><Relationship Id="rId891" Type="http://schemas.openxmlformats.org/officeDocument/2006/relationships/hyperlink" Target="https://twitter.com/woroud/status/1158788715747119104" TargetMode="External" /><Relationship Id="rId892" Type="http://schemas.openxmlformats.org/officeDocument/2006/relationships/hyperlink" Target="https://twitter.com/kdarbandi/status/1158812298590523392" TargetMode="External" /><Relationship Id="rId893" Type="http://schemas.openxmlformats.org/officeDocument/2006/relationships/hyperlink" Target="https://twitter.com/rousseauagnes/status/1158812872610340864" TargetMode="External" /><Relationship Id="rId894" Type="http://schemas.openxmlformats.org/officeDocument/2006/relationships/hyperlink" Target="https://twitter.com/julia_peitl/status/1158819533647425537" TargetMode="External" /><Relationship Id="rId895" Type="http://schemas.openxmlformats.org/officeDocument/2006/relationships/hyperlink" Target="https://twitter.com/cristianan78/status/1158827954299920384" TargetMode="External" /><Relationship Id="rId896" Type="http://schemas.openxmlformats.org/officeDocument/2006/relationships/hyperlink" Target="https://twitter.com/marionberrens/status/1158497470906871809" TargetMode="External" /><Relationship Id="rId897" Type="http://schemas.openxmlformats.org/officeDocument/2006/relationships/hyperlink" Target="https://twitter.com/marionberrens/status/1158831599510872064" TargetMode="External" /><Relationship Id="rId898" Type="http://schemas.openxmlformats.org/officeDocument/2006/relationships/hyperlink" Target="https://twitter.com/ktmarimira/status/1158678670954901506" TargetMode="External" /><Relationship Id="rId899" Type="http://schemas.openxmlformats.org/officeDocument/2006/relationships/hyperlink" Target="https://twitter.com/ktmarimira/status/1158838924145496064" TargetMode="External" /><Relationship Id="rId900" Type="http://schemas.openxmlformats.org/officeDocument/2006/relationships/hyperlink" Target="https://twitter.com/urduz/status/1158856121303654400" TargetMode="External" /><Relationship Id="rId901" Type="http://schemas.openxmlformats.org/officeDocument/2006/relationships/hyperlink" Target="https://twitter.com/richfm39517086/status/1158857295062851585" TargetMode="External" /><Relationship Id="rId902" Type="http://schemas.openxmlformats.org/officeDocument/2006/relationships/hyperlink" Target="https://twitter.com/richfm39517086/status/1158857295062851585" TargetMode="External" /><Relationship Id="rId903" Type="http://schemas.openxmlformats.org/officeDocument/2006/relationships/hyperlink" Target="https://twitter.com/gasparepolizzi9/status/1158868781042716672" TargetMode="External" /><Relationship Id="rId904" Type="http://schemas.openxmlformats.org/officeDocument/2006/relationships/hyperlink" Target="https://twitter.com/namae_kangaechu/status/1158891841288171521" TargetMode="External" /><Relationship Id="rId905" Type="http://schemas.openxmlformats.org/officeDocument/2006/relationships/hyperlink" Target="https://twitter.com/namae_kangaechu/status/1158891841288171521" TargetMode="External" /><Relationship Id="rId906" Type="http://schemas.openxmlformats.org/officeDocument/2006/relationships/hyperlink" Target="https://twitter.com/b27c8a94ae537w/status/1158910931088203776" TargetMode="External" /><Relationship Id="rId907" Type="http://schemas.openxmlformats.org/officeDocument/2006/relationships/hyperlink" Target="https://twitter.com/b27c8a94ae537w/status/1158910931088203776" TargetMode="External" /><Relationship Id="rId908" Type="http://schemas.openxmlformats.org/officeDocument/2006/relationships/hyperlink" Target="https://twitter.com/stevieagr/status/1158990933859262466" TargetMode="External" /><Relationship Id="rId909" Type="http://schemas.openxmlformats.org/officeDocument/2006/relationships/hyperlink" Target="https://twitter.com/ohemaadufiegh/status/1159017092336750592" TargetMode="External" /><Relationship Id="rId910" Type="http://schemas.openxmlformats.org/officeDocument/2006/relationships/hyperlink" Target="https://twitter.com/9kkdsvbktt7jz0y/status/1159036166580011009" TargetMode="External" /><Relationship Id="rId911" Type="http://schemas.openxmlformats.org/officeDocument/2006/relationships/hyperlink" Target="https://twitter.com/9kkdsvbktt7jz0y/status/1159036166580011009" TargetMode="External" /><Relationship Id="rId912" Type="http://schemas.openxmlformats.org/officeDocument/2006/relationships/hyperlink" Target="https://twitter.com/nihonzaijuu/status/1159051216380280832" TargetMode="External" /><Relationship Id="rId913" Type="http://schemas.openxmlformats.org/officeDocument/2006/relationships/hyperlink" Target="https://twitter.com/calaggie/status/1159079338475569152" TargetMode="External" /><Relationship Id="rId914" Type="http://schemas.openxmlformats.org/officeDocument/2006/relationships/hyperlink" Target="https://twitter.com/mkitano22/status/1158319752206520320" TargetMode="External" /><Relationship Id="rId915" Type="http://schemas.openxmlformats.org/officeDocument/2006/relationships/hyperlink" Target="https://twitter.com/mkitano22/status/1159085916012646400" TargetMode="External" /><Relationship Id="rId916" Type="http://schemas.openxmlformats.org/officeDocument/2006/relationships/hyperlink" Target="https://twitter.com/manojgguc/status/1159193681485676544" TargetMode="External" /><Relationship Id="rId917" Type="http://schemas.openxmlformats.org/officeDocument/2006/relationships/hyperlink" Target="https://twitter.com/pipi_monkey/status/1159266098405003264" TargetMode="External" /><Relationship Id="rId918" Type="http://schemas.openxmlformats.org/officeDocument/2006/relationships/hyperlink" Target="https://twitter.com/pipi_monkey/status/1159266098405003264" TargetMode="External" /><Relationship Id="rId919" Type="http://schemas.openxmlformats.org/officeDocument/2006/relationships/hyperlink" Target="https://twitter.com/sekayengai/status/1159375137621381122" TargetMode="External" /><Relationship Id="rId920" Type="http://schemas.openxmlformats.org/officeDocument/2006/relationships/hyperlink" Target="https://twitter.com/sekayengai/status/1159375137621381122" TargetMode="External" /><Relationship Id="rId921" Type="http://schemas.openxmlformats.org/officeDocument/2006/relationships/hyperlink" Target="https://twitter.com/alejamarg/status/1159432496683110400" TargetMode="External" /><Relationship Id="rId922" Type="http://schemas.openxmlformats.org/officeDocument/2006/relationships/hyperlink" Target="https://twitter.com/alejamarg/status/1159432496683110400" TargetMode="External" /><Relationship Id="rId923" Type="http://schemas.openxmlformats.org/officeDocument/2006/relationships/hyperlink" Target="https://twitter.com/wwhafez/status/1159449039399727104" TargetMode="External" /><Relationship Id="rId924" Type="http://schemas.openxmlformats.org/officeDocument/2006/relationships/hyperlink" Target="https://twitter.com/wwhafez/status/1159449208493084674" TargetMode="External" /><Relationship Id="rId925" Type="http://schemas.openxmlformats.org/officeDocument/2006/relationships/hyperlink" Target="https://twitter.com/wwhafez/status/1159449727760588800" TargetMode="External" /><Relationship Id="rId926" Type="http://schemas.openxmlformats.org/officeDocument/2006/relationships/hyperlink" Target="https://twitter.com/wwhafez/status/1159449727760588800" TargetMode="External" /><Relationship Id="rId927" Type="http://schemas.openxmlformats.org/officeDocument/2006/relationships/hyperlink" Target="https://twitter.com/crod_cruz/status/1159517727847014402" TargetMode="External" /><Relationship Id="rId928" Type="http://schemas.openxmlformats.org/officeDocument/2006/relationships/hyperlink" Target="https://twitter.com/crod_cruz/status/1159517727847014402" TargetMode="External" /><Relationship Id="rId929" Type="http://schemas.openxmlformats.org/officeDocument/2006/relationships/hyperlink" Target="https://twitter.com/labakp/status/1158375091417296896" TargetMode="External" /><Relationship Id="rId930" Type="http://schemas.openxmlformats.org/officeDocument/2006/relationships/hyperlink" Target="https://twitter.com/labakp/status/1159551268517482499" TargetMode="External" /><Relationship Id="rId931" Type="http://schemas.openxmlformats.org/officeDocument/2006/relationships/hyperlink" Target="https://twitter.com/labakp/status/1159551268517482499" TargetMode="External" /><Relationship Id="rId932" Type="http://schemas.openxmlformats.org/officeDocument/2006/relationships/hyperlink" Target="https://twitter.com/hayano/status/1159596356664565761" TargetMode="External" /><Relationship Id="rId933" Type="http://schemas.openxmlformats.org/officeDocument/2006/relationships/hyperlink" Target="https://twitter.com/rook_ak/status/1159596685107970048" TargetMode="External" /><Relationship Id="rId934" Type="http://schemas.openxmlformats.org/officeDocument/2006/relationships/hyperlink" Target="https://twitter.com/komoshiri/status/1159597313238503424" TargetMode="External" /><Relationship Id="rId935" Type="http://schemas.openxmlformats.org/officeDocument/2006/relationships/hyperlink" Target="https://twitter.com/springtimeriver/status/1159597709256359936" TargetMode="External" /><Relationship Id="rId936" Type="http://schemas.openxmlformats.org/officeDocument/2006/relationships/hyperlink" Target="https://twitter.com/takers23/status/1159597961208184833" TargetMode="External" /><Relationship Id="rId937" Type="http://schemas.openxmlformats.org/officeDocument/2006/relationships/hyperlink" Target="https://twitter.com/micacoumechoro/status/1159598222001598465" TargetMode="External" /><Relationship Id="rId938" Type="http://schemas.openxmlformats.org/officeDocument/2006/relationships/hyperlink" Target="https://twitter.com/ikerukaseki/status/1159598653675204608" TargetMode="External" /><Relationship Id="rId939" Type="http://schemas.openxmlformats.org/officeDocument/2006/relationships/hyperlink" Target="https://twitter.com/teekay118/status/1159598987646685184" TargetMode="External" /><Relationship Id="rId940" Type="http://schemas.openxmlformats.org/officeDocument/2006/relationships/hyperlink" Target="https://twitter.com/mukanen/status/1159599997366652928" TargetMode="External" /><Relationship Id="rId941" Type="http://schemas.openxmlformats.org/officeDocument/2006/relationships/hyperlink" Target="https://twitter.com/halmixgg/status/1159600002475237376" TargetMode="External" /><Relationship Id="rId942" Type="http://schemas.openxmlformats.org/officeDocument/2006/relationships/hyperlink" Target="https://twitter.com/math_nvgt/status/1159600520593436672" TargetMode="External" /><Relationship Id="rId943" Type="http://schemas.openxmlformats.org/officeDocument/2006/relationships/hyperlink" Target="https://twitter.com/mitchyokkaichi/status/1159600961205108736" TargetMode="External" /><Relationship Id="rId944" Type="http://schemas.openxmlformats.org/officeDocument/2006/relationships/hyperlink" Target="https://twitter.com/kaycanadagoose/status/1159601951576690689" TargetMode="External" /><Relationship Id="rId945" Type="http://schemas.openxmlformats.org/officeDocument/2006/relationships/hyperlink" Target="https://twitter.com/rosenelbuio/status/1159601958199541761" TargetMode="External" /><Relationship Id="rId946" Type="http://schemas.openxmlformats.org/officeDocument/2006/relationships/hyperlink" Target="https://twitter.com/mizuha_mh/status/1159602809441964032" TargetMode="External" /><Relationship Id="rId947" Type="http://schemas.openxmlformats.org/officeDocument/2006/relationships/hyperlink" Target="https://twitter.com/mayyuu2318/status/1159605432400240640" TargetMode="External" /><Relationship Id="rId948" Type="http://schemas.openxmlformats.org/officeDocument/2006/relationships/hyperlink" Target="https://twitter.com/magnolia_666/status/1159607236332675073" TargetMode="External" /><Relationship Id="rId949" Type="http://schemas.openxmlformats.org/officeDocument/2006/relationships/hyperlink" Target="https://twitter.com/suzaku954/status/1159607361377464321" TargetMode="External" /><Relationship Id="rId950" Type="http://schemas.openxmlformats.org/officeDocument/2006/relationships/hyperlink" Target="https://twitter.com/slowslowfood/status/1159608606343327744" TargetMode="External" /><Relationship Id="rId951" Type="http://schemas.openxmlformats.org/officeDocument/2006/relationships/hyperlink" Target="https://twitter.com/kunch6_1re/status/1159611847093321730" TargetMode="External" /><Relationship Id="rId952" Type="http://schemas.openxmlformats.org/officeDocument/2006/relationships/hyperlink" Target="https://twitter.com/yuyu3930/status/1159618964474880001" TargetMode="External" /><Relationship Id="rId953" Type="http://schemas.openxmlformats.org/officeDocument/2006/relationships/hyperlink" Target="https://twitter.com/mountainbase123/status/1159625498684735489" TargetMode="External" /><Relationship Id="rId954" Type="http://schemas.openxmlformats.org/officeDocument/2006/relationships/hyperlink" Target="https://twitter.com/yevgeny01/status/1159664375172481025" TargetMode="External" /><Relationship Id="rId955" Type="http://schemas.openxmlformats.org/officeDocument/2006/relationships/hyperlink" Target="https://twitter.com/patthedesertra1/status/1159698400041824256" TargetMode="External" /><Relationship Id="rId956" Type="http://schemas.openxmlformats.org/officeDocument/2006/relationships/hyperlink" Target="https://twitter.com/newzealand_cafe/status/1159730593355091968" TargetMode="External" /><Relationship Id="rId957" Type="http://schemas.openxmlformats.org/officeDocument/2006/relationships/hyperlink" Target="https://twitter.com/robopulp/status/1159763923358363649" TargetMode="External" /><Relationship Id="rId958" Type="http://schemas.openxmlformats.org/officeDocument/2006/relationships/hyperlink" Target="https://twitter.com/yvandutil/status/1159785262584598528" TargetMode="External" /><Relationship Id="rId959" Type="http://schemas.openxmlformats.org/officeDocument/2006/relationships/hyperlink" Target="https://twitter.com/ctbtnow/status/1159785962760785924" TargetMode="External" /><Relationship Id="rId960" Type="http://schemas.openxmlformats.org/officeDocument/2006/relationships/hyperlink" Target="https://twitter.com/japanmissionvie/status/1158252063157096449" TargetMode="External" /><Relationship Id="rId961" Type="http://schemas.openxmlformats.org/officeDocument/2006/relationships/hyperlink" Target="https://twitter.com/japanmissionvie/status/1158307974676471810" TargetMode="External" /><Relationship Id="rId962" Type="http://schemas.openxmlformats.org/officeDocument/2006/relationships/hyperlink" Target="https://twitter.com/japanmissionvie/status/1158653292513288193" TargetMode="External" /><Relationship Id="rId963" Type="http://schemas.openxmlformats.org/officeDocument/2006/relationships/hyperlink" Target="https://twitter.com/japanmissionvie/status/1159484762295345152" TargetMode="External" /><Relationship Id="rId964" Type="http://schemas.openxmlformats.org/officeDocument/2006/relationships/hyperlink" Target="https://twitter.com/japanmissionvie/status/1159484762295345152" TargetMode="External" /><Relationship Id="rId965" Type="http://schemas.openxmlformats.org/officeDocument/2006/relationships/hyperlink" Target="https://twitter.com/japanmissionvie/status/1159794785005256704" TargetMode="External" /><Relationship Id="rId966" Type="http://schemas.openxmlformats.org/officeDocument/2006/relationships/hyperlink" Target="https://twitter.com/germanyunvienna/status/1158655612156338176" TargetMode="External" /><Relationship Id="rId967" Type="http://schemas.openxmlformats.org/officeDocument/2006/relationships/hyperlink" Target="https://twitter.com/germanyunvienna/status/1159468790155042822" TargetMode="External" /><Relationship Id="rId968" Type="http://schemas.openxmlformats.org/officeDocument/2006/relationships/hyperlink" Target="https://twitter.com/germanyunvienna/status/1159468790155042822" TargetMode="External" /><Relationship Id="rId969" Type="http://schemas.openxmlformats.org/officeDocument/2006/relationships/hyperlink" Target="https://twitter.com/germanyunvienna/status/1159795039838642176" TargetMode="External" /><Relationship Id="rId970" Type="http://schemas.openxmlformats.org/officeDocument/2006/relationships/hyperlink" Target="https://twitter.com/miyuki_panda/status/1159801411669880833" TargetMode="External" /><Relationship Id="rId971" Type="http://schemas.openxmlformats.org/officeDocument/2006/relationships/hyperlink" Target="https://twitter.com/un_disarmament/status/1159820992912510978" TargetMode="External" /><Relationship Id="rId972" Type="http://schemas.openxmlformats.org/officeDocument/2006/relationships/hyperlink" Target="https://twitter.com/kouzie01/status/1158478884272144389" TargetMode="External" /><Relationship Id="rId973" Type="http://schemas.openxmlformats.org/officeDocument/2006/relationships/hyperlink" Target="https://twitter.com/kouzie01/status/1159821469255385088" TargetMode="External" /><Relationship Id="rId974" Type="http://schemas.openxmlformats.org/officeDocument/2006/relationships/hyperlink" Target="https://twitter.com/breasleyadam/status/1159821829143433219" TargetMode="External" /><Relationship Id="rId975" Type="http://schemas.openxmlformats.org/officeDocument/2006/relationships/hyperlink" Target="https://twitter.com/kuni84165269/status/1159825757956218882" TargetMode="External" /><Relationship Id="rId976" Type="http://schemas.openxmlformats.org/officeDocument/2006/relationships/hyperlink" Target="https://twitter.com/youth4ctbt/status/1159064178885349384" TargetMode="External" /><Relationship Id="rId977" Type="http://schemas.openxmlformats.org/officeDocument/2006/relationships/hyperlink" Target="https://twitter.com/youth4ctbt/status/1159064243490250752" TargetMode="External" /><Relationship Id="rId978" Type="http://schemas.openxmlformats.org/officeDocument/2006/relationships/hyperlink" Target="https://twitter.com/youth4ctbt/status/1159854883396300801" TargetMode="External" /><Relationship Id="rId979" Type="http://schemas.openxmlformats.org/officeDocument/2006/relationships/hyperlink" Target="https://twitter.com/braddodd/status/1159870464187150337" TargetMode="External" /><Relationship Id="rId980" Type="http://schemas.openxmlformats.org/officeDocument/2006/relationships/hyperlink" Target="https://twitter.com/suncemore1/status/1159972589260947459" TargetMode="External" /><Relationship Id="rId981" Type="http://schemas.openxmlformats.org/officeDocument/2006/relationships/hyperlink" Target="https://twitter.com/nandandevau/status/1160025349754773504" TargetMode="External" /><Relationship Id="rId982" Type="http://schemas.openxmlformats.org/officeDocument/2006/relationships/hyperlink" Target="https://twitter.com/lakanieuws/status/1160130737338822656" TargetMode="External" /><Relationship Id="rId983" Type="http://schemas.openxmlformats.org/officeDocument/2006/relationships/hyperlink" Target="https://twitter.com/musashia140/status/1160132264925118464" TargetMode="External" /><Relationship Id="rId984" Type="http://schemas.openxmlformats.org/officeDocument/2006/relationships/hyperlink" Target="https://twitter.com/hdevreij/status/1160136090059231235" TargetMode="External" /><Relationship Id="rId985" Type="http://schemas.openxmlformats.org/officeDocument/2006/relationships/hyperlink" Target="https://twitter.com/danaiolos/status/1160136197655748614" TargetMode="External" /><Relationship Id="rId986" Type="http://schemas.openxmlformats.org/officeDocument/2006/relationships/hyperlink" Target="https://twitter.com/b0gu5/status/1160136205675184128" TargetMode="External" /><Relationship Id="rId987" Type="http://schemas.openxmlformats.org/officeDocument/2006/relationships/hyperlink" Target="https://twitter.com/statusemsland/status/1160137290750013440" TargetMode="External" /><Relationship Id="rId988" Type="http://schemas.openxmlformats.org/officeDocument/2006/relationships/hyperlink" Target="https://twitter.com/nuke_info/status/1160142358853410816" TargetMode="External" /><Relationship Id="rId989" Type="http://schemas.openxmlformats.org/officeDocument/2006/relationships/hyperlink" Target="https://twitter.com/lamireaut/status/1160145723591155712" TargetMode="External" /><Relationship Id="rId990" Type="http://schemas.openxmlformats.org/officeDocument/2006/relationships/hyperlink" Target="https://twitter.com/konrad_jeff/status/1160149603859275776" TargetMode="External" /><Relationship Id="rId991" Type="http://schemas.openxmlformats.org/officeDocument/2006/relationships/hyperlink" Target="https://twitter.com/danaransby/status/1160151788517040129" TargetMode="External" /><Relationship Id="rId992" Type="http://schemas.openxmlformats.org/officeDocument/2006/relationships/hyperlink" Target="https://twitter.com/garfieldtux/status/1160152962716467200" TargetMode="External" /><Relationship Id="rId993" Type="http://schemas.openxmlformats.org/officeDocument/2006/relationships/hyperlink" Target="https://twitter.com/poloniumman/status/1160155990022664198" TargetMode="External" /><Relationship Id="rId994" Type="http://schemas.openxmlformats.org/officeDocument/2006/relationships/hyperlink" Target="https://twitter.com/andreaborsoi1/status/1160162350785269762" TargetMode="External" /><Relationship Id="rId995" Type="http://schemas.openxmlformats.org/officeDocument/2006/relationships/hyperlink" Target="https://twitter.com/ronanjlebras/status/1160163042530906112" TargetMode="External" /><Relationship Id="rId996" Type="http://schemas.openxmlformats.org/officeDocument/2006/relationships/hyperlink" Target="https://twitter.com/baleakanta/status/1158261874431012866" TargetMode="External" /><Relationship Id="rId997" Type="http://schemas.openxmlformats.org/officeDocument/2006/relationships/hyperlink" Target="https://twitter.com/baleakanta/status/1158622528123936770" TargetMode="External" /><Relationship Id="rId998" Type="http://schemas.openxmlformats.org/officeDocument/2006/relationships/hyperlink" Target="https://twitter.com/baleakanta/status/1158687902160904197" TargetMode="External" /><Relationship Id="rId999" Type="http://schemas.openxmlformats.org/officeDocument/2006/relationships/hyperlink" Target="https://twitter.com/baleakanta/status/1159637985912066049" TargetMode="External" /><Relationship Id="rId1000" Type="http://schemas.openxmlformats.org/officeDocument/2006/relationships/hyperlink" Target="https://twitter.com/baleakanta/status/1160163897095180289" TargetMode="External" /><Relationship Id="rId1001" Type="http://schemas.openxmlformats.org/officeDocument/2006/relationships/hyperlink" Target="https://twitter.com/frankbottema/status/1160166705429176320" TargetMode="External" /><Relationship Id="rId1002" Type="http://schemas.openxmlformats.org/officeDocument/2006/relationships/hyperlink" Target="https://twitter.com/bert_eder/status/1160173472598896642" TargetMode="External" /><Relationship Id="rId1003" Type="http://schemas.openxmlformats.org/officeDocument/2006/relationships/hyperlink" Target="https://twitter.com/glennleaper/status/1160174606147293184" TargetMode="External" /><Relationship Id="rId1004" Type="http://schemas.openxmlformats.org/officeDocument/2006/relationships/hyperlink" Target="https://twitter.com/helmuthb/status/1160175568891076610" TargetMode="External" /><Relationship Id="rId1005" Type="http://schemas.openxmlformats.org/officeDocument/2006/relationships/hyperlink" Target="https://twitter.com/jottinleonel/status/1160179529782046720" TargetMode="External" /><Relationship Id="rId1006" Type="http://schemas.openxmlformats.org/officeDocument/2006/relationships/hyperlink" Target="https://twitter.com/sbauer1202/status/1158641248745533440" TargetMode="External" /><Relationship Id="rId1007" Type="http://schemas.openxmlformats.org/officeDocument/2006/relationships/hyperlink" Target="https://twitter.com/sbauer1202/status/1158813372709658624" TargetMode="External" /><Relationship Id="rId1008" Type="http://schemas.openxmlformats.org/officeDocument/2006/relationships/hyperlink" Target="https://twitter.com/sbauer1202/status/1160193719104147456" TargetMode="External" /><Relationship Id="rId1009" Type="http://schemas.openxmlformats.org/officeDocument/2006/relationships/hyperlink" Target="https://twitter.com/poonehtayyebi/status/1160201895505514502" TargetMode="External" /><Relationship Id="rId1010" Type="http://schemas.openxmlformats.org/officeDocument/2006/relationships/hyperlink" Target="https://twitter.com/1nukshuk/status/1160208317626703873" TargetMode="External" /><Relationship Id="rId1011" Type="http://schemas.openxmlformats.org/officeDocument/2006/relationships/hyperlink" Target="https://twitter.com/kevinpurcell/status/1160222254392758272" TargetMode="External" /><Relationship Id="rId1012" Type="http://schemas.openxmlformats.org/officeDocument/2006/relationships/hyperlink" Target="https://twitter.com/loicblutz/status/1160225009991856128" TargetMode="External" /><Relationship Id="rId1013" Type="http://schemas.openxmlformats.org/officeDocument/2006/relationships/hyperlink" Target="https://twitter.com/doasted_1/status/1160227930980737029" TargetMode="External" /><Relationship Id="rId1014" Type="http://schemas.openxmlformats.org/officeDocument/2006/relationships/hyperlink" Target="https://twitter.com/kirstiehansen/status/1158328380217077761" TargetMode="External" /><Relationship Id="rId1015" Type="http://schemas.openxmlformats.org/officeDocument/2006/relationships/hyperlink" Target="https://twitter.com/kirstiehansen/status/1160228951068987400" TargetMode="External" /><Relationship Id="rId1016" Type="http://schemas.openxmlformats.org/officeDocument/2006/relationships/hyperlink" Target="https://twitter.com/annececilrobert/status/1158358573384130561" TargetMode="External" /><Relationship Id="rId1017" Type="http://schemas.openxmlformats.org/officeDocument/2006/relationships/hyperlink" Target="https://twitter.com/annececilrobert/status/1160231213161996288" TargetMode="External" /><Relationship Id="rId1018" Type="http://schemas.openxmlformats.org/officeDocument/2006/relationships/hyperlink" Target="https://twitter.com/cormaco/status/1158668844363374593" TargetMode="External" /><Relationship Id="rId1019" Type="http://schemas.openxmlformats.org/officeDocument/2006/relationships/hyperlink" Target="https://twitter.com/cormaco/status/1160240956748304385" TargetMode="External" /><Relationship Id="rId1020" Type="http://schemas.openxmlformats.org/officeDocument/2006/relationships/hyperlink" Target="https://twitter.com/caragongil/status/1160242696201658368" TargetMode="External" /><Relationship Id="rId1021" Type="http://schemas.openxmlformats.org/officeDocument/2006/relationships/hyperlink" Target="https://twitter.com/bufelol/status/1160257900037754880" TargetMode="External" /><Relationship Id="rId1022" Type="http://schemas.openxmlformats.org/officeDocument/2006/relationships/hyperlink" Target="https://twitter.com/cheap_ruberoid/status/1160267420319305728" TargetMode="External" /><Relationship Id="rId1023" Type="http://schemas.openxmlformats.org/officeDocument/2006/relationships/hyperlink" Target="https://twitter.com/alexcherninsson/status/1160268945829584896" TargetMode="External" /><Relationship Id="rId1024" Type="http://schemas.openxmlformats.org/officeDocument/2006/relationships/hyperlink" Target="https://twitter.com/tehroot/status/1160271719724146688" TargetMode="External" /><Relationship Id="rId1025" Type="http://schemas.openxmlformats.org/officeDocument/2006/relationships/hyperlink" Target="https://twitter.com/rexservius/status/1160277016802930693" TargetMode="External" /><Relationship Id="rId1026" Type="http://schemas.openxmlformats.org/officeDocument/2006/relationships/hyperlink" Target="https://twitter.com/janneleht/status/1160281252609626113" TargetMode="External" /><Relationship Id="rId1027" Type="http://schemas.openxmlformats.org/officeDocument/2006/relationships/hyperlink" Target="https://twitter.com/beth_lizet/status/1158357275393822721" TargetMode="External" /><Relationship Id="rId1028" Type="http://schemas.openxmlformats.org/officeDocument/2006/relationships/hyperlink" Target="https://twitter.com/beth_lizet/status/1160305248713531392" TargetMode="External" /><Relationship Id="rId1029" Type="http://schemas.openxmlformats.org/officeDocument/2006/relationships/hyperlink" Target="https://twitter.com/israel_stevi/status/1160310270272708608" TargetMode="External" /><Relationship Id="rId1030" Type="http://schemas.openxmlformats.org/officeDocument/2006/relationships/hyperlink" Target="https://twitter.com/nadembega1/status/1160319560756670464" TargetMode="External" /><Relationship Id="rId1031" Type="http://schemas.openxmlformats.org/officeDocument/2006/relationships/hyperlink" Target="https://twitter.com/markush127/status/1160319949342162944" TargetMode="External" /><Relationship Id="rId1032" Type="http://schemas.openxmlformats.org/officeDocument/2006/relationships/hyperlink" Target="https://twitter.com/jennynielsennpt/status/1158273875244933120" TargetMode="External" /><Relationship Id="rId1033" Type="http://schemas.openxmlformats.org/officeDocument/2006/relationships/hyperlink" Target="https://twitter.com/jennynielsennpt/status/1158653386084036610" TargetMode="External" /><Relationship Id="rId1034" Type="http://schemas.openxmlformats.org/officeDocument/2006/relationships/hyperlink" Target="https://twitter.com/jennynielsennpt/status/1160371869318467584" TargetMode="External" /><Relationship Id="rId1035" Type="http://schemas.openxmlformats.org/officeDocument/2006/relationships/hyperlink" Target="https://twitter.com/cherylrofer/status/1160373881997127682" TargetMode="External" /><Relationship Id="rId1036" Type="http://schemas.openxmlformats.org/officeDocument/2006/relationships/hyperlink" Target="https://twitter.com/mhanham/status/1160374971702448128" TargetMode="External" /><Relationship Id="rId1037" Type="http://schemas.openxmlformats.org/officeDocument/2006/relationships/hyperlink" Target="https://twitter.com/igorcarron/status/1160381869420097538" TargetMode="External" /><Relationship Id="rId1038" Type="http://schemas.openxmlformats.org/officeDocument/2006/relationships/hyperlink" Target="https://twitter.com/derynoye/status/1160393289075478528" TargetMode="External" /><Relationship Id="rId1039" Type="http://schemas.openxmlformats.org/officeDocument/2006/relationships/hyperlink" Target="https://twitter.com/benjones1k/status/1160407147751940096" TargetMode="External" /><Relationship Id="rId1040" Type="http://schemas.openxmlformats.org/officeDocument/2006/relationships/hyperlink" Target="https://twitter.com/ucb_npwg/status/1160413223150993408" TargetMode="External" /><Relationship Id="rId1041" Type="http://schemas.openxmlformats.org/officeDocument/2006/relationships/hyperlink" Target="https://twitter.com/saucedbysally/status/1160425510893023233" TargetMode="External" /><Relationship Id="rId1042" Type="http://schemas.openxmlformats.org/officeDocument/2006/relationships/hyperlink" Target="https://twitter.com/maraj60/status/1160435478040125440" TargetMode="External" /><Relationship Id="rId1043" Type="http://schemas.openxmlformats.org/officeDocument/2006/relationships/hyperlink" Target="https://twitter.com/zukauskieneinga/status/1160446949406990336" TargetMode="External" /><Relationship Id="rId1044" Type="http://schemas.openxmlformats.org/officeDocument/2006/relationships/hyperlink" Target="https://twitter.com/mariomoya1976/status/1160462583071236096" TargetMode="External" /><Relationship Id="rId1045" Type="http://schemas.openxmlformats.org/officeDocument/2006/relationships/hyperlink" Target="https://twitter.com/thomassilvy/status/1159706738037334016" TargetMode="External" /><Relationship Id="rId1046" Type="http://schemas.openxmlformats.org/officeDocument/2006/relationships/hyperlink" Target="https://twitter.com/thomassilvy/status/1159706738037334016" TargetMode="External" /><Relationship Id="rId1047" Type="http://schemas.openxmlformats.org/officeDocument/2006/relationships/hyperlink" Target="https://twitter.com/thomassilvy/status/1160464484084912129" TargetMode="External" /><Relationship Id="rId1048" Type="http://schemas.openxmlformats.org/officeDocument/2006/relationships/hyperlink" Target="https://twitter.com/thomassilvy/status/1160464484084912129" TargetMode="External" /><Relationship Id="rId1049" Type="http://schemas.openxmlformats.org/officeDocument/2006/relationships/hyperlink" Target="https://twitter.com/thomassilvy/status/1160464484084912129" TargetMode="External" /><Relationship Id="rId1050" Type="http://schemas.openxmlformats.org/officeDocument/2006/relationships/hyperlink" Target="https://twitter.com/mariozampolli/status/1158254494846767104" TargetMode="External" /><Relationship Id="rId1051" Type="http://schemas.openxmlformats.org/officeDocument/2006/relationships/hyperlink" Target="https://twitter.com/mariozampolli/status/1158285664204591106" TargetMode="External" /><Relationship Id="rId1052" Type="http://schemas.openxmlformats.org/officeDocument/2006/relationships/hyperlink" Target="https://twitter.com/mariozampolli/status/1158683883677917185" TargetMode="External" /><Relationship Id="rId1053" Type="http://schemas.openxmlformats.org/officeDocument/2006/relationships/hyperlink" Target="https://twitter.com/mariozampolli/status/1158817851198885888" TargetMode="External" /><Relationship Id="rId1054" Type="http://schemas.openxmlformats.org/officeDocument/2006/relationships/hyperlink" Target="https://twitter.com/mariozampolli/status/1159371397363392512" TargetMode="External" /><Relationship Id="rId1055" Type="http://schemas.openxmlformats.org/officeDocument/2006/relationships/hyperlink" Target="https://twitter.com/mariozampolli/status/1159371397363392512" TargetMode="External" /><Relationship Id="rId1056" Type="http://schemas.openxmlformats.org/officeDocument/2006/relationships/hyperlink" Target="https://twitter.com/mariozampolli/status/1159854055990222855" TargetMode="External" /><Relationship Id="rId1057" Type="http://schemas.openxmlformats.org/officeDocument/2006/relationships/hyperlink" Target="https://twitter.com/mariozampolli/status/1160161844050481153" TargetMode="External" /><Relationship Id="rId1058" Type="http://schemas.openxmlformats.org/officeDocument/2006/relationships/hyperlink" Target="https://twitter.com/mariozampolli/status/1160465693818707968" TargetMode="External" /><Relationship Id="rId1059" Type="http://schemas.openxmlformats.org/officeDocument/2006/relationships/hyperlink" Target="https://twitter.com/mariozampolli/status/1160465693818707968" TargetMode="External" /><Relationship Id="rId1060" Type="http://schemas.openxmlformats.org/officeDocument/2006/relationships/hyperlink" Target="https://twitter.com/mariozampolli/status/1160465693818707968" TargetMode="External" /><Relationship Id="rId1061" Type="http://schemas.openxmlformats.org/officeDocument/2006/relationships/hyperlink" Target="https://twitter.com/imsdirector_nmo/status/1158271884338835458" TargetMode="External" /><Relationship Id="rId1062" Type="http://schemas.openxmlformats.org/officeDocument/2006/relationships/hyperlink" Target="https://twitter.com/imsdirector_nmo/status/1158657706686914560" TargetMode="External" /><Relationship Id="rId1063" Type="http://schemas.openxmlformats.org/officeDocument/2006/relationships/hyperlink" Target="https://twitter.com/imsdirector_nmo/status/1158657736558698496" TargetMode="External" /><Relationship Id="rId1064" Type="http://schemas.openxmlformats.org/officeDocument/2006/relationships/hyperlink" Target="https://twitter.com/imsdirector_nmo/status/1159550948106223618" TargetMode="External" /><Relationship Id="rId1065" Type="http://schemas.openxmlformats.org/officeDocument/2006/relationships/hyperlink" Target="https://twitter.com/imsdirector_nmo/status/1159550948106223618" TargetMode="External" /><Relationship Id="rId1066" Type="http://schemas.openxmlformats.org/officeDocument/2006/relationships/hyperlink" Target="https://twitter.com/imsdirector_nmo/status/1159551402798125058" TargetMode="External" /><Relationship Id="rId1067" Type="http://schemas.openxmlformats.org/officeDocument/2006/relationships/hyperlink" Target="https://twitter.com/imsdirector_nmo/status/1160234690785230848" TargetMode="External" /><Relationship Id="rId1068" Type="http://schemas.openxmlformats.org/officeDocument/2006/relationships/hyperlink" Target="https://twitter.com/imsdirector_nmo/status/1160466557119664129" TargetMode="External" /><Relationship Id="rId1069" Type="http://schemas.openxmlformats.org/officeDocument/2006/relationships/hyperlink" Target="https://twitter.com/imsdirector_nmo/status/1160466557119664129" TargetMode="External" /><Relationship Id="rId1070" Type="http://schemas.openxmlformats.org/officeDocument/2006/relationships/hyperlink" Target="https://twitter.com/imsdirector_nmo/status/1160466557119664129" TargetMode="External" /><Relationship Id="rId1071" Type="http://schemas.openxmlformats.org/officeDocument/2006/relationships/hyperlink" Target="https://twitter.com/icpdr_org/status/1158759383402254336" TargetMode="External" /><Relationship Id="rId1072" Type="http://schemas.openxmlformats.org/officeDocument/2006/relationships/hyperlink" Target="https://twitter.com/icpdr_org/status/1160470267598114816" TargetMode="External" /><Relationship Id="rId1073" Type="http://schemas.openxmlformats.org/officeDocument/2006/relationships/hyperlink" Target="https://twitter.com/ynespinoza/status/1158353394198810624" TargetMode="External" /><Relationship Id="rId1074" Type="http://schemas.openxmlformats.org/officeDocument/2006/relationships/hyperlink" Target="https://twitter.com/ynespinoza/status/1158683174500745216" TargetMode="External" /><Relationship Id="rId1075" Type="http://schemas.openxmlformats.org/officeDocument/2006/relationships/hyperlink" Target="https://twitter.com/ynespinoza/status/1158835366868242432" TargetMode="External" /><Relationship Id="rId1076" Type="http://schemas.openxmlformats.org/officeDocument/2006/relationships/hyperlink" Target="https://twitter.com/ynespinoza/status/1159517206914523136" TargetMode="External" /><Relationship Id="rId1077" Type="http://schemas.openxmlformats.org/officeDocument/2006/relationships/hyperlink" Target="https://twitter.com/ynespinoza/status/1159517206914523136" TargetMode="External" /><Relationship Id="rId1078" Type="http://schemas.openxmlformats.org/officeDocument/2006/relationships/hyperlink" Target="https://twitter.com/ynespinoza/status/1159788410799869953" TargetMode="External" /><Relationship Id="rId1079" Type="http://schemas.openxmlformats.org/officeDocument/2006/relationships/hyperlink" Target="https://twitter.com/ynespinoza/status/1160484999155605504" TargetMode="External" /><Relationship Id="rId1080" Type="http://schemas.openxmlformats.org/officeDocument/2006/relationships/hyperlink" Target="https://twitter.com/serenahrm/status/1160485958070001664" TargetMode="External" /><Relationship Id="rId1081" Type="http://schemas.openxmlformats.org/officeDocument/2006/relationships/hyperlink" Target="https://twitter.com/din_raf/status/1160486635785662464" TargetMode="External" /><Relationship Id="rId1082" Type="http://schemas.openxmlformats.org/officeDocument/2006/relationships/hyperlink" Target="https://twitter.com/0rel1lambda/status/1160522544396603392" TargetMode="External" /><Relationship Id="rId1083" Type="http://schemas.openxmlformats.org/officeDocument/2006/relationships/hyperlink" Target="https://twitter.com/rlgrpch/status/1160523098250272771" TargetMode="External" /><Relationship Id="rId1084" Type="http://schemas.openxmlformats.org/officeDocument/2006/relationships/hyperlink" Target="https://twitter.com/_burnettcooper_/status/1160524488175472645" TargetMode="External" /><Relationship Id="rId1085" Type="http://schemas.openxmlformats.org/officeDocument/2006/relationships/hyperlink" Target="https://twitter.com/walters_rex/status/1160527435152142336" TargetMode="External" /><Relationship Id="rId1086" Type="http://schemas.openxmlformats.org/officeDocument/2006/relationships/hyperlink" Target="https://twitter.com/bigsteve207/status/1160527797061849095" TargetMode="External" /><Relationship Id="rId1087" Type="http://schemas.openxmlformats.org/officeDocument/2006/relationships/hyperlink" Target="https://twitter.com/muimuiz/status/1160531557393678336" TargetMode="External" /><Relationship Id="rId1088" Type="http://schemas.openxmlformats.org/officeDocument/2006/relationships/hyperlink" Target="https://twitter.com/timdemeester/status/1160532922790813696" TargetMode="External" /><Relationship Id="rId1089" Type="http://schemas.openxmlformats.org/officeDocument/2006/relationships/hyperlink" Target="https://twitter.com/timdemeester/status/1160532922790813696" TargetMode="External" /><Relationship Id="rId1090" Type="http://schemas.openxmlformats.org/officeDocument/2006/relationships/hyperlink" Target="https://twitter.com/sekwisniewski/status/1160534484162404358" TargetMode="External" /><Relationship Id="rId1091" Type="http://schemas.openxmlformats.org/officeDocument/2006/relationships/hyperlink" Target="https://twitter.com/feultweet/status/1160541594833084416" TargetMode="External" /><Relationship Id="rId1092" Type="http://schemas.openxmlformats.org/officeDocument/2006/relationships/hyperlink" Target="https://twitter.com/geoign/status/1160548129269137409" TargetMode="External" /><Relationship Id="rId1093" Type="http://schemas.openxmlformats.org/officeDocument/2006/relationships/hyperlink" Target="https://twitter.com/trumprussiahits/status/1160551137289940992" TargetMode="External" /><Relationship Id="rId1094" Type="http://schemas.openxmlformats.org/officeDocument/2006/relationships/hyperlink" Target="https://twitter.com/savtchenkoleoni/status/1160551272984043520" TargetMode="External" /><Relationship Id="rId1095" Type="http://schemas.openxmlformats.org/officeDocument/2006/relationships/hyperlink" Target="https://twitter.com/malpasanna/status/1160552141771235328" TargetMode="External" /><Relationship Id="rId1096" Type="http://schemas.openxmlformats.org/officeDocument/2006/relationships/hyperlink" Target="https://twitter.com/koshkanaokoshk3/status/1160558508808527872" TargetMode="External" /><Relationship Id="rId1097" Type="http://schemas.openxmlformats.org/officeDocument/2006/relationships/hyperlink" Target="https://twitter.com/cyber_infern0/status/1158741430535217152" TargetMode="External" /><Relationship Id="rId1098" Type="http://schemas.openxmlformats.org/officeDocument/2006/relationships/hyperlink" Target="https://twitter.com/cyber_infern0/status/1159239675480948736" TargetMode="External" /><Relationship Id="rId1099" Type="http://schemas.openxmlformats.org/officeDocument/2006/relationships/hyperlink" Target="https://twitter.com/cyber_infern0/status/1160333198745718784" TargetMode="External" /><Relationship Id="rId1100" Type="http://schemas.openxmlformats.org/officeDocument/2006/relationships/hyperlink" Target="https://twitter.com/cyber_infern0/status/1160559695100170240" TargetMode="External" /><Relationship Id="rId1101" Type="http://schemas.openxmlformats.org/officeDocument/2006/relationships/hyperlink" Target="https://twitter.com/mudatron/status/1160559967339974656" TargetMode="External" /><Relationship Id="rId1102" Type="http://schemas.openxmlformats.org/officeDocument/2006/relationships/hyperlink" Target="https://twitter.com/antcold/status/1160560144465444864" TargetMode="External" /><Relationship Id="rId1103" Type="http://schemas.openxmlformats.org/officeDocument/2006/relationships/hyperlink" Target="https://twitter.com/annw07197718/status/1160593463454380037" TargetMode="External" /><Relationship Id="rId1104" Type="http://schemas.openxmlformats.org/officeDocument/2006/relationships/hyperlink" Target="https://twitter.com/candiello/status/1160606452307976194" TargetMode="External" /><Relationship Id="rId1105" Type="http://schemas.openxmlformats.org/officeDocument/2006/relationships/hyperlink" Target="https://twitter.com/gonufrio/status/1160625755317067777" TargetMode="External" /><Relationship Id="rId1106" Type="http://schemas.openxmlformats.org/officeDocument/2006/relationships/hyperlink" Target="https://twitter.com/gonufrio/status/1160625755317067777" TargetMode="External" /><Relationship Id="rId1107" Type="http://schemas.openxmlformats.org/officeDocument/2006/relationships/hyperlink" Target="https://twitter.com/eevaruokosalmi/status/1160628201107988486" TargetMode="External" /><Relationship Id="rId1108" Type="http://schemas.openxmlformats.org/officeDocument/2006/relationships/hyperlink" Target="https://twitter.com/eevaruokosalmi/status/1160628201107988486" TargetMode="External" /><Relationship Id="rId1109" Type="http://schemas.openxmlformats.org/officeDocument/2006/relationships/hyperlink" Target="https://twitter.com/barbierisaretta/status/1160635217813618688" TargetMode="External" /><Relationship Id="rId1110" Type="http://schemas.openxmlformats.org/officeDocument/2006/relationships/hyperlink" Target="https://twitter.com/barbierisaretta/status/1160635217813618688" TargetMode="External" /><Relationship Id="rId1111" Type="http://schemas.openxmlformats.org/officeDocument/2006/relationships/hyperlink" Target="https://twitter.com/lyapunovs/status/1160643371712618499" TargetMode="External" /><Relationship Id="rId1112" Type="http://schemas.openxmlformats.org/officeDocument/2006/relationships/hyperlink" Target="https://twitter.com/vladlime/status/1160643538083823616" TargetMode="External" /><Relationship Id="rId1113" Type="http://schemas.openxmlformats.org/officeDocument/2006/relationships/hyperlink" Target="https://twitter.com/eusebiofg/status/1160643846696517638" TargetMode="External" /><Relationship Id="rId1114" Type="http://schemas.openxmlformats.org/officeDocument/2006/relationships/hyperlink" Target="https://twitter.com/davasko63/status/1160644574907445249" TargetMode="External" /><Relationship Id="rId1115" Type="http://schemas.openxmlformats.org/officeDocument/2006/relationships/hyperlink" Target="https://twitter.com/caiiiau/status/1160647920217145345" TargetMode="External" /><Relationship Id="rId1116" Type="http://schemas.openxmlformats.org/officeDocument/2006/relationships/hyperlink" Target="https://twitter.com/dantypin/status/1160650230829867011" TargetMode="External" /><Relationship Id="rId1117" Type="http://schemas.openxmlformats.org/officeDocument/2006/relationships/hyperlink" Target="https://twitter.com/ruxandraag1/status/1160652074683645953" TargetMode="External" /><Relationship Id="rId1118" Type="http://schemas.openxmlformats.org/officeDocument/2006/relationships/hyperlink" Target="https://twitter.com/ainarsbr11/status/1160656058966261760" TargetMode="External" /><Relationship Id="rId1119" Type="http://schemas.openxmlformats.org/officeDocument/2006/relationships/hyperlink" Target="https://twitter.com/ew91097135/status/1160657499416125440" TargetMode="External" /><Relationship Id="rId1120" Type="http://schemas.openxmlformats.org/officeDocument/2006/relationships/hyperlink" Target="https://twitter.com/vovamakarov/status/1160661222397792258" TargetMode="External" /><Relationship Id="rId1121" Type="http://schemas.openxmlformats.org/officeDocument/2006/relationships/hyperlink" Target="https://twitter.com/misrakfisseha/status/1158324447994101761" TargetMode="External" /><Relationship Id="rId1122" Type="http://schemas.openxmlformats.org/officeDocument/2006/relationships/hyperlink" Target="https://twitter.com/misrakfisseha/status/1158324509944025090" TargetMode="External" /><Relationship Id="rId1123" Type="http://schemas.openxmlformats.org/officeDocument/2006/relationships/hyperlink" Target="https://twitter.com/misrakfisseha/status/1159783577246150656" TargetMode="External" /><Relationship Id="rId1124" Type="http://schemas.openxmlformats.org/officeDocument/2006/relationships/hyperlink" Target="https://twitter.com/misrakfisseha/status/1159783577246150656" TargetMode="External" /><Relationship Id="rId1125" Type="http://schemas.openxmlformats.org/officeDocument/2006/relationships/hyperlink" Target="https://twitter.com/misrakfisseha/status/1160244691067187200" TargetMode="External" /><Relationship Id="rId1126" Type="http://schemas.openxmlformats.org/officeDocument/2006/relationships/hyperlink" Target="https://twitter.com/misrakfisseha/status/1160678181797539841" TargetMode="External" /><Relationship Id="rId1127" Type="http://schemas.openxmlformats.org/officeDocument/2006/relationships/hyperlink" Target="https://twitter.com/misrakfisseha/status/1160678181797539841" TargetMode="External" /><Relationship Id="rId1128" Type="http://schemas.openxmlformats.org/officeDocument/2006/relationships/hyperlink" Target="https://twitter.com/misrakfisseha/status/1160678181797539841" TargetMode="External" /><Relationship Id="rId1129" Type="http://schemas.openxmlformats.org/officeDocument/2006/relationships/hyperlink" Target="https://twitter.com/s0l0z/status/1160702070707621888" TargetMode="External" /><Relationship Id="rId1130" Type="http://schemas.openxmlformats.org/officeDocument/2006/relationships/hyperlink" Target="https://twitter.com/shizukakuramits/status/1158418294765785089" TargetMode="External" /><Relationship Id="rId1131" Type="http://schemas.openxmlformats.org/officeDocument/2006/relationships/hyperlink" Target="https://twitter.com/shizukakuramits/status/1158418320627863552" TargetMode="External" /><Relationship Id="rId1132" Type="http://schemas.openxmlformats.org/officeDocument/2006/relationships/hyperlink" Target="https://twitter.com/shizukakuramits/status/1160705556580982785" TargetMode="External" /><Relationship Id="rId1133" Type="http://schemas.openxmlformats.org/officeDocument/2006/relationships/hyperlink" Target="https://twitter.com/hibakushaappeal/status/1158392960926359552" TargetMode="External" /><Relationship Id="rId1134" Type="http://schemas.openxmlformats.org/officeDocument/2006/relationships/hyperlink" Target="https://twitter.com/hibakushaappeal/status/1160710925785034752" TargetMode="External" /><Relationship Id="rId1135" Type="http://schemas.openxmlformats.org/officeDocument/2006/relationships/hyperlink" Target="https://twitter.com/drsenait/status/1160734141018775554" TargetMode="External" /><Relationship Id="rId1136" Type="http://schemas.openxmlformats.org/officeDocument/2006/relationships/hyperlink" Target="https://twitter.com/drsenait/status/1160734141018775554" TargetMode="External" /><Relationship Id="rId1137" Type="http://schemas.openxmlformats.org/officeDocument/2006/relationships/hyperlink" Target="https://twitter.com/drsenait/status/1160734141018775554" TargetMode="External" /><Relationship Id="rId1138" Type="http://schemas.openxmlformats.org/officeDocument/2006/relationships/hyperlink" Target="https://twitter.com/slabbxo/status/1160750476519858176" TargetMode="External" /><Relationship Id="rId1139" Type="http://schemas.openxmlformats.org/officeDocument/2006/relationships/hyperlink" Target="https://twitter.com/themistella/status/1160758843628032006" TargetMode="External" /><Relationship Id="rId1140" Type="http://schemas.openxmlformats.org/officeDocument/2006/relationships/hyperlink" Target="https://twitter.com/riv421/status/1160781549509447680" TargetMode="External" /><Relationship Id="rId1141" Type="http://schemas.openxmlformats.org/officeDocument/2006/relationships/hyperlink" Target="https://twitter.com/dmytro_z_metro/status/1160784659468476417" TargetMode="External" /><Relationship Id="rId1142" Type="http://schemas.openxmlformats.org/officeDocument/2006/relationships/hyperlink" Target="https://twitter.com/totalforsvar/status/1160784905380536321" TargetMode="External" /><Relationship Id="rId1143" Type="http://schemas.openxmlformats.org/officeDocument/2006/relationships/hyperlink" Target="https://twitter.com/eliasaarnio/status/1160785952660475904" TargetMode="External" /><Relationship Id="rId1144" Type="http://schemas.openxmlformats.org/officeDocument/2006/relationships/hyperlink" Target="https://twitter.com/bichikota/status/1160788795777830912" TargetMode="External" /><Relationship Id="rId1145" Type="http://schemas.openxmlformats.org/officeDocument/2006/relationships/hyperlink" Target="https://twitter.com/sudhvir/status/1160810481348747264" TargetMode="External" /><Relationship Id="rId1146" Type="http://schemas.openxmlformats.org/officeDocument/2006/relationships/hyperlink" Target="https://twitter.com/sudhvir/status/1160810481348747264" TargetMode="External" /><Relationship Id="rId1147" Type="http://schemas.openxmlformats.org/officeDocument/2006/relationships/hyperlink" Target="https://twitter.com/sudhvir/status/1160810481348747264" TargetMode="External" /><Relationship Id="rId1148" Type="http://schemas.openxmlformats.org/officeDocument/2006/relationships/hyperlink" Target="https://twitter.com/bcarazzolo/status/1160834127039553536" TargetMode="External" /><Relationship Id="rId1149" Type="http://schemas.openxmlformats.org/officeDocument/2006/relationships/hyperlink" Target="https://twitter.com/bcarazzolo/status/1160834127039553536" TargetMode="External" /><Relationship Id="rId1150" Type="http://schemas.openxmlformats.org/officeDocument/2006/relationships/hyperlink" Target="https://twitter.com/wizardist/status/1160855863520890880" TargetMode="External" /><Relationship Id="rId1151" Type="http://schemas.openxmlformats.org/officeDocument/2006/relationships/hyperlink" Target="https://twitter.com/newesprod/status/1160866469607104512" TargetMode="External" /><Relationship Id="rId1152" Type="http://schemas.openxmlformats.org/officeDocument/2006/relationships/hyperlink" Target="https://twitter.com/tokuhiroakira/status/1160871750797844480" TargetMode="External" /><Relationship Id="rId1153" Type="http://schemas.openxmlformats.org/officeDocument/2006/relationships/hyperlink" Target="https://twitter.com/komissarwhipla/status/1160873590847430656" TargetMode="External" /><Relationship Id="rId1154" Type="http://schemas.openxmlformats.org/officeDocument/2006/relationships/hyperlink" Target="https://twitter.com/fab_hinz/status/1160874322535297030" TargetMode="External" /><Relationship Id="rId1155" Type="http://schemas.openxmlformats.org/officeDocument/2006/relationships/hyperlink" Target="https://twitter.com/tsar_vseja_rusi/status/1160880680211013632" TargetMode="External" /><Relationship Id="rId1156" Type="http://schemas.openxmlformats.org/officeDocument/2006/relationships/hyperlink" Target="https://twitter.com/pmgeducator/status/1160886067756765184" TargetMode="External" /><Relationship Id="rId1157" Type="http://schemas.openxmlformats.org/officeDocument/2006/relationships/hyperlink" Target="https://twitter.com/themichelotti/status/1160906214349217792" TargetMode="External" /><Relationship Id="rId1158" Type="http://schemas.openxmlformats.org/officeDocument/2006/relationships/hyperlink" Target="https://twitter.com/stnatyy/status/1160906893784702976" TargetMode="External" /><Relationship Id="rId1159" Type="http://schemas.openxmlformats.org/officeDocument/2006/relationships/hyperlink" Target="https://twitter.com/n_led/status/1160924256710090752" TargetMode="External" /><Relationship Id="rId1160" Type="http://schemas.openxmlformats.org/officeDocument/2006/relationships/hyperlink" Target="https://twitter.com/cecalli_helper/status/1159869010101583872" TargetMode="External" /><Relationship Id="rId1161" Type="http://schemas.openxmlformats.org/officeDocument/2006/relationships/hyperlink" Target="https://twitter.com/cecalli_helper/status/1159869010101583872" TargetMode="External" /><Relationship Id="rId1162" Type="http://schemas.openxmlformats.org/officeDocument/2006/relationships/hyperlink" Target="https://twitter.com/cecalli_helper/status/1159869288913747968" TargetMode="External" /><Relationship Id="rId1163" Type="http://schemas.openxmlformats.org/officeDocument/2006/relationships/hyperlink" Target="https://twitter.com/cecalli_helper/status/1160926436687040512" TargetMode="External" /><Relationship Id="rId1164" Type="http://schemas.openxmlformats.org/officeDocument/2006/relationships/hyperlink" Target="https://twitter.com/bpmckeon64/status/1160927906320834560" TargetMode="External" /><Relationship Id="rId1165" Type="http://schemas.openxmlformats.org/officeDocument/2006/relationships/hyperlink" Target="https://twitter.com/umeberto/status/1160932513361158145" TargetMode="External" /><Relationship Id="rId1166" Type="http://schemas.openxmlformats.org/officeDocument/2006/relationships/hyperlink" Target="https://twitter.com/majianadesan/status/1160935927776075776" TargetMode="External" /><Relationship Id="rId1167" Type="http://schemas.openxmlformats.org/officeDocument/2006/relationships/hyperlink" Target="https://twitter.com/herodote1789/status/1160945098974212096" TargetMode="External" /><Relationship Id="rId1168" Type="http://schemas.openxmlformats.org/officeDocument/2006/relationships/hyperlink" Target="https://twitter.com/afarruggia62/status/1160621882552541184" TargetMode="External" /><Relationship Id="rId1169" Type="http://schemas.openxmlformats.org/officeDocument/2006/relationships/hyperlink" Target="https://twitter.com/afarruggia62/status/1160625021984870402" TargetMode="External" /><Relationship Id="rId1170" Type="http://schemas.openxmlformats.org/officeDocument/2006/relationships/hyperlink" Target="https://twitter.com/lciucciovino/status/1160954020745420800" TargetMode="External" /><Relationship Id="rId1171" Type="http://schemas.openxmlformats.org/officeDocument/2006/relationships/hyperlink" Target="https://twitter.com/lciucciovino/status/1160954020745420800" TargetMode="External" /><Relationship Id="rId1172" Type="http://schemas.openxmlformats.org/officeDocument/2006/relationships/hyperlink" Target="https://twitter.com/tajigennorihiro/status/1160960469294653441" TargetMode="External" /><Relationship Id="rId1173" Type="http://schemas.openxmlformats.org/officeDocument/2006/relationships/hyperlink" Target="https://twitter.com/georgewherbert/status/1160963278303928327" TargetMode="External" /><Relationship Id="rId1174" Type="http://schemas.openxmlformats.org/officeDocument/2006/relationships/hyperlink" Target="https://twitter.com/envirogroup_fr/status/1160966824403570688" TargetMode="External" /><Relationship Id="rId1175" Type="http://schemas.openxmlformats.org/officeDocument/2006/relationships/hyperlink" Target="https://twitter.com/pfc_joker/status/1160967239518031872" TargetMode="External" /><Relationship Id="rId1176" Type="http://schemas.openxmlformats.org/officeDocument/2006/relationships/hyperlink" Target="https://twitter.com/pvoberstein/status/1160969554656419842" TargetMode="External" /><Relationship Id="rId1177" Type="http://schemas.openxmlformats.org/officeDocument/2006/relationships/hyperlink" Target="https://twitter.com/gbrumfiel/status/1160970081192595456" TargetMode="External" /><Relationship Id="rId1178" Type="http://schemas.openxmlformats.org/officeDocument/2006/relationships/hyperlink" Target="https://twitter.com/ngfantastic/status/1160971051972681728" TargetMode="External" /><Relationship Id="rId1179" Type="http://schemas.openxmlformats.org/officeDocument/2006/relationships/hyperlink" Target="https://twitter.com/belgiumembjapan/status/1158582702024601601" TargetMode="External" /><Relationship Id="rId1180" Type="http://schemas.openxmlformats.org/officeDocument/2006/relationships/hyperlink" Target="https://twitter.com/belgiumembjapan/status/1158584065056026624" TargetMode="External" /><Relationship Id="rId1181" Type="http://schemas.openxmlformats.org/officeDocument/2006/relationships/hyperlink" Target="https://twitter.com/maya0105/status/1160973235480981504" TargetMode="External" /><Relationship Id="rId1182" Type="http://schemas.openxmlformats.org/officeDocument/2006/relationships/hyperlink" Target="https://twitter.com/maya0105/status/1160973235480981504" TargetMode="External" /><Relationship Id="rId1183" Type="http://schemas.openxmlformats.org/officeDocument/2006/relationships/hyperlink" Target="https://twitter.com/snanish/status/1160973818430722048" TargetMode="External" /><Relationship Id="rId1184" Type="http://schemas.openxmlformats.org/officeDocument/2006/relationships/hyperlink" Target="https://twitter.com/tp_on_tw1tter/status/1160975733734486016" TargetMode="External" /><Relationship Id="rId1185" Type="http://schemas.openxmlformats.org/officeDocument/2006/relationships/hyperlink" Target="https://twitter.com/sufiboy/status/1160975894145642497" TargetMode="External" /><Relationship Id="rId1186" Type="http://schemas.openxmlformats.org/officeDocument/2006/relationships/hyperlink" Target="https://twitter.com/begfhrmjfedo1gr/status/1160984422205628416" TargetMode="External" /><Relationship Id="rId1187" Type="http://schemas.openxmlformats.org/officeDocument/2006/relationships/hyperlink" Target="https://twitter.com/rafasubia/status/1159199816179769346" TargetMode="External" /><Relationship Id="rId1188" Type="http://schemas.openxmlformats.org/officeDocument/2006/relationships/hyperlink" Target="https://twitter.com/rafasubia/status/1159544054142656515" TargetMode="External" /><Relationship Id="rId1189" Type="http://schemas.openxmlformats.org/officeDocument/2006/relationships/hyperlink" Target="https://twitter.com/rafasubia/status/1159544054142656515" TargetMode="External" /><Relationship Id="rId1190" Type="http://schemas.openxmlformats.org/officeDocument/2006/relationships/hyperlink" Target="https://twitter.com/rafasubia/status/1160985583029800963" TargetMode="External" /><Relationship Id="rId1191" Type="http://schemas.openxmlformats.org/officeDocument/2006/relationships/hyperlink" Target="https://twitter.com/ctbto_alerts/status/1159362961317740544" TargetMode="External" /><Relationship Id="rId1192" Type="http://schemas.openxmlformats.org/officeDocument/2006/relationships/hyperlink" Target="https://twitter.com/mbkalinowski/status/1159373786786992128" TargetMode="External" /><Relationship Id="rId1193" Type="http://schemas.openxmlformats.org/officeDocument/2006/relationships/hyperlink" Target="https://twitter.com/sinazerbo/status/1160459183734476800" TargetMode="External" /><Relationship Id="rId1194" Type="http://schemas.openxmlformats.org/officeDocument/2006/relationships/hyperlink" Target="https://twitter.com/mbkalinowski/status/1160893792402182149" TargetMode="External" /><Relationship Id="rId1195" Type="http://schemas.openxmlformats.org/officeDocument/2006/relationships/hyperlink" Target="https://twitter.com/sinazerbo/status/1160459183734476800" TargetMode="External" /><Relationship Id="rId1196" Type="http://schemas.openxmlformats.org/officeDocument/2006/relationships/hyperlink" Target="https://twitter.com/mbkalinowski/status/1160893792402182149" TargetMode="External" /><Relationship Id="rId1197" Type="http://schemas.openxmlformats.org/officeDocument/2006/relationships/hyperlink" Target="https://twitter.com/mbkalinowski/status/1158254220015034369" TargetMode="External" /><Relationship Id="rId1198" Type="http://schemas.openxmlformats.org/officeDocument/2006/relationships/hyperlink" Target="https://twitter.com/mbkalinowski/status/1158613357211131904" TargetMode="External" /><Relationship Id="rId1199" Type="http://schemas.openxmlformats.org/officeDocument/2006/relationships/hyperlink" Target="https://twitter.com/mbkalinowski/status/1158974501994094592" TargetMode="External" /><Relationship Id="rId1200" Type="http://schemas.openxmlformats.org/officeDocument/2006/relationships/hyperlink" Target="https://twitter.com/mbkalinowski/status/1159373786786992128" TargetMode="External" /><Relationship Id="rId1201" Type="http://schemas.openxmlformats.org/officeDocument/2006/relationships/hyperlink" Target="https://twitter.com/mbkalinowski/status/1159886771565551616" TargetMode="External" /><Relationship Id="rId1202" Type="http://schemas.openxmlformats.org/officeDocument/2006/relationships/hyperlink" Target="https://twitter.com/mbkalinowski/status/1160893792402182149" TargetMode="External" /><Relationship Id="rId1203" Type="http://schemas.openxmlformats.org/officeDocument/2006/relationships/hyperlink" Target="https://twitter.com/mbkalinowski/status/1160986907553280010" TargetMode="External" /><Relationship Id="rId1204" Type="http://schemas.openxmlformats.org/officeDocument/2006/relationships/hyperlink" Target="https://twitter.com/joshua_pollack/status/1160987614704492549" TargetMode="External" /><Relationship Id="rId1205" Type="http://schemas.openxmlformats.org/officeDocument/2006/relationships/hyperlink" Target="https://twitter.com/ajatollah_map/status/1160987969605574658" TargetMode="External" /><Relationship Id="rId1206" Type="http://schemas.openxmlformats.org/officeDocument/2006/relationships/hyperlink" Target="https://twitter.com/juanjohnjedi/status/1160988600462450688" TargetMode="External" /><Relationship Id="rId1207" Type="http://schemas.openxmlformats.org/officeDocument/2006/relationships/hyperlink" Target="https://twitter.com/real_bunkerman/status/1160995724244504576" TargetMode="External" /><Relationship Id="rId1208" Type="http://schemas.openxmlformats.org/officeDocument/2006/relationships/hyperlink" Target="https://twitter.com/iainhall/status/1161004991211081730" TargetMode="External" /><Relationship Id="rId1209" Type="http://schemas.openxmlformats.org/officeDocument/2006/relationships/hyperlink" Target="https://twitter.com/liotier/status/1161006255072321536" TargetMode="External" /><Relationship Id="rId1210" Type="http://schemas.openxmlformats.org/officeDocument/2006/relationships/hyperlink" Target="https://twitter.com/bwiedwards/status/1161006350085906433" TargetMode="External" /><Relationship Id="rId1211" Type="http://schemas.openxmlformats.org/officeDocument/2006/relationships/hyperlink" Target="https://twitter.com/initintegrity/status/1161009110839640064" TargetMode="External" /><Relationship Id="rId1212" Type="http://schemas.openxmlformats.org/officeDocument/2006/relationships/hyperlink" Target="https://twitter.com/geo_risk/status/1161014275126824963" TargetMode="External" /><Relationship Id="rId1213" Type="http://schemas.openxmlformats.org/officeDocument/2006/relationships/hyperlink" Target="https://twitter.com/kingstonareif/status/1161015761177108482" TargetMode="External" /><Relationship Id="rId1214" Type="http://schemas.openxmlformats.org/officeDocument/2006/relationships/hyperlink" Target="https://twitter.com/pbertoni89/status/1161018753896914944" TargetMode="External" /><Relationship Id="rId1215" Type="http://schemas.openxmlformats.org/officeDocument/2006/relationships/hyperlink" Target="https://twitter.com/uspolisci/status/1161018851376685057" TargetMode="External" /><Relationship Id="rId1216" Type="http://schemas.openxmlformats.org/officeDocument/2006/relationships/hyperlink" Target="https://twitter.com/ctbto_alerts/status/1158768849451474947" TargetMode="External" /><Relationship Id="rId1217" Type="http://schemas.openxmlformats.org/officeDocument/2006/relationships/hyperlink" Target="https://twitter.com/ctbto_alerts/status/1158769609060884480" TargetMode="External" /><Relationship Id="rId1218" Type="http://schemas.openxmlformats.org/officeDocument/2006/relationships/hyperlink" Target="https://twitter.com/sinazerbo/status/1158155415613530112" TargetMode="External" /><Relationship Id="rId1219" Type="http://schemas.openxmlformats.org/officeDocument/2006/relationships/hyperlink" Target="https://twitter.com/sinazerbo/status/1158273648907698176" TargetMode="External" /><Relationship Id="rId1220" Type="http://schemas.openxmlformats.org/officeDocument/2006/relationships/hyperlink" Target="https://twitter.com/sinazerbo/status/1158653171859972096" TargetMode="External" /><Relationship Id="rId1221" Type="http://schemas.openxmlformats.org/officeDocument/2006/relationships/hyperlink" Target="https://twitter.com/sinazerbo/status/1160229352585474049" TargetMode="External" /><Relationship Id="rId1222" Type="http://schemas.openxmlformats.org/officeDocument/2006/relationships/hyperlink" Target="https://twitter.com/nuclearanthro/status/1158641696063623168" TargetMode="External" /><Relationship Id="rId1223" Type="http://schemas.openxmlformats.org/officeDocument/2006/relationships/hyperlink" Target="https://twitter.com/nuclearanthro/status/1161021613099245568" TargetMode="External" /><Relationship Id="rId1224" Type="http://schemas.openxmlformats.org/officeDocument/2006/relationships/hyperlink" Target="https://twitter.com/qrandom/status/1161027382553141248" TargetMode="External" /><Relationship Id="rId1225" Type="http://schemas.openxmlformats.org/officeDocument/2006/relationships/hyperlink" Target="https://twitter.com/barbiewithatude/status/1161027777698529281" TargetMode="External" /><Relationship Id="rId1226" Type="http://schemas.openxmlformats.org/officeDocument/2006/relationships/hyperlink" Target="https://twitter.com/seb6philippe/status/1161028430915395584" TargetMode="External" /><Relationship Id="rId1227" Type="http://schemas.openxmlformats.org/officeDocument/2006/relationships/hyperlink" Target="https://twitter.com/pjpuas/status/1161028530773397505" TargetMode="External" /><Relationship Id="rId1228" Type="http://schemas.openxmlformats.org/officeDocument/2006/relationships/hyperlink" Target="https://twitter.com/chalexthegreat/status/1161034408905719809" TargetMode="External" /><Relationship Id="rId1229" Type="http://schemas.openxmlformats.org/officeDocument/2006/relationships/hyperlink" Target="https://twitter.com/trizlet/status/1161035263306588160" TargetMode="External" /><Relationship Id="rId1230" Type="http://schemas.openxmlformats.org/officeDocument/2006/relationships/hyperlink" Target="https://twitter.com/mfbenson1/status/1161048479075954688" TargetMode="External" /><Relationship Id="rId1231" Type="http://schemas.openxmlformats.org/officeDocument/2006/relationships/hyperlink" Target="https://twitter.com/jb_carlson/status/1137307922755661825" TargetMode="External" /><Relationship Id="rId1232" Type="http://schemas.openxmlformats.org/officeDocument/2006/relationships/hyperlink" Target="https://twitter.com/jb_carlson/status/1161044929679941633" TargetMode="External" /><Relationship Id="rId1233" Type="http://schemas.openxmlformats.org/officeDocument/2006/relationships/hyperlink" Target="https://twitter.com/jb_carlson/status/1039018046587904005" TargetMode="External" /><Relationship Id="rId1234" Type="http://schemas.openxmlformats.org/officeDocument/2006/relationships/hyperlink" Target="https://twitter.com/jb_carlson/status/1161048622508761089" TargetMode="External" /><Relationship Id="rId1235" Type="http://schemas.openxmlformats.org/officeDocument/2006/relationships/hyperlink" Target="https://twitter.com/jb_carlson/status/1137307922755661825" TargetMode="External" /><Relationship Id="rId1236" Type="http://schemas.openxmlformats.org/officeDocument/2006/relationships/hyperlink" Target="https://twitter.com/jb_carlson/status/1039018046587904005" TargetMode="External" /><Relationship Id="rId1237" Type="http://schemas.openxmlformats.org/officeDocument/2006/relationships/hyperlink" Target="https://twitter.com/jb_carlson/status/1054053104847601664" TargetMode="External" /><Relationship Id="rId1238" Type="http://schemas.openxmlformats.org/officeDocument/2006/relationships/hyperlink" Target="https://twitter.com/jb_carlson/status/1051862036970446848" TargetMode="External" /><Relationship Id="rId1239" Type="http://schemas.openxmlformats.org/officeDocument/2006/relationships/hyperlink" Target="https://twitter.com/jb_carlson/status/1160224057830383618" TargetMode="External" /><Relationship Id="rId1240" Type="http://schemas.openxmlformats.org/officeDocument/2006/relationships/hyperlink" Target="https://twitter.com/jb_carlson/status/1161044929679941633" TargetMode="External" /><Relationship Id="rId1241" Type="http://schemas.openxmlformats.org/officeDocument/2006/relationships/hyperlink" Target="https://twitter.com/jb_carlson/status/1161044929679941633" TargetMode="External" /><Relationship Id="rId1242" Type="http://schemas.openxmlformats.org/officeDocument/2006/relationships/hyperlink" Target="https://twitter.com/jb_carlson/status/1161048622508761089" TargetMode="External" /><Relationship Id="rId1243" Type="http://schemas.openxmlformats.org/officeDocument/2006/relationships/hyperlink" Target="https://twitter.com/jb_carlson/status/1161048622508761089" TargetMode="External" /><Relationship Id="rId1244" Type="http://schemas.openxmlformats.org/officeDocument/2006/relationships/hyperlink" Target="https://twitter.com/jb_carlson/status/1161050898786869248" TargetMode="External" /><Relationship Id="rId1245" Type="http://schemas.openxmlformats.org/officeDocument/2006/relationships/hyperlink" Target="https://twitter.com/jb_carlson/status/1161050898786869248" TargetMode="External" /><Relationship Id="rId1246" Type="http://schemas.openxmlformats.org/officeDocument/2006/relationships/hyperlink" Target="https://twitter.com/jb_carlson/status/1161050957557485568" TargetMode="External" /><Relationship Id="rId1247" Type="http://schemas.openxmlformats.org/officeDocument/2006/relationships/hyperlink" Target="https://twitter.com/jb_carlson/status/1161050957557485568" TargetMode="External" /><Relationship Id="rId1248" Type="http://schemas.openxmlformats.org/officeDocument/2006/relationships/hyperlink" Target="https://twitter.com/ctbto_alerts/status/1156928359915577345" TargetMode="External" /><Relationship Id="rId1249" Type="http://schemas.openxmlformats.org/officeDocument/2006/relationships/hyperlink" Target="https://twitter.com/ctbto_alerts/status/1158758395370967040" TargetMode="External" /><Relationship Id="rId1250" Type="http://schemas.openxmlformats.org/officeDocument/2006/relationships/hyperlink" Target="https://twitter.com/ctbto_alerts/status/1159782584701861888" TargetMode="External" /><Relationship Id="rId1251" Type="http://schemas.openxmlformats.org/officeDocument/2006/relationships/hyperlink" Target="https://twitter.com/ctbto_alerts/status/1160130156922642433" TargetMode="External" /><Relationship Id="rId1252" Type="http://schemas.openxmlformats.org/officeDocument/2006/relationships/hyperlink" Target="https://twitter.com/obnoxhouse/status/1161057779433517062" TargetMode="External" /><Relationship Id="rId1253" Type="http://schemas.openxmlformats.org/officeDocument/2006/relationships/hyperlink" Target="https://api.twitter.com/1.1/geo/id/6286b0ee1f351799.json" TargetMode="External" /><Relationship Id="rId1254" Type="http://schemas.openxmlformats.org/officeDocument/2006/relationships/hyperlink" Target="https://api.twitter.com/1.1/geo/id/6286b0ee1f351799.json" TargetMode="External" /><Relationship Id="rId1255" Type="http://schemas.openxmlformats.org/officeDocument/2006/relationships/hyperlink" Target="https://api.twitter.com/1.1/geo/id/1df8c91136c4c140.json" TargetMode="External" /><Relationship Id="rId1256" Type="http://schemas.openxmlformats.org/officeDocument/2006/relationships/hyperlink" Target="https://api.twitter.com/1.1/geo/id/32777274fb530269.json" TargetMode="External" /><Relationship Id="rId1257" Type="http://schemas.openxmlformats.org/officeDocument/2006/relationships/comments" Target="../comments1.xml" /><Relationship Id="rId1258" Type="http://schemas.openxmlformats.org/officeDocument/2006/relationships/vmlDrawing" Target="../drawings/vmlDrawing1.vml" /><Relationship Id="rId1259" Type="http://schemas.openxmlformats.org/officeDocument/2006/relationships/table" Target="../tables/table1.xml" /><Relationship Id="rId126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qZIq4Ya6m" TargetMode="External" /><Relationship Id="rId2" Type="http://schemas.openxmlformats.org/officeDocument/2006/relationships/hyperlink" Target="https://t.co/Wv24qp8UPZ" TargetMode="External" /><Relationship Id="rId3" Type="http://schemas.openxmlformats.org/officeDocument/2006/relationships/hyperlink" Target="https://t.co/DEGtMdUBLf" TargetMode="External" /><Relationship Id="rId4" Type="http://schemas.openxmlformats.org/officeDocument/2006/relationships/hyperlink" Target="http://t.co/y1jLw4q0bS" TargetMode="External" /><Relationship Id="rId5" Type="http://schemas.openxmlformats.org/officeDocument/2006/relationships/hyperlink" Target="https://t.co/1oCFqlssdi" TargetMode="External" /><Relationship Id="rId6" Type="http://schemas.openxmlformats.org/officeDocument/2006/relationships/hyperlink" Target="https://t.co/KBFuU7Xj4X" TargetMode="External" /><Relationship Id="rId7" Type="http://schemas.openxmlformats.org/officeDocument/2006/relationships/hyperlink" Target="https://t.co/ettkHlMfrF" TargetMode="External" /><Relationship Id="rId8" Type="http://schemas.openxmlformats.org/officeDocument/2006/relationships/hyperlink" Target="https://t.co/vojvYrMLXU" TargetMode="External" /><Relationship Id="rId9" Type="http://schemas.openxmlformats.org/officeDocument/2006/relationships/hyperlink" Target="https://t.co/kgJqUNDMpy" TargetMode="External" /><Relationship Id="rId10" Type="http://schemas.openxmlformats.org/officeDocument/2006/relationships/hyperlink" Target="https://t.co/V4zHgvCpp6" TargetMode="External" /><Relationship Id="rId11" Type="http://schemas.openxmlformats.org/officeDocument/2006/relationships/hyperlink" Target="http://t.co/GUOLWfTSPG" TargetMode="External" /><Relationship Id="rId12" Type="http://schemas.openxmlformats.org/officeDocument/2006/relationships/hyperlink" Target="https://t.co/1yp9hbPYWP" TargetMode="External" /><Relationship Id="rId13" Type="http://schemas.openxmlformats.org/officeDocument/2006/relationships/hyperlink" Target="https://t.co/aWcc7yxvnl" TargetMode="External" /><Relationship Id="rId14" Type="http://schemas.openxmlformats.org/officeDocument/2006/relationships/hyperlink" Target="https://t.co/X4B7DIt0D8" TargetMode="External" /><Relationship Id="rId15" Type="http://schemas.openxmlformats.org/officeDocument/2006/relationships/hyperlink" Target="https://t.co/geBmOk9Ekn" TargetMode="External" /><Relationship Id="rId16" Type="http://schemas.openxmlformats.org/officeDocument/2006/relationships/hyperlink" Target="https://t.co/JtzWXsJsJj" TargetMode="External" /><Relationship Id="rId17" Type="http://schemas.openxmlformats.org/officeDocument/2006/relationships/hyperlink" Target="https://t.co/ck813mji1o" TargetMode="External" /><Relationship Id="rId18" Type="http://schemas.openxmlformats.org/officeDocument/2006/relationships/hyperlink" Target="https://t.co/1C4KhqM0Ni" TargetMode="External" /><Relationship Id="rId19" Type="http://schemas.openxmlformats.org/officeDocument/2006/relationships/hyperlink" Target="https://t.co/0bT5it9juu" TargetMode="External" /><Relationship Id="rId20" Type="http://schemas.openxmlformats.org/officeDocument/2006/relationships/hyperlink" Target="https://t.co/6gYZpXD4H3" TargetMode="External" /><Relationship Id="rId21" Type="http://schemas.openxmlformats.org/officeDocument/2006/relationships/hyperlink" Target="https://t.co/t4UzRRtBuE" TargetMode="External" /><Relationship Id="rId22" Type="http://schemas.openxmlformats.org/officeDocument/2006/relationships/hyperlink" Target="https://t.co/s8iWOP62Kl" TargetMode="External" /><Relationship Id="rId23" Type="http://schemas.openxmlformats.org/officeDocument/2006/relationships/hyperlink" Target="https://t.co/iKjscQp5yp" TargetMode="External" /><Relationship Id="rId24" Type="http://schemas.openxmlformats.org/officeDocument/2006/relationships/hyperlink" Target="https://t.co/LBB0eXl2Yv" TargetMode="External" /><Relationship Id="rId25" Type="http://schemas.openxmlformats.org/officeDocument/2006/relationships/hyperlink" Target="https://t.co/Rw2IHfDffy" TargetMode="External" /><Relationship Id="rId26" Type="http://schemas.openxmlformats.org/officeDocument/2006/relationships/hyperlink" Target="https://t.co/19kW5qInG7" TargetMode="External" /><Relationship Id="rId27" Type="http://schemas.openxmlformats.org/officeDocument/2006/relationships/hyperlink" Target="https://t.co/KLv0EwKYiv" TargetMode="External" /><Relationship Id="rId28" Type="http://schemas.openxmlformats.org/officeDocument/2006/relationships/hyperlink" Target="https://t.co/5v4wNUhuI0" TargetMode="External" /><Relationship Id="rId29" Type="http://schemas.openxmlformats.org/officeDocument/2006/relationships/hyperlink" Target="http://t.co/QsEsjXr4b9" TargetMode="External" /><Relationship Id="rId30" Type="http://schemas.openxmlformats.org/officeDocument/2006/relationships/hyperlink" Target="https://t.co/8xOBXTGMh1" TargetMode="External" /><Relationship Id="rId31" Type="http://schemas.openxmlformats.org/officeDocument/2006/relationships/hyperlink" Target="http://t.co/oddoUhtqxP" TargetMode="External" /><Relationship Id="rId32" Type="http://schemas.openxmlformats.org/officeDocument/2006/relationships/hyperlink" Target="https://t.co/t1HinI63zg" TargetMode="External" /><Relationship Id="rId33" Type="http://schemas.openxmlformats.org/officeDocument/2006/relationships/hyperlink" Target="https://t.co/tYAsxqSh1F" TargetMode="External" /><Relationship Id="rId34" Type="http://schemas.openxmlformats.org/officeDocument/2006/relationships/hyperlink" Target="http://t.co/3gJGaoPGpS" TargetMode="External" /><Relationship Id="rId35" Type="http://schemas.openxmlformats.org/officeDocument/2006/relationships/hyperlink" Target="https://t.co/6wk58ouNYT" TargetMode="External" /><Relationship Id="rId36" Type="http://schemas.openxmlformats.org/officeDocument/2006/relationships/hyperlink" Target="https://t.co/cwjlUgNzvf" TargetMode="External" /><Relationship Id="rId37" Type="http://schemas.openxmlformats.org/officeDocument/2006/relationships/hyperlink" Target="https://t.co/XVQKjBaXDP" TargetMode="External" /><Relationship Id="rId38" Type="http://schemas.openxmlformats.org/officeDocument/2006/relationships/hyperlink" Target="https://t.co/e5E8OaSlXc" TargetMode="External" /><Relationship Id="rId39" Type="http://schemas.openxmlformats.org/officeDocument/2006/relationships/hyperlink" Target="https://t.co/R1kiH9632w" TargetMode="External" /><Relationship Id="rId40" Type="http://schemas.openxmlformats.org/officeDocument/2006/relationships/hyperlink" Target="https://t.co/dCSnuVCSaz" TargetMode="External" /><Relationship Id="rId41" Type="http://schemas.openxmlformats.org/officeDocument/2006/relationships/hyperlink" Target="https://t.co/8KnptabBQC" TargetMode="External" /><Relationship Id="rId42" Type="http://schemas.openxmlformats.org/officeDocument/2006/relationships/hyperlink" Target="https://t.co/ENHaFH6WWA" TargetMode="External" /><Relationship Id="rId43" Type="http://schemas.openxmlformats.org/officeDocument/2006/relationships/hyperlink" Target="https://t.co/lqhe3fOjev" TargetMode="External" /><Relationship Id="rId44" Type="http://schemas.openxmlformats.org/officeDocument/2006/relationships/hyperlink" Target="https://t.co/mpgeBT6sUA" TargetMode="External" /><Relationship Id="rId45" Type="http://schemas.openxmlformats.org/officeDocument/2006/relationships/hyperlink" Target="https://t.co/X3ldv9wMpx" TargetMode="External" /><Relationship Id="rId46" Type="http://schemas.openxmlformats.org/officeDocument/2006/relationships/hyperlink" Target="https://t.co/ZBhuyriogi" TargetMode="External" /><Relationship Id="rId47" Type="http://schemas.openxmlformats.org/officeDocument/2006/relationships/hyperlink" Target="https://t.co/sGjUVaHphR" TargetMode="External" /><Relationship Id="rId48" Type="http://schemas.openxmlformats.org/officeDocument/2006/relationships/hyperlink" Target="https://t.co/NQkA9q7gFj" TargetMode="External" /><Relationship Id="rId49" Type="http://schemas.openxmlformats.org/officeDocument/2006/relationships/hyperlink" Target="https://t.co/PbmYNYp9FD" TargetMode="External" /><Relationship Id="rId50" Type="http://schemas.openxmlformats.org/officeDocument/2006/relationships/hyperlink" Target="https://t.co/LWykxUlubg" TargetMode="External" /><Relationship Id="rId51" Type="http://schemas.openxmlformats.org/officeDocument/2006/relationships/hyperlink" Target="https://t.co/kTkFiX3s16" TargetMode="External" /><Relationship Id="rId52" Type="http://schemas.openxmlformats.org/officeDocument/2006/relationships/hyperlink" Target="http://t.co/kA5KJnYVR3" TargetMode="External" /><Relationship Id="rId53" Type="http://schemas.openxmlformats.org/officeDocument/2006/relationships/hyperlink" Target="https://t.co/oAo2GvtwMJ" TargetMode="External" /><Relationship Id="rId54" Type="http://schemas.openxmlformats.org/officeDocument/2006/relationships/hyperlink" Target="https://t.co/CrdoafLVdF" TargetMode="External" /><Relationship Id="rId55" Type="http://schemas.openxmlformats.org/officeDocument/2006/relationships/hyperlink" Target="https://t.co/ysPDOx8GeQ" TargetMode="External" /><Relationship Id="rId56" Type="http://schemas.openxmlformats.org/officeDocument/2006/relationships/hyperlink" Target="https://t.co/mvvWDJLvPw" TargetMode="External" /><Relationship Id="rId57" Type="http://schemas.openxmlformats.org/officeDocument/2006/relationships/hyperlink" Target="https://t.co/e94BN2pY0W" TargetMode="External" /><Relationship Id="rId58" Type="http://schemas.openxmlformats.org/officeDocument/2006/relationships/hyperlink" Target="https://t.co/rnPeho212O" TargetMode="External" /><Relationship Id="rId59" Type="http://schemas.openxmlformats.org/officeDocument/2006/relationships/hyperlink" Target="https://t.co/ieZMQEQFw0" TargetMode="External" /><Relationship Id="rId60" Type="http://schemas.openxmlformats.org/officeDocument/2006/relationships/hyperlink" Target="https://t.co/hHponR18mY" TargetMode="External" /><Relationship Id="rId61" Type="http://schemas.openxmlformats.org/officeDocument/2006/relationships/hyperlink" Target="https://t.co/KG6nSF1Aov" TargetMode="External" /><Relationship Id="rId62" Type="http://schemas.openxmlformats.org/officeDocument/2006/relationships/hyperlink" Target="https://t.co/p7Ev2COGqD" TargetMode="External" /><Relationship Id="rId63" Type="http://schemas.openxmlformats.org/officeDocument/2006/relationships/hyperlink" Target="https://t.co/su8X9ZKxg0" TargetMode="External" /><Relationship Id="rId64" Type="http://schemas.openxmlformats.org/officeDocument/2006/relationships/hyperlink" Target="https://t.co/Eiar1VyvKe" TargetMode="External" /><Relationship Id="rId65" Type="http://schemas.openxmlformats.org/officeDocument/2006/relationships/hyperlink" Target="http://t.co/iCkJdfZNtC" TargetMode="External" /><Relationship Id="rId66" Type="http://schemas.openxmlformats.org/officeDocument/2006/relationships/hyperlink" Target="https://t.co/nMPg378gFI" TargetMode="External" /><Relationship Id="rId67" Type="http://schemas.openxmlformats.org/officeDocument/2006/relationships/hyperlink" Target="https://t.co/z5851cCLaP" TargetMode="External" /><Relationship Id="rId68" Type="http://schemas.openxmlformats.org/officeDocument/2006/relationships/hyperlink" Target="http://t.co/PVih046n9c" TargetMode="External" /><Relationship Id="rId69" Type="http://schemas.openxmlformats.org/officeDocument/2006/relationships/hyperlink" Target="https://t.co/GMvjDmw6Ep" TargetMode="External" /><Relationship Id="rId70" Type="http://schemas.openxmlformats.org/officeDocument/2006/relationships/hyperlink" Target="https://t.co/6m1GB0Pl8q" TargetMode="External" /><Relationship Id="rId71" Type="http://schemas.openxmlformats.org/officeDocument/2006/relationships/hyperlink" Target="https://t.co/KxIwpgcmGP" TargetMode="External" /><Relationship Id="rId72" Type="http://schemas.openxmlformats.org/officeDocument/2006/relationships/hyperlink" Target="https://t.co/GlplhFkx0m" TargetMode="External" /><Relationship Id="rId73" Type="http://schemas.openxmlformats.org/officeDocument/2006/relationships/hyperlink" Target="https://t.co/1oCFqlssdi" TargetMode="External" /><Relationship Id="rId74" Type="http://schemas.openxmlformats.org/officeDocument/2006/relationships/hyperlink" Target="https://t.co/i3ZS2vEjil" TargetMode="External" /><Relationship Id="rId75" Type="http://schemas.openxmlformats.org/officeDocument/2006/relationships/hyperlink" Target="https://t.co/1kxRetB39r" TargetMode="External" /><Relationship Id="rId76" Type="http://schemas.openxmlformats.org/officeDocument/2006/relationships/hyperlink" Target="https://t.co/uvIweLFtSP" TargetMode="External" /><Relationship Id="rId77" Type="http://schemas.openxmlformats.org/officeDocument/2006/relationships/hyperlink" Target="http://t.co/9arq6gVGDl" TargetMode="External" /><Relationship Id="rId78" Type="http://schemas.openxmlformats.org/officeDocument/2006/relationships/hyperlink" Target="https://t.co/q7POrY7XoD" TargetMode="External" /><Relationship Id="rId79" Type="http://schemas.openxmlformats.org/officeDocument/2006/relationships/hyperlink" Target="https://t.co/kiCCpw76nS" TargetMode="External" /><Relationship Id="rId80" Type="http://schemas.openxmlformats.org/officeDocument/2006/relationships/hyperlink" Target="https://t.co/BJIs995jQa" TargetMode="External" /><Relationship Id="rId81" Type="http://schemas.openxmlformats.org/officeDocument/2006/relationships/hyperlink" Target="https://t.co/wiviFafpKG" TargetMode="External" /><Relationship Id="rId82" Type="http://schemas.openxmlformats.org/officeDocument/2006/relationships/hyperlink" Target="https://t.co/CGx36CxEHW" TargetMode="External" /><Relationship Id="rId83" Type="http://schemas.openxmlformats.org/officeDocument/2006/relationships/hyperlink" Target="http://t.co/VqMgg9Mwgr" TargetMode="External" /><Relationship Id="rId84" Type="http://schemas.openxmlformats.org/officeDocument/2006/relationships/hyperlink" Target="https://t.co/LnGSAFTiYt" TargetMode="External" /><Relationship Id="rId85" Type="http://schemas.openxmlformats.org/officeDocument/2006/relationships/hyperlink" Target="https://t.co/2kKCsZXQx3" TargetMode="External" /><Relationship Id="rId86" Type="http://schemas.openxmlformats.org/officeDocument/2006/relationships/hyperlink" Target="http://t.co/74QTpSsg3m" TargetMode="External" /><Relationship Id="rId87" Type="http://schemas.openxmlformats.org/officeDocument/2006/relationships/hyperlink" Target="https://t.co/pXEWtJsmJN" TargetMode="External" /><Relationship Id="rId88" Type="http://schemas.openxmlformats.org/officeDocument/2006/relationships/hyperlink" Target="https://t.co/w9eVkUphfF" TargetMode="External" /><Relationship Id="rId89" Type="http://schemas.openxmlformats.org/officeDocument/2006/relationships/hyperlink" Target="https://t.co/St8M494rJu" TargetMode="External" /><Relationship Id="rId90" Type="http://schemas.openxmlformats.org/officeDocument/2006/relationships/hyperlink" Target="https://t.co/JYPm1wyR7r" TargetMode="External" /><Relationship Id="rId91" Type="http://schemas.openxmlformats.org/officeDocument/2006/relationships/hyperlink" Target="http://t.co/hiMPFoLn10" TargetMode="External" /><Relationship Id="rId92" Type="http://schemas.openxmlformats.org/officeDocument/2006/relationships/hyperlink" Target="http://t.co/efBclcO3f1" TargetMode="External" /><Relationship Id="rId93" Type="http://schemas.openxmlformats.org/officeDocument/2006/relationships/hyperlink" Target="http://t.co/k9l9dopzwq" TargetMode="External" /><Relationship Id="rId94" Type="http://schemas.openxmlformats.org/officeDocument/2006/relationships/hyperlink" Target="https://t.co/lMx2x0eHBQ" TargetMode="External" /><Relationship Id="rId95" Type="http://schemas.openxmlformats.org/officeDocument/2006/relationships/hyperlink" Target="https://t.co/58LXCLoYuU" TargetMode="External" /><Relationship Id="rId96" Type="http://schemas.openxmlformats.org/officeDocument/2006/relationships/hyperlink" Target="http://t.co/QQCroPJFTC" TargetMode="External" /><Relationship Id="rId97" Type="http://schemas.openxmlformats.org/officeDocument/2006/relationships/hyperlink" Target="https://t.co/ii2SnRJlFB" TargetMode="External" /><Relationship Id="rId98" Type="http://schemas.openxmlformats.org/officeDocument/2006/relationships/hyperlink" Target="https://t.co/nxBzqKbnhb" TargetMode="External" /><Relationship Id="rId99" Type="http://schemas.openxmlformats.org/officeDocument/2006/relationships/hyperlink" Target="https://t.co/1oCFqlK34Q" TargetMode="External" /><Relationship Id="rId100" Type="http://schemas.openxmlformats.org/officeDocument/2006/relationships/hyperlink" Target="https://t.co/b2NuZxdNmJ" TargetMode="External" /><Relationship Id="rId101" Type="http://schemas.openxmlformats.org/officeDocument/2006/relationships/hyperlink" Target="https://t.co/kVU0QUi7Oi" TargetMode="External" /><Relationship Id="rId102" Type="http://schemas.openxmlformats.org/officeDocument/2006/relationships/hyperlink" Target="https://t.co/m8FqgZmO50" TargetMode="External" /><Relationship Id="rId103" Type="http://schemas.openxmlformats.org/officeDocument/2006/relationships/hyperlink" Target="https://t.co/rMv5qCD8OP" TargetMode="External" /><Relationship Id="rId104" Type="http://schemas.openxmlformats.org/officeDocument/2006/relationships/hyperlink" Target="https://t.co/bNXp7dYVc0" TargetMode="External" /><Relationship Id="rId105" Type="http://schemas.openxmlformats.org/officeDocument/2006/relationships/hyperlink" Target="https://t.co/rHEPDjCYTZ" TargetMode="External" /><Relationship Id="rId106" Type="http://schemas.openxmlformats.org/officeDocument/2006/relationships/hyperlink" Target="https://t.co/dsEABa04m1" TargetMode="External" /><Relationship Id="rId107" Type="http://schemas.openxmlformats.org/officeDocument/2006/relationships/hyperlink" Target="https://t.co/GlplhF2W8O" TargetMode="External" /><Relationship Id="rId108" Type="http://schemas.openxmlformats.org/officeDocument/2006/relationships/hyperlink" Target="https://t.co/wVulKuROWG" TargetMode="External" /><Relationship Id="rId109" Type="http://schemas.openxmlformats.org/officeDocument/2006/relationships/hyperlink" Target="https://t.co/wVulKuROWG" TargetMode="External" /><Relationship Id="rId110" Type="http://schemas.openxmlformats.org/officeDocument/2006/relationships/hyperlink" Target="https://t.co/1oCFqlssdi" TargetMode="External" /><Relationship Id="rId111" Type="http://schemas.openxmlformats.org/officeDocument/2006/relationships/hyperlink" Target="https://t.co/1oCFqlssdi" TargetMode="External" /><Relationship Id="rId112" Type="http://schemas.openxmlformats.org/officeDocument/2006/relationships/hyperlink" Target="https://t.co/qoXI3ZhweN" TargetMode="External" /><Relationship Id="rId113" Type="http://schemas.openxmlformats.org/officeDocument/2006/relationships/hyperlink" Target="https://t.co/6W1z1kGENH" TargetMode="External" /><Relationship Id="rId114" Type="http://schemas.openxmlformats.org/officeDocument/2006/relationships/hyperlink" Target="https://t.co/67pRBLUoKa" TargetMode="External" /><Relationship Id="rId115" Type="http://schemas.openxmlformats.org/officeDocument/2006/relationships/hyperlink" Target="https://t.co/bSvP9P5n0e" TargetMode="External" /><Relationship Id="rId116" Type="http://schemas.openxmlformats.org/officeDocument/2006/relationships/hyperlink" Target="https://t.co/2GvWnDkz9n" TargetMode="External" /><Relationship Id="rId117" Type="http://schemas.openxmlformats.org/officeDocument/2006/relationships/hyperlink" Target="https://t.co/CU4Lg6L1Vh" TargetMode="External" /><Relationship Id="rId118" Type="http://schemas.openxmlformats.org/officeDocument/2006/relationships/hyperlink" Target="https://t.co/Kpsp2JA873" TargetMode="External" /><Relationship Id="rId119" Type="http://schemas.openxmlformats.org/officeDocument/2006/relationships/hyperlink" Target="http://t.co/Uqq8JYKa9A" TargetMode="External" /><Relationship Id="rId120" Type="http://schemas.openxmlformats.org/officeDocument/2006/relationships/hyperlink" Target="https://t.co/emAx3g4P3K" TargetMode="External" /><Relationship Id="rId121" Type="http://schemas.openxmlformats.org/officeDocument/2006/relationships/hyperlink" Target="http://t.co/1xAOL8cL1h" TargetMode="External" /><Relationship Id="rId122" Type="http://schemas.openxmlformats.org/officeDocument/2006/relationships/hyperlink" Target="https://t.co/1oCFqlssdi" TargetMode="External" /><Relationship Id="rId123" Type="http://schemas.openxmlformats.org/officeDocument/2006/relationships/hyperlink" Target="https://t.co/MRJUeoGVK5" TargetMode="External" /><Relationship Id="rId124" Type="http://schemas.openxmlformats.org/officeDocument/2006/relationships/hyperlink" Target="https://t.co/V1R5zcDNmB" TargetMode="External" /><Relationship Id="rId125" Type="http://schemas.openxmlformats.org/officeDocument/2006/relationships/hyperlink" Target="https://t.co/5J5CV8uM5a" TargetMode="External" /><Relationship Id="rId126" Type="http://schemas.openxmlformats.org/officeDocument/2006/relationships/hyperlink" Target="https://t.co/mAF6c3Tisx" TargetMode="External" /><Relationship Id="rId127" Type="http://schemas.openxmlformats.org/officeDocument/2006/relationships/hyperlink" Target="https://t.co/k50Xrwa2JN" TargetMode="External" /><Relationship Id="rId128" Type="http://schemas.openxmlformats.org/officeDocument/2006/relationships/hyperlink" Target="https://t.co/JSzwHVs9xW" TargetMode="External" /><Relationship Id="rId129" Type="http://schemas.openxmlformats.org/officeDocument/2006/relationships/hyperlink" Target="https://t.co/9eE5x4z641" TargetMode="External" /><Relationship Id="rId130" Type="http://schemas.openxmlformats.org/officeDocument/2006/relationships/hyperlink" Target="https://t.co/BmWrYgdMws" TargetMode="External" /><Relationship Id="rId131" Type="http://schemas.openxmlformats.org/officeDocument/2006/relationships/hyperlink" Target="https://t.co/JdIPXoPUpY" TargetMode="External" /><Relationship Id="rId132" Type="http://schemas.openxmlformats.org/officeDocument/2006/relationships/hyperlink" Target="https://t.co/AHGxrSBClx" TargetMode="External" /><Relationship Id="rId133" Type="http://schemas.openxmlformats.org/officeDocument/2006/relationships/hyperlink" Target="https://t.co/2pJsUoxj8g" TargetMode="External" /><Relationship Id="rId134" Type="http://schemas.openxmlformats.org/officeDocument/2006/relationships/hyperlink" Target="https://t.co/FObMtITF10" TargetMode="External" /><Relationship Id="rId135" Type="http://schemas.openxmlformats.org/officeDocument/2006/relationships/hyperlink" Target="https://t.co/S7nWqs2NeQ" TargetMode="External" /><Relationship Id="rId136" Type="http://schemas.openxmlformats.org/officeDocument/2006/relationships/hyperlink" Target="https://t.co/U4R3CWZgyj" TargetMode="External" /><Relationship Id="rId137" Type="http://schemas.openxmlformats.org/officeDocument/2006/relationships/hyperlink" Target="https://t.co/1oCFqlssdi" TargetMode="External" /><Relationship Id="rId138" Type="http://schemas.openxmlformats.org/officeDocument/2006/relationships/hyperlink" Target="https://t.co/UXuz2EBJuy" TargetMode="External" /><Relationship Id="rId139" Type="http://schemas.openxmlformats.org/officeDocument/2006/relationships/hyperlink" Target="http://t.co/rvbsWGzntu" TargetMode="External" /><Relationship Id="rId140" Type="http://schemas.openxmlformats.org/officeDocument/2006/relationships/hyperlink" Target="https://t.co/sG3LGvEVsn" TargetMode="External" /><Relationship Id="rId141" Type="http://schemas.openxmlformats.org/officeDocument/2006/relationships/hyperlink" Target="https://t.co/eDQjS8YWrf" TargetMode="External" /><Relationship Id="rId142" Type="http://schemas.openxmlformats.org/officeDocument/2006/relationships/hyperlink" Target="https://t.co/0WTdCQxGtp" TargetMode="External" /><Relationship Id="rId143" Type="http://schemas.openxmlformats.org/officeDocument/2006/relationships/hyperlink" Target="https://t.co/kRWt3iKHU3" TargetMode="External" /><Relationship Id="rId144" Type="http://schemas.openxmlformats.org/officeDocument/2006/relationships/hyperlink" Target="https://t.co/CbF1VY5AuC" TargetMode="External" /><Relationship Id="rId145" Type="http://schemas.openxmlformats.org/officeDocument/2006/relationships/hyperlink" Target="https://t.co/pvyRL8Cfoc" TargetMode="External" /><Relationship Id="rId146" Type="http://schemas.openxmlformats.org/officeDocument/2006/relationships/hyperlink" Target="https://t.co/IABoeZp5RO" TargetMode="External" /><Relationship Id="rId147" Type="http://schemas.openxmlformats.org/officeDocument/2006/relationships/hyperlink" Target="https://t.co/5r4hTfW7Op" TargetMode="External" /><Relationship Id="rId148" Type="http://schemas.openxmlformats.org/officeDocument/2006/relationships/hyperlink" Target="http://t.co/WZPdqiUd5G" TargetMode="External" /><Relationship Id="rId149" Type="http://schemas.openxmlformats.org/officeDocument/2006/relationships/hyperlink" Target="https://t.co/zhJDY5Zzmg" TargetMode="External" /><Relationship Id="rId150" Type="http://schemas.openxmlformats.org/officeDocument/2006/relationships/hyperlink" Target="https://t.co/K42FMpPOCr" TargetMode="External" /><Relationship Id="rId151" Type="http://schemas.openxmlformats.org/officeDocument/2006/relationships/hyperlink" Target="https://t.co/lTRmlcnYNo" TargetMode="External" /><Relationship Id="rId152" Type="http://schemas.openxmlformats.org/officeDocument/2006/relationships/hyperlink" Target="http://t.co/KuqKwHfDMc" TargetMode="External" /><Relationship Id="rId153" Type="http://schemas.openxmlformats.org/officeDocument/2006/relationships/hyperlink" Target="https://t.co/NE8obxOP4x" TargetMode="External" /><Relationship Id="rId154" Type="http://schemas.openxmlformats.org/officeDocument/2006/relationships/hyperlink" Target="https://pbs.twimg.com/profile_banners/1061985481829875714/1542032506" TargetMode="External" /><Relationship Id="rId155" Type="http://schemas.openxmlformats.org/officeDocument/2006/relationships/hyperlink" Target="https://pbs.twimg.com/profile_banners/1023963804/1532950378" TargetMode="External" /><Relationship Id="rId156" Type="http://schemas.openxmlformats.org/officeDocument/2006/relationships/hyperlink" Target="https://pbs.twimg.com/profile_banners/38410853/1536327464" TargetMode="External" /><Relationship Id="rId157" Type="http://schemas.openxmlformats.org/officeDocument/2006/relationships/hyperlink" Target="https://pbs.twimg.com/profile_banners/2751710015/1426522013" TargetMode="External" /><Relationship Id="rId158" Type="http://schemas.openxmlformats.org/officeDocument/2006/relationships/hyperlink" Target="https://pbs.twimg.com/profile_banners/801998789070491648/1532397752" TargetMode="External" /><Relationship Id="rId159" Type="http://schemas.openxmlformats.org/officeDocument/2006/relationships/hyperlink" Target="https://pbs.twimg.com/profile_banners/3365600938/1536327970" TargetMode="External" /><Relationship Id="rId160" Type="http://schemas.openxmlformats.org/officeDocument/2006/relationships/hyperlink" Target="https://pbs.twimg.com/profile_banners/1123581392288395264/1556877832" TargetMode="External" /><Relationship Id="rId161" Type="http://schemas.openxmlformats.org/officeDocument/2006/relationships/hyperlink" Target="https://pbs.twimg.com/profile_banners/90859217/1472253687" TargetMode="External" /><Relationship Id="rId162" Type="http://schemas.openxmlformats.org/officeDocument/2006/relationships/hyperlink" Target="https://pbs.twimg.com/profile_banners/43053129/1401256333" TargetMode="External" /><Relationship Id="rId163" Type="http://schemas.openxmlformats.org/officeDocument/2006/relationships/hyperlink" Target="https://pbs.twimg.com/profile_banners/993469256204541953/1551822860" TargetMode="External" /><Relationship Id="rId164" Type="http://schemas.openxmlformats.org/officeDocument/2006/relationships/hyperlink" Target="https://pbs.twimg.com/profile_banners/300716819/1425726029" TargetMode="External" /><Relationship Id="rId165" Type="http://schemas.openxmlformats.org/officeDocument/2006/relationships/hyperlink" Target="https://pbs.twimg.com/profile_banners/1105810061132206081/1552481271" TargetMode="External" /><Relationship Id="rId166" Type="http://schemas.openxmlformats.org/officeDocument/2006/relationships/hyperlink" Target="https://pbs.twimg.com/profile_banners/185630556/1557241109" TargetMode="External" /><Relationship Id="rId167" Type="http://schemas.openxmlformats.org/officeDocument/2006/relationships/hyperlink" Target="https://pbs.twimg.com/profile_banners/14159148/1537324134" TargetMode="External" /><Relationship Id="rId168" Type="http://schemas.openxmlformats.org/officeDocument/2006/relationships/hyperlink" Target="https://pbs.twimg.com/profile_banners/849713102916640771/1560090781" TargetMode="External" /><Relationship Id="rId169" Type="http://schemas.openxmlformats.org/officeDocument/2006/relationships/hyperlink" Target="https://pbs.twimg.com/profile_banners/1136578029923082240/1559817055" TargetMode="External" /><Relationship Id="rId170" Type="http://schemas.openxmlformats.org/officeDocument/2006/relationships/hyperlink" Target="https://pbs.twimg.com/profile_banners/264490146/1396958522" TargetMode="External" /><Relationship Id="rId171" Type="http://schemas.openxmlformats.org/officeDocument/2006/relationships/hyperlink" Target="https://pbs.twimg.com/profile_banners/389635603/1432240718" TargetMode="External" /><Relationship Id="rId172" Type="http://schemas.openxmlformats.org/officeDocument/2006/relationships/hyperlink" Target="https://pbs.twimg.com/profile_banners/1127143755499225088/1559388724" TargetMode="External" /><Relationship Id="rId173" Type="http://schemas.openxmlformats.org/officeDocument/2006/relationships/hyperlink" Target="https://pbs.twimg.com/profile_banners/1242165858/1498842357" TargetMode="External" /><Relationship Id="rId174" Type="http://schemas.openxmlformats.org/officeDocument/2006/relationships/hyperlink" Target="https://pbs.twimg.com/profile_banners/2931999886/1561064348" TargetMode="External" /><Relationship Id="rId175" Type="http://schemas.openxmlformats.org/officeDocument/2006/relationships/hyperlink" Target="https://pbs.twimg.com/profile_banners/282587800/1536181662" TargetMode="External" /><Relationship Id="rId176" Type="http://schemas.openxmlformats.org/officeDocument/2006/relationships/hyperlink" Target="https://pbs.twimg.com/profile_banners/167107711/1533413975" TargetMode="External" /><Relationship Id="rId177" Type="http://schemas.openxmlformats.org/officeDocument/2006/relationships/hyperlink" Target="https://pbs.twimg.com/profile_banners/1041585792416538624/1563628724" TargetMode="External" /><Relationship Id="rId178" Type="http://schemas.openxmlformats.org/officeDocument/2006/relationships/hyperlink" Target="https://pbs.twimg.com/profile_banners/214115592/1457588125" TargetMode="External" /><Relationship Id="rId179" Type="http://schemas.openxmlformats.org/officeDocument/2006/relationships/hyperlink" Target="https://pbs.twimg.com/profile_banners/936593675563470849/1547837128" TargetMode="External" /><Relationship Id="rId180" Type="http://schemas.openxmlformats.org/officeDocument/2006/relationships/hyperlink" Target="https://pbs.twimg.com/profile_banners/1015276394400501760/1530895869" TargetMode="External" /><Relationship Id="rId181" Type="http://schemas.openxmlformats.org/officeDocument/2006/relationships/hyperlink" Target="https://pbs.twimg.com/profile_banners/218066286/1562101519" TargetMode="External" /><Relationship Id="rId182" Type="http://schemas.openxmlformats.org/officeDocument/2006/relationships/hyperlink" Target="https://pbs.twimg.com/profile_banners/18050852/1562894856" TargetMode="External" /><Relationship Id="rId183" Type="http://schemas.openxmlformats.org/officeDocument/2006/relationships/hyperlink" Target="https://pbs.twimg.com/profile_banners/20604477/1516906255" TargetMode="External" /><Relationship Id="rId184" Type="http://schemas.openxmlformats.org/officeDocument/2006/relationships/hyperlink" Target="https://pbs.twimg.com/profile_banners/458569486/1550529891" TargetMode="External" /><Relationship Id="rId185" Type="http://schemas.openxmlformats.org/officeDocument/2006/relationships/hyperlink" Target="https://pbs.twimg.com/profile_banners/149769734/1415838075" TargetMode="External" /><Relationship Id="rId186" Type="http://schemas.openxmlformats.org/officeDocument/2006/relationships/hyperlink" Target="https://pbs.twimg.com/profile_banners/1125767465408110592/1563474522" TargetMode="External" /><Relationship Id="rId187" Type="http://schemas.openxmlformats.org/officeDocument/2006/relationships/hyperlink" Target="https://pbs.twimg.com/profile_banners/1032283135466196993/1543514938" TargetMode="External" /><Relationship Id="rId188" Type="http://schemas.openxmlformats.org/officeDocument/2006/relationships/hyperlink" Target="https://pbs.twimg.com/profile_banners/1154102932389933057/1564236466" TargetMode="External" /><Relationship Id="rId189" Type="http://schemas.openxmlformats.org/officeDocument/2006/relationships/hyperlink" Target="https://pbs.twimg.com/profile_banners/3361805427/1520285415" TargetMode="External" /><Relationship Id="rId190" Type="http://schemas.openxmlformats.org/officeDocument/2006/relationships/hyperlink" Target="https://pbs.twimg.com/profile_banners/105236230/1561227794" TargetMode="External" /><Relationship Id="rId191" Type="http://schemas.openxmlformats.org/officeDocument/2006/relationships/hyperlink" Target="https://pbs.twimg.com/profile_banners/259401680/1555424943" TargetMode="External" /><Relationship Id="rId192" Type="http://schemas.openxmlformats.org/officeDocument/2006/relationships/hyperlink" Target="https://pbs.twimg.com/profile_banners/1113879320508928000/1556402927" TargetMode="External" /><Relationship Id="rId193" Type="http://schemas.openxmlformats.org/officeDocument/2006/relationships/hyperlink" Target="https://pbs.twimg.com/profile_banners/1732180094/1564339229" TargetMode="External" /><Relationship Id="rId194" Type="http://schemas.openxmlformats.org/officeDocument/2006/relationships/hyperlink" Target="https://pbs.twimg.com/profile_banners/487580909/1564836000" TargetMode="External" /><Relationship Id="rId195" Type="http://schemas.openxmlformats.org/officeDocument/2006/relationships/hyperlink" Target="https://pbs.twimg.com/profile_banners/1146721206197993472/1565046911" TargetMode="External" /><Relationship Id="rId196" Type="http://schemas.openxmlformats.org/officeDocument/2006/relationships/hyperlink" Target="https://pbs.twimg.com/profile_banners/971940289744068608/1565570346" TargetMode="External" /><Relationship Id="rId197" Type="http://schemas.openxmlformats.org/officeDocument/2006/relationships/hyperlink" Target="https://pbs.twimg.com/profile_banners/227892062/1559393850" TargetMode="External" /><Relationship Id="rId198" Type="http://schemas.openxmlformats.org/officeDocument/2006/relationships/hyperlink" Target="https://pbs.twimg.com/profile_banners/939962478448074753/1561999841" TargetMode="External" /><Relationship Id="rId199" Type="http://schemas.openxmlformats.org/officeDocument/2006/relationships/hyperlink" Target="https://pbs.twimg.com/profile_banners/1888853173/1528213118" TargetMode="External" /><Relationship Id="rId200" Type="http://schemas.openxmlformats.org/officeDocument/2006/relationships/hyperlink" Target="https://pbs.twimg.com/profile_banners/734129690/1471521771" TargetMode="External" /><Relationship Id="rId201" Type="http://schemas.openxmlformats.org/officeDocument/2006/relationships/hyperlink" Target="https://pbs.twimg.com/profile_banners/117853144/1453470819" TargetMode="External" /><Relationship Id="rId202" Type="http://schemas.openxmlformats.org/officeDocument/2006/relationships/hyperlink" Target="https://pbs.twimg.com/profile_banners/1120808369814736903/1556059656" TargetMode="External" /><Relationship Id="rId203" Type="http://schemas.openxmlformats.org/officeDocument/2006/relationships/hyperlink" Target="https://pbs.twimg.com/profile_banners/814800614/1405801825" TargetMode="External" /><Relationship Id="rId204" Type="http://schemas.openxmlformats.org/officeDocument/2006/relationships/hyperlink" Target="https://pbs.twimg.com/profile_banners/3025729845/1538911303" TargetMode="External" /><Relationship Id="rId205" Type="http://schemas.openxmlformats.org/officeDocument/2006/relationships/hyperlink" Target="https://pbs.twimg.com/profile_banners/1089919940386119680/1551282124" TargetMode="External" /><Relationship Id="rId206" Type="http://schemas.openxmlformats.org/officeDocument/2006/relationships/hyperlink" Target="https://pbs.twimg.com/profile_banners/1851425240/1388753993" TargetMode="External" /><Relationship Id="rId207" Type="http://schemas.openxmlformats.org/officeDocument/2006/relationships/hyperlink" Target="https://pbs.twimg.com/profile_banners/2899791246/1564977737" TargetMode="External" /><Relationship Id="rId208" Type="http://schemas.openxmlformats.org/officeDocument/2006/relationships/hyperlink" Target="https://pbs.twimg.com/profile_banners/97209162/1466766540" TargetMode="External" /><Relationship Id="rId209" Type="http://schemas.openxmlformats.org/officeDocument/2006/relationships/hyperlink" Target="https://pbs.twimg.com/profile_banners/2927274126/1544450340" TargetMode="External" /><Relationship Id="rId210" Type="http://schemas.openxmlformats.org/officeDocument/2006/relationships/hyperlink" Target="https://pbs.twimg.com/profile_banners/941819276268154880/1550323018" TargetMode="External" /><Relationship Id="rId211" Type="http://schemas.openxmlformats.org/officeDocument/2006/relationships/hyperlink" Target="https://pbs.twimg.com/profile_banners/23193516/1511522801" TargetMode="External" /><Relationship Id="rId212" Type="http://schemas.openxmlformats.org/officeDocument/2006/relationships/hyperlink" Target="https://pbs.twimg.com/profile_banners/634906724/1563432364" TargetMode="External" /><Relationship Id="rId213" Type="http://schemas.openxmlformats.org/officeDocument/2006/relationships/hyperlink" Target="https://pbs.twimg.com/profile_banners/750938871626686464/1521372086" TargetMode="External" /><Relationship Id="rId214" Type="http://schemas.openxmlformats.org/officeDocument/2006/relationships/hyperlink" Target="https://pbs.twimg.com/profile_banners/821264882729263110/1565460647" TargetMode="External" /><Relationship Id="rId215" Type="http://schemas.openxmlformats.org/officeDocument/2006/relationships/hyperlink" Target="https://pbs.twimg.com/profile_banners/2395728078/1556637906" TargetMode="External" /><Relationship Id="rId216" Type="http://schemas.openxmlformats.org/officeDocument/2006/relationships/hyperlink" Target="https://pbs.twimg.com/profile_banners/265100215/1525439640" TargetMode="External" /><Relationship Id="rId217" Type="http://schemas.openxmlformats.org/officeDocument/2006/relationships/hyperlink" Target="https://pbs.twimg.com/profile_banners/425705551/1529037615" TargetMode="External" /><Relationship Id="rId218" Type="http://schemas.openxmlformats.org/officeDocument/2006/relationships/hyperlink" Target="https://pbs.twimg.com/profile_banners/380886010/1480337069" TargetMode="External" /><Relationship Id="rId219" Type="http://schemas.openxmlformats.org/officeDocument/2006/relationships/hyperlink" Target="https://pbs.twimg.com/profile_banners/847831150798098432/1501895459" TargetMode="External" /><Relationship Id="rId220" Type="http://schemas.openxmlformats.org/officeDocument/2006/relationships/hyperlink" Target="https://pbs.twimg.com/profile_banners/443846132/1551196312" TargetMode="External" /><Relationship Id="rId221" Type="http://schemas.openxmlformats.org/officeDocument/2006/relationships/hyperlink" Target="https://pbs.twimg.com/profile_banners/937873117/1565596799" TargetMode="External" /><Relationship Id="rId222" Type="http://schemas.openxmlformats.org/officeDocument/2006/relationships/hyperlink" Target="https://pbs.twimg.com/profile_banners/231780347/1510243625" TargetMode="External" /><Relationship Id="rId223" Type="http://schemas.openxmlformats.org/officeDocument/2006/relationships/hyperlink" Target="https://pbs.twimg.com/profile_banners/2811192986/1557368516" TargetMode="External" /><Relationship Id="rId224" Type="http://schemas.openxmlformats.org/officeDocument/2006/relationships/hyperlink" Target="https://pbs.twimg.com/profile_banners/2942458639/1552307627" TargetMode="External" /><Relationship Id="rId225" Type="http://schemas.openxmlformats.org/officeDocument/2006/relationships/hyperlink" Target="https://pbs.twimg.com/profile_banners/65051156/1555689093" TargetMode="External" /><Relationship Id="rId226" Type="http://schemas.openxmlformats.org/officeDocument/2006/relationships/hyperlink" Target="https://pbs.twimg.com/profile_banners/935382742719590400/1565516464" TargetMode="External" /><Relationship Id="rId227" Type="http://schemas.openxmlformats.org/officeDocument/2006/relationships/hyperlink" Target="https://pbs.twimg.com/profile_banners/1498522512/1402701988" TargetMode="External" /><Relationship Id="rId228" Type="http://schemas.openxmlformats.org/officeDocument/2006/relationships/hyperlink" Target="https://pbs.twimg.com/profile_banners/57950874/1564232041" TargetMode="External" /><Relationship Id="rId229" Type="http://schemas.openxmlformats.org/officeDocument/2006/relationships/hyperlink" Target="https://pbs.twimg.com/profile_banners/1072116720318406656/1544509212" TargetMode="External" /><Relationship Id="rId230" Type="http://schemas.openxmlformats.org/officeDocument/2006/relationships/hyperlink" Target="https://pbs.twimg.com/profile_banners/484912993/1509527802" TargetMode="External" /><Relationship Id="rId231" Type="http://schemas.openxmlformats.org/officeDocument/2006/relationships/hyperlink" Target="https://pbs.twimg.com/profile_banners/914385275954106368/1565403038" TargetMode="External" /><Relationship Id="rId232" Type="http://schemas.openxmlformats.org/officeDocument/2006/relationships/hyperlink" Target="https://pbs.twimg.com/profile_banners/88493884/1398365266" TargetMode="External" /><Relationship Id="rId233" Type="http://schemas.openxmlformats.org/officeDocument/2006/relationships/hyperlink" Target="https://pbs.twimg.com/profile_banners/232541331/1456435626" TargetMode="External" /><Relationship Id="rId234" Type="http://schemas.openxmlformats.org/officeDocument/2006/relationships/hyperlink" Target="https://pbs.twimg.com/profile_banners/485832202/1536505709" TargetMode="External" /><Relationship Id="rId235" Type="http://schemas.openxmlformats.org/officeDocument/2006/relationships/hyperlink" Target="https://pbs.twimg.com/profile_banners/2750105810/1516298268" TargetMode="External" /><Relationship Id="rId236" Type="http://schemas.openxmlformats.org/officeDocument/2006/relationships/hyperlink" Target="https://pbs.twimg.com/profile_banners/42634782/1456506844" TargetMode="External" /><Relationship Id="rId237" Type="http://schemas.openxmlformats.org/officeDocument/2006/relationships/hyperlink" Target="https://pbs.twimg.com/profile_banners/795713967230435328/1564858618" TargetMode="External" /><Relationship Id="rId238" Type="http://schemas.openxmlformats.org/officeDocument/2006/relationships/hyperlink" Target="https://pbs.twimg.com/profile_banners/884850583278166017/1557399390" TargetMode="External" /><Relationship Id="rId239" Type="http://schemas.openxmlformats.org/officeDocument/2006/relationships/hyperlink" Target="https://pbs.twimg.com/profile_banners/431624965/1564749428" TargetMode="External" /><Relationship Id="rId240" Type="http://schemas.openxmlformats.org/officeDocument/2006/relationships/hyperlink" Target="https://pbs.twimg.com/profile_banners/19321988/1516075544" TargetMode="External" /><Relationship Id="rId241" Type="http://schemas.openxmlformats.org/officeDocument/2006/relationships/hyperlink" Target="https://pbs.twimg.com/profile_banners/1103607483770327041/1557265356" TargetMode="External" /><Relationship Id="rId242" Type="http://schemas.openxmlformats.org/officeDocument/2006/relationships/hyperlink" Target="https://pbs.twimg.com/profile_banners/3969913033/1499181878" TargetMode="External" /><Relationship Id="rId243" Type="http://schemas.openxmlformats.org/officeDocument/2006/relationships/hyperlink" Target="https://pbs.twimg.com/profile_banners/732902679102382080/1463574780" TargetMode="External" /><Relationship Id="rId244" Type="http://schemas.openxmlformats.org/officeDocument/2006/relationships/hyperlink" Target="https://pbs.twimg.com/profile_banners/2510753433/1545439966" TargetMode="External" /><Relationship Id="rId245" Type="http://schemas.openxmlformats.org/officeDocument/2006/relationships/hyperlink" Target="https://pbs.twimg.com/profile_banners/210626908/1421424519" TargetMode="External" /><Relationship Id="rId246" Type="http://schemas.openxmlformats.org/officeDocument/2006/relationships/hyperlink" Target="https://pbs.twimg.com/profile_banners/2994137103/1544995029" TargetMode="External" /><Relationship Id="rId247" Type="http://schemas.openxmlformats.org/officeDocument/2006/relationships/hyperlink" Target="https://pbs.twimg.com/profile_banners/827563121992749056/1516833233" TargetMode="External" /><Relationship Id="rId248" Type="http://schemas.openxmlformats.org/officeDocument/2006/relationships/hyperlink" Target="https://pbs.twimg.com/profile_banners/3295706361/1542570179" TargetMode="External" /><Relationship Id="rId249" Type="http://schemas.openxmlformats.org/officeDocument/2006/relationships/hyperlink" Target="https://pbs.twimg.com/profile_banners/34620349/1565577955" TargetMode="External" /><Relationship Id="rId250" Type="http://schemas.openxmlformats.org/officeDocument/2006/relationships/hyperlink" Target="https://pbs.twimg.com/profile_banners/1535485760/1565435045" TargetMode="External" /><Relationship Id="rId251" Type="http://schemas.openxmlformats.org/officeDocument/2006/relationships/hyperlink" Target="https://pbs.twimg.com/profile_banners/356260251/1405150459" TargetMode="External" /><Relationship Id="rId252" Type="http://schemas.openxmlformats.org/officeDocument/2006/relationships/hyperlink" Target="https://pbs.twimg.com/profile_banners/879443894567612416/1502214808" TargetMode="External" /><Relationship Id="rId253" Type="http://schemas.openxmlformats.org/officeDocument/2006/relationships/hyperlink" Target="https://pbs.twimg.com/profile_banners/2936825584/1565028817" TargetMode="External" /><Relationship Id="rId254" Type="http://schemas.openxmlformats.org/officeDocument/2006/relationships/hyperlink" Target="https://pbs.twimg.com/profile_banners/972177237821796352/1544738718" TargetMode="External" /><Relationship Id="rId255" Type="http://schemas.openxmlformats.org/officeDocument/2006/relationships/hyperlink" Target="https://pbs.twimg.com/profile_banners/333560116/1540816134" TargetMode="External" /><Relationship Id="rId256" Type="http://schemas.openxmlformats.org/officeDocument/2006/relationships/hyperlink" Target="https://pbs.twimg.com/profile_banners/2221981490/1554150844" TargetMode="External" /><Relationship Id="rId257" Type="http://schemas.openxmlformats.org/officeDocument/2006/relationships/hyperlink" Target="https://pbs.twimg.com/profile_banners/709627395/1502387182" TargetMode="External" /><Relationship Id="rId258" Type="http://schemas.openxmlformats.org/officeDocument/2006/relationships/hyperlink" Target="https://pbs.twimg.com/profile_banners/22298995/1556710808" TargetMode="External" /><Relationship Id="rId259" Type="http://schemas.openxmlformats.org/officeDocument/2006/relationships/hyperlink" Target="https://pbs.twimg.com/profile_banners/1141755535106215936/1565622340" TargetMode="External" /><Relationship Id="rId260" Type="http://schemas.openxmlformats.org/officeDocument/2006/relationships/hyperlink" Target="https://pbs.twimg.com/profile_banners/2994856910/1565115048" TargetMode="External" /><Relationship Id="rId261" Type="http://schemas.openxmlformats.org/officeDocument/2006/relationships/hyperlink" Target="https://pbs.twimg.com/profile_banners/57039177/1520358468" TargetMode="External" /><Relationship Id="rId262" Type="http://schemas.openxmlformats.org/officeDocument/2006/relationships/hyperlink" Target="https://pbs.twimg.com/profile_banners/818825997881516034/1500447524" TargetMode="External" /><Relationship Id="rId263" Type="http://schemas.openxmlformats.org/officeDocument/2006/relationships/hyperlink" Target="https://pbs.twimg.com/profile_banners/110355820/1421029219" TargetMode="External" /><Relationship Id="rId264" Type="http://schemas.openxmlformats.org/officeDocument/2006/relationships/hyperlink" Target="https://pbs.twimg.com/profile_banners/182772090/1433664063" TargetMode="External" /><Relationship Id="rId265" Type="http://schemas.openxmlformats.org/officeDocument/2006/relationships/hyperlink" Target="https://pbs.twimg.com/profile_banners/136563206/1554191719" TargetMode="External" /><Relationship Id="rId266" Type="http://schemas.openxmlformats.org/officeDocument/2006/relationships/hyperlink" Target="https://pbs.twimg.com/profile_banners/585423154/1560886460" TargetMode="External" /><Relationship Id="rId267" Type="http://schemas.openxmlformats.org/officeDocument/2006/relationships/hyperlink" Target="https://pbs.twimg.com/profile_banners/918729405442113542/1561015748" TargetMode="External" /><Relationship Id="rId268" Type="http://schemas.openxmlformats.org/officeDocument/2006/relationships/hyperlink" Target="https://pbs.twimg.com/profile_banners/1155166729087180801/1565179064" TargetMode="External" /><Relationship Id="rId269" Type="http://schemas.openxmlformats.org/officeDocument/2006/relationships/hyperlink" Target="https://pbs.twimg.com/profile_banners/795884522730651648/1483948963" TargetMode="External" /><Relationship Id="rId270" Type="http://schemas.openxmlformats.org/officeDocument/2006/relationships/hyperlink" Target="https://pbs.twimg.com/profile_banners/253068630/1515494707" TargetMode="External" /><Relationship Id="rId271" Type="http://schemas.openxmlformats.org/officeDocument/2006/relationships/hyperlink" Target="https://pbs.twimg.com/profile_banners/362489577/1517920776" TargetMode="External" /><Relationship Id="rId272" Type="http://schemas.openxmlformats.org/officeDocument/2006/relationships/hyperlink" Target="https://pbs.twimg.com/profile_banners/389564997/1508006184" TargetMode="External" /><Relationship Id="rId273" Type="http://schemas.openxmlformats.org/officeDocument/2006/relationships/hyperlink" Target="https://pbs.twimg.com/profile_banners/194613806/1555184488" TargetMode="External" /><Relationship Id="rId274" Type="http://schemas.openxmlformats.org/officeDocument/2006/relationships/hyperlink" Target="https://pbs.twimg.com/profile_banners/2173312541/1563641890" TargetMode="External" /><Relationship Id="rId275" Type="http://schemas.openxmlformats.org/officeDocument/2006/relationships/hyperlink" Target="https://pbs.twimg.com/profile_banners/2420752340/1462283082" TargetMode="External" /><Relationship Id="rId276" Type="http://schemas.openxmlformats.org/officeDocument/2006/relationships/hyperlink" Target="https://pbs.twimg.com/profile_banners/4194271756/1536347977" TargetMode="External" /><Relationship Id="rId277" Type="http://schemas.openxmlformats.org/officeDocument/2006/relationships/hyperlink" Target="https://pbs.twimg.com/profile_banners/131745943/1561529564" TargetMode="External" /><Relationship Id="rId278" Type="http://schemas.openxmlformats.org/officeDocument/2006/relationships/hyperlink" Target="https://pbs.twimg.com/profile_banners/968108658/1389365210" TargetMode="External" /><Relationship Id="rId279" Type="http://schemas.openxmlformats.org/officeDocument/2006/relationships/hyperlink" Target="https://pbs.twimg.com/profile_banners/1025130449079857152/1533245774" TargetMode="External" /><Relationship Id="rId280" Type="http://schemas.openxmlformats.org/officeDocument/2006/relationships/hyperlink" Target="https://pbs.twimg.com/profile_banners/1063415972357423104/1563436634" TargetMode="External" /><Relationship Id="rId281" Type="http://schemas.openxmlformats.org/officeDocument/2006/relationships/hyperlink" Target="https://pbs.twimg.com/profile_banners/939914799131058176/1556793037" TargetMode="External" /><Relationship Id="rId282" Type="http://schemas.openxmlformats.org/officeDocument/2006/relationships/hyperlink" Target="https://pbs.twimg.com/profile_banners/746003041921413120/1539721913" TargetMode="External" /><Relationship Id="rId283" Type="http://schemas.openxmlformats.org/officeDocument/2006/relationships/hyperlink" Target="https://pbs.twimg.com/profile_banners/2327403120/1564414810" TargetMode="External" /><Relationship Id="rId284" Type="http://schemas.openxmlformats.org/officeDocument/2006/relationships/hyperlink" Target="https://pbs.twimg.com/profile_banners/269058519/1463610625" TargetMode="External" /><Relationship Id="rId285" Type="http://schemas.openxmlformats.org/officeDocument/2006/relationships/hyperlink" Target="https://pbs.twimg.com/profile_banners/1082960616766095360/1547062594" TargetMode="External" /><Relationship Id="rId286" Type="http://schemas.openxmlformats.org/officeDocument/2006/relationships/hyperlink" Target="https://pbs.twimg.com/profile_banners/26514883/1491335612" TargetMode="External" /><Relationship Id="rId287" Type="http://schemas.openxmlformats.org/officeDocument/2006/relationships/hyperlink" Target="https://pbs.twimg.com/profile_banners/881641486877696000/1501104662" TargetMode="External" /><Relationship Id="rId288" Type="http://schemas.openxmlformats.org/officeDocument/2006/relationships/hyperlink" Target="https://pbs.twimg.com/profile_banners/2407377858/1509544516" TargetMode="External" /><Relationship Id="rId289" Type="http://schemas.openxmlformats.org/officeDocument/2006/relationships/hyperlink" Target="https://pbs.twimg.com/profile_banners/853239547861155840/1535117827" TargetMode="External" /><Relationship Id="rId290" Type="http://schemas.openxmlformats.org/officeDocument/2006/relationships/hyperlink" Target="https://pbs.twimg.com/profile_banners/1095640788850089984/1558347589" TargetMode="External" /><Relationship Id="rId291" Type="http://schemas.openxmlformats.org/officeDocument/2006/relationships/hyperlink" Target="https://pbs.twimg.com/profile_banners/1033580210816409600/1563464288" TargetMode="External" /><Relationship Id="rId292" Type="http://schemas.openxmlformats.org/officeDocument/2006/relationships/hyperlink" Target="https://pbs.twimg.com/profile_banners/730790665/1421998322" TargetMode="External" /><Relationship Id="rId293" Type="http://schemas.openxmlformats.org/officeDocument/2006/relationships/hyperlink" Target="https://pbs.twimg.com/profile_banners/770614903589580800/1506444740" TargetMode="External" /><Relationship Id="rId294" Type="http://schemas.openxmlformats.org/officeDocument/2006/relationships/hyperlink" Target="https://pbs.twimg.com/profile_banners/627227732/1527952915" TargetMode="External" /><Relationship Id="rId295" Type="http://schemas.openxmlformats.org/officeDocument/2006/relationships/hyperlink" Target="https://pbs.twimg.com/profile_banners/1034087234914451457/1559834939" TargetMode="External" /><Relationship Id="rId296" Type="http://schemas.openxmlformats.org/officeDocument/2006/relationships/hyperlink" Target="https://pbs.twimg.com/profile_banners/830035634/1381193749" TargetMode="External" /><Relationship Id="rId297" Type="http://schemas.openxmlformats.org/officeDocument/2006/relationships/hyperlink" Target="https://pbs.twimg.com/profile_banners/712517538/1485543757" TargetMode="External" /><Relationship Id="rId298" Type="http://schemas.openxmlformats.org/officeDocument/2006/relationships/hyperlink" Target="https://pbs.twimg.com/profile_banners/351058784/1477264969" TargetMode="External" /><Relationship Id="rId299" Type="http://schemas.openxmlformats.org/officeDocument/2006/relationships/hyperlink" Target="https://pbs.twimg.com/profile_banners/312937683/1445812231" TargetMode="External" /><Relationship Id="rId300" Type="http://schemas.openxmlformats.org/officeDocument/2006/relationships/hyperlink" Target="https://pbs.twimg.com/profile_banners/45034222/1452482683" TargetMode="External" /><Relationship Id="rId301" Type="http://schemas.openxmlformats.org/officeDocument/2006/relationships/hyperlink" Target="https://pbs.twimg.com/profile_banners/576989833/1516557585" TargetMode="External" /><Relationship Id="rId302" Type="http://schemas.openxmlformats.org/officeDocument/2006/relationships/hyperlink" Target="https://pbs.twimg.com/profile_banners/2343247026/1550693207" TargetMode="External" /><Relationship Id="rId303" Type="http://schemas.openxmlformats.org/officeDocument/2006/relationships/hyperlink" Target="https://pbs.twimg.com/profile_banners/793431173821267969/1494407093" TargetMode="External" /><Relationship Id="rId304" Type="http://schemas.openxmlformats.org/officeDocument/2006/relationships/hyperlink" Target="https://pbs.twimg.com/profile_banners/107786881/1530438128" TargetMode="External" /><Relationship Id="rId305" Type="http://schemas.openxmlformats.org/officeDocument/2006/relationships/hyperlink" Target="https://pbs.twimg.com/profile_banners/3111667671/1526288960" TargetMode="External" /><Relationship Id="rId306" Type="http://schemas.openxmlformats.org/officeDocument/2006/relationships/hyperlink" Target="https://pbs.twimg.com/profile_banners/17018470/1546476047" TargetMode="External" /><Relationship Id="rId307" Type="http://schemas.openxmlformats.org/officeDocument/2006/relationships/hyperlink" Target="https://pbs.twimg.com/profile_banners/1016915990737838080/1531287258" TargetMode="External" /><Relationship Id="rId308" Type="http://schemas.openxmlformats.org/officeDocument/2006/relationships/hyperlink" Target="https://pbs.twimg.com/profile_banners/909910016/1399566851" TargetMode="External" /><Relationship Id="rId309" Type="http://schemas.openxmlformats.org/officeDocument/2006/relationships/hyperlink" Target="https://pbs.twimg.com/profile_banners/1116242030806614017/1555681333" TargetMode="External" /><Relationship Id="rId310" Type="http://schemas.openxmlformats.org/officeDocument/2006/relationships/hyperlink" Target="https://pbs.twimg.com/profile_banners/2391944754/1552696467" TargetMode="External" /><Relationship Id="rId311" Type="http://schemas.openxmlformats.org/officeDocument/2006/relationships/hyperlink" Target="https://pbs.twimg.com/profile_banners/380313416/1491309483" TargetMode="External" /><Relationship Id="rId312" Type="http://schemas.openxmlformats.org/officeDocument/2006/relationships/hyperlink" Target="https://pbs.twimg.com/profile_banners/274946252/1461307846" TargetMode="External" /><Relationship Id="rId313" Type="http://schemas.openxmlformats.org/officeDocument/2006/relationships/hyperlink" Target="https://pbs.twimg.com/profile_banners/240274337/1557690376" TargetMode="External" /><Relationship Id="rId314" Type="http://schemas.openxmlformats.org/officeDocument/2006/relationships/hyperlink" Target="https://pbs.twimg.com/profile_banners/1529421373/1404331407" TargetMode="External" /><Relationship Id="rId315" Type="http://schemas.openxmlformats.org/officeDocument/2006/relationships/hyperlink" Target="https://pbs.twimg.com/profile_banners/792679291691606016/1561285391" TargetMode="External" /><Relationship Id="rId316" Type="http://schemas.openxmlformats.org/officeDocument/2006/relationships/hyperlink" Target="https://pbs.twimg.com/profile_banners/1004757432915001345/1530716805" TargetMode="External" /><Relationship Id="rId317" Type="http://schemas.openxmlformats.org/officeDocument/2006/relationships/hyperlink" Target="https://pbs.twimg.com/profile_banners/3009587708/1543834417" TargetMode="External" /><Relationship Id="rId318" Type="http://schemas.openxmlformats.org/officeDocument/2006/relationships/hyperlink" Target="https://pbs.twimg.com/profile_banners/4818300177/1550821971" TargetMode="External" /><Relationship Id="rId319" Type="http://schemas.openxmlformats.org/officeDocument/2006/relationships/hyperlink" Target="https://pbs.twimg.com/profile_banners/488467533/1448871188" TargetMode="External" /><Relationship Id="rId320" Type="http://schemas.openxmlformats.org/officeDocument/2006/relationships/hyperlink" Target="https://pbs.twimg.com/profile_banners/4413871/1561358171" TargetMode="External" /><Relationship Id="rId321" Type="http://schemas.openxmlformats.org/officeDocument/2006/relationships/hyperlink" Target="https://pbs.twimg.com/profile_banners/18578719/1506953860" TargetMode="External" /><Relationship Id="rId322" Type="http://schemas.openxmlformats.org/officeDocument/2006/relationships/hyperlink" Target="https://pbs.twimg.com/profile_banners/3307121960/1555319556" TargetMode="External" /><Relationship Id="rId323" Type="http://schemas.openxmlformats.org/officeDocument/2006/relationships/hyperlink" Target="https://pbs.twimg.com/profile_banners/1096347938014593024/1550225439" TargetMode="External" /><Relationship Id="rId324" Type="http://schemas.openxmlformats.org/officeDocument/2006/relationships/hyperlink" Target="https://pbs.twimg.com/profile_banners/4918675127/1550148200" TargetMode="External" /><Relationship Id="rId325" Type="http://schemas.openxmlformats.org/officeDocument/2006/relationships/hyperlink" Target="https://pbs.twimg.com/profile_banners/111135791/1382921072" TargetMode="External" /><Relationship Id="rId326" Type="http://schemas.openxmlformats.org/officeDocument/2006/relationships/hyperlink" Target="https://pbs.twimg.com/profile_banners/924189980/1542588660" TargetMode="External" /><Relationship Id="rId327" Type="http://schemas.openxmlformats.org/officeDocument/2006/relationships/hyperlink" Target="https://pbs.twimg.com/profile_banners/2838933179/1461895314" TargetMode="External" /><Relationship Id="rId328" Type="http://schemas.openxmlformats.org/officeDocument/2006/relationships/hyperlink" Target="https://pbs.twimg.com/profile_banners/107719332/1456137501" TargetMode="External" /><Relationship Id="rId329" Type="http://schemas.openxmlformats.org/officeDocument/2006/relationships/hyperlink" Target="https://pbs.twimg.com/profile_banners/118021016/1545731958" TargetMode="External" /><Relationship Id="rId330" Type="http://schemas.openxmlformats.org/officeDocument/2006/relationships/hyperlink" Target="https://pbs.twimg.com/profile_banners/999041690018041856/1539100752" TargetMode="External" /><Relationship Id="rId331" Type="http://schemas.openxmlformats.org/officeDocument/2006/relationships/hyperlink" Target="https://pbs.twimg.com/profile_banners/3017474360/1496474994" TargetMode="External" /><Relationship Id="rId332" Type="http://schemas.openxmlformats.org/officeDocument/2006/relationships/hyperlink" Target="https://pbs.twimg.com/profile_banners/130538428/1357907853" TargetMode="External" /><Relationship Id="rId333" Type="http://schemas.openxmlformats.org/officeDocument/2006/relationships/hyperlink" Target="https://pbs.twimg.com/profile_banners/36246871/1459492873" TargetMode="External" /><Relationship Id="rId334" Type="http://schemas.openxmlformats.org/officeDocument/2006/relationships/hyperlink" Target="https://pbs.twimg.com/profile_banners/1051097260094717954/1561592932" TargetMode="External" /><Relationship Id="rId335" Type="http://schemas.openxmlformats.org/officeDocument/2006/relationships/hyperlink" Target="https://pbs.twimg.com/profile_banners/153795715/1492805540" TargetMode="External" /><Relationship Id="rId336" Type="http://schemas.openxmlformats.org/officeDocument/2006/relationships/hyperlink" Target="https://pbs.twimg.com/profile_banners/884131974/1504265862" TargetMode="External" /><Relationship Id="rId337" Type="http://schemas.openxmlformats.org/officeDocument/2006/relationships/hyperlink" Target="https://pbs.twimg.com/profile_banners/301813399/1524242832" TargetMode="External" /><Relationship Id="rId338" Type="http://schemas.openxmlformats.org/officeDocument/2006/relationships/hyperlink" Target="https://pbs.twimg.com/profile_banners/265715871/1423483678" TargetMode="External" /><Relationship Id="rId339" Type="http://schemas.openxmlformats.org/officeDocument/2006/relationships/hyperlink" Target="https://pbs.twimg.com/profile_banners/179013453/1508119662" TargetMode="External" /><Relationship Id="rId340" Type="http://schemas.openxmlformats.org/officeDocument/2006/relationships/hyperlink" Target="https://pbs.twimg.com/profile_banners/143425183/1562155471" TargetMode="External" /><Relationship Id="rId341" Type="http://schemas.openxmlformats.org/officeDocument/2006/relationships/hyperlink" Target="https://pbs.twimg.com/profile_banners/121708721/1562777946" TargetMode="External" /><Relationship Id="rId342" Type="http://schemas.openxmlformats.org/officeDocument/2006/relationships/hyperlink" Target="https://pbs.twimg.com/profile_banners/138948257/1507508438" TargetMode="External" /><Relationship Id="rId343" Type="http://schemas.openxmlformats.org/officeDocument/2006/relationships/hyperlink" Target="https://pbs.twimg.com/profile_banners/72929123/1435268327" TargetMode="External" /><Relationship Id="rId344" Type="http://schemas.openxmlformats.org/officeDocument/2006/relationships/hyperlink" Target="https://pbs.twimg.com/profile_banners/3230198094/1527863188" TargetMode="External" /><Relationship Id="rId345" Type="http://schemas.openxmlformats.org/officeDocument/2006/relationships/hyperlink" Target="https://pbs.twimg.com/profile_banners/268026621/1561001523" TargetMode="External" /><Relationship Id="rId346" Type="http://schemas.openxmlformats.org/officeDocument/2006/relationships/hyperlink" Target="https://pbs.twimg.com/profile_banners/156688618/1557656721" TargetMode="External" /><Relationship Id="rId347" Type="http://schemas.openxmlformats.org/officeDocument/2006/relationships/hyperlink" Target="https://pbs.twimg.com/profile_banners/939613612552757248/1527231267" TargetMode="External" /><Relationship Id="rId348" Type="http://schemas.openxmlformats.org/officeDocument/2006/relationships/hyperlink" Target="https://pbs.twimg.com/profile_banners/100928576/1493941321" TargetMode="External" /><Relationship Id="rId349" Type="http://schemas.openxmlformats.org/officeDocument/2006/relationships/hyperlink" Target="https://pbs.twimg.com/profile_banners/1135350396338278400/1565568546" TargetMode="External" /><Relationship Id="rId350" Type="http://schemas.openxmlformats.org/officeDocument/2006/relationships/hyperlink" Target="https://pbs.twimg.com/profile_banners/755710946488770560/1544694170" TargetMode="External" /><Relationship Id="rId351" Type="http://schemas.openxmlformats.org/officeDocument/2006/relationships/hyperlink" Target="https://pbs.twimg.com/profile_banners/811885603579162624/1546847037" TargetMode="External" /><Relationship Id="rId352" Type="http://schemas.openxmlformats.org/officeDocument/2006/relationships/hyperlink" Target="https://pbs.twimg.com/profile_banners/775330381956468737/1528021886" TargetMode="External" /><Relationship Id="rId353" Type="http://schemas.openxmlformats.org/officeDocument/2006/relationships/hyperlink" Target="https://pbs.twimg.com/profile_banners/272033586/1525469507" TargetMode="External" /><Relationship Id="rId354" Type="http://schemas.openxmlformats.org/officeDocument/2006/relationships/hyperlink" Target="https://pbs.twimg.com/profile_banners/281813715/1479879296" TargetMode="External" /><Relationship Id="rId355" Type="http://schemas.openxmlformats.org/officeDocument/2006/relationships/hyperlink" Target="https://pbs.twimg.com/profile_banners/2937975091/1538036794" TargetMode="External" /><Relationship Id="rId356" Type="http://schemas.openxmlformats.org/officeDocument/2006/relationships/hyperlink" Target="https://pbs.twimg.com/profile_banners/1011656576233623553/1530612755" TargetMode="External" /><Relationship Id="rId357" Type="http://schemas.openxmlformats.org/officeDocument/2006/relationships/hyperlink" Target="https://pbs.twimg.com/profile_banners/329215336/1399483308" TargetMode="External" /><Relationship Id="rId358" Type="http://schemas.openxmlformats.org/officeDocument/2006/relationships/hyperlink" Target="https://pbs.twimg.com/profile_banners/3935994083/1445630585" TargetMode="External" /><Relationship Id="rId359" Type="http://schemas.openxmlformats.org/officeDocument/2006/relationships/hyperlink" Target="https://pbs.twimg.com/profile_banners/984807106627878912/1525000653" TargetMode="External" /><Relationship Id="rId360" Type="http://schemas.openxmlformats.org/officeDocument/2006/relationships/hyperlink" Target="https://pbs.twimg.com/profile_banners/284056706/1504986537" TargetMode="External" /><Relationship Id="rId361" Type="http://schemas.openxmlformats.org/officeDocument/2006/relationships/hyperlink" Target="https://pbs.twimg.com/profile_banners/534941200/1421885690" TargetMode="External" /><Relationship Id="rId362" Type="http://schemas.openxmlformats.org/officeDocument/2006/relationships/hyperlink" Target="https://pbs.twimg.com/profile_banners/22168210/1448917279" TargetMode="External" /><Relationship Id="rId363" Type="http://schemas.openxmlformats.org/officeDocument/2006/relationships/hyperlink" Target="https://pbs.twimg.com/profile_banners/791726513565659137/1544742400" TargetMode="External" /><Relationship Id="rId364" Type="http://schemas.openxmlformats.org/officeDocument/2006/relationships/hyperlink" Target="https://pbs.twimg.com/profile_banners/1163652314/1563013206" TargetMode="External" /><Relationship Id="rId365" Type="http://schemas.openxmlformats.org/officeDocument/2006/relationships/hyperlink" Target="https://pbs.twimg.com/profile_banners/927182662170705920/1509918551" TargetMode="External" /><Relationship Id="rId366" Type="http://schemas.openxmlformats.org/officeDocument/2006/relationships/hyperlink" Target="https://pbs.twimg.com/profile_banners/917485922085756928/1507704454" TargetMode="External" /><Relationship Id="rId367" Type="http://schemas.openxmlformats.org/officeDocument/2006/relationships/hyperlink" Target="https://pbs.twimg.com/profile_banners/2554581523/1402500409" TargetMode="External" /><Relationship Id="rId368" Type="http://schemas.openxmlformats.org/officeDocument/2006/relationships/hyperlink" Target="https://pbs.twimg.com/profile_banners/3378177833/1489260344" TargetMode="External" /><Relationship Id="rId369" Type="http://schemas.openxmlformats.org/officeDocument/2006/relationships/hyperlink" Target="https://pbs.twimg.com/profile_banners/955148185583972353/1565288281" TargetMode="External" /><Relationship Id="rId370" Type="http://schemas.openxmlformats.org/officeDocument/2006/relationships/hyperlink" Target="https://pbs.twimg.com/profile_banners/16458969/1405710808" TargetMode="External" /><Relationship Id="rId371" Type="http://schemas.openxmlformats.org/officeDocument/2006/relationships/hyperlink" Target="https://pbs.twimg.com/profile_banners/571699177/1564255349" TargetMode="External" /><Relationship Id="rId372" Type="http://schemas.openxmlformats.org/officeDocument/2006/relationships/hyperlink" Target="https://pbs.twimg.com/profile_banners/3329933243/1541955811" TargetMode="External" /><Relationship Id="rId373" Type="http://schemas.openxmlformats.org/officeDocument/2006/relationships/hyperlink" Target="https://pbs.twimg.com/profile_banners/251363685/1458078954" TargetMode="External" /><Relationship Id="rId374" Type="http://schemas.openxmlformats.org/officeDocument/2006/relationships/hyperlink" Target="https://pbs.twimg.com/profile_banners/2776617405/1449521264" TargetMode="External" /><Relationship Id="rId375" Type="http://schemas.openxmlformats.org/officeDocument/2006/relationships/hyperlink" Target="https://pbs.twimg.com/profile_banners/63107021/1437886067" TargetMode="External" /><Relationship Id="rId376" Type="http://schemas.openxmlformats.org/officeDocument/2006/relationships/hyperlink" Target="https://pbs.twimg.com/profile_banners/738838072503083008/1464989531" TargetMode="External" /><Relationship Id="rId377" Type="http://schemas.openxmlformats.org/officeDocument/2006/relationships/hyperlink" Target="https://pbs.twimg.com/profile_banners/4179607173/1561368769" TargetMode="External" /><Relationship Id="rId378" Type="http://schemas.openxmlformats.org/officeDocument/2006/relationships/hyperlink" Target="https://pbs.twimg.com/profile_banners/923430883205484544/1515336960" TargetMode="External" /><Relationship Id="rId379" Type="http://schemas.openxmlformats.org/officeDocument/2006/relationships/hyperlink" Target="https://pbs.twimg.com/profile_banners/14465282/1534639577" TargetMode="External" /><Relationship Id="rId380" Type="http://schemas.openxmlformats.org/officeDocument/2006/relationships/hyperlink" Target="https://pbs.twimg.com/profile_banners/381952632/1541926905" TargetMode="External" /><Relationship Id="rId381" Type="http://schemas.openxmlformats.org/officeDocument/2006/relationships/hyperlink" Target="https://pbs.twimg.com/profile_banners/16200858/1536327784" TargetMode="External" /><Relationship Id="rId382" Type="http://schemas.openxmlformats.org/officeDocument/2006/relationships/hyperlink" Target="https://pbs.twimg.com/profile_banners/15529173/1561277677" TargetMode="External" /><Relationship Id="rId383" Type="http://schemas.openxmlformats.org/officeDocument/2006/relationships/hyperlink" Target="https://pbs.twimg.com/profile_banners/2383655503/1563178844" TargetMode="External" /><Relationship Id="rId384" Type="http://schemas.openxmlformats.org/officeDocument/2006/relationships/hyperlink" Target="https://pbs.twimg.com/profile_banners/142412888/1540420713" TargetMode="External" /><Relationship Id="rId385" Type="http://schemas.openxmlformats.org/officeDocument/2006/relationships/hyperlink" Target="https://pbs.twimg.com/profile_banners/543667408/1450560906" TargetMode="External" /><Relationship Id="rId386" Type="http://schemas.openxmlformats.org/officeDocument/2006/relationships/hyperlink" Target="https://pbs.twimg.com/profile_banners/1337139956/1557424407" TargetMode="External" /><Relationship Id="rId387" Type="http://schemas.openxmlformats.org/officeDocument/2006/relationships/hyperlink" Target="https://pbs.twimg.com/profile_banners/3314473562/1563565521" TargetMode="External" /><Relationship Id="rId388" Type="http://schemas.openxmlformats.org/officeDocument/2006/relationships/hyperlink" Target="https://pbs.twimg.com/profile_banners/1080871798298824705/1546544454" TargetMode="External" /><Relationship Id="rId389" Type="http://schemas.openxmlformats.org/officeDocument/2006/relationships/hyperlink" Target="https://pbs.twimg.com/profile_banners/610910855/1519303423" TargetMode="External" /><Relationship Id="rId390" Type="http://schemas.openxmlformats.org/officeDocument/2006/relationships/hyperlink" Target="https://pbs.twimg.com/profile_banners/796037759773372416/1559255041" TargetMode="External" /><Relationship Id="rId391" Type="http://schemas.openxmlformats.org/officeDocument/2006/relationships/hyperlink" Target="https://pbs.twimg.com/profile_banners/847009488/1551738882" TargetMode="External" /><Relationship Id="rId392" Type="http://schemas.openxmlformats.org/officeDocument/2006/relationships/hyperlink" Target="https://pbs.twimg.com/profile_banners/32232539/1534651406" TargetMode="External" /><Relationship Id="rId393" Type="http://schemas.openxmlformats.org/officeDocument/2006/relationships/hyperlink" Target="https://pbs.twimg.com/profile_banners/72720837/1542256118" TargetMode="External" /><Relationship Id="rId394" Type="http://schemas.openxmlformats.org/officeDocument/2006/relationships/hyperlink" Target="https://pbs.twimg.com/profile_banners/14286412/1399757981" TargetMode="External" /><Relationship Id="rId395" Type="http://schemas.openxmlformats.org/officeDocument/2006/relationships/hyperlink" Target="https://pbs.twimg.com/profile_banners/389464164/1435157537" TargetMode="External" /><Relationship Id="rId396" Type="http://schemas.openxmlformats.org/officeDocument/2006/relationships/hyperlink" Target="https://pbs.twimg.com/profile_banners/737855790858555393/1496468212" TargetMode="External" /><Relationship Id="rId397" Type="http://schemas.openxmlformats.org/officeDocument/2006/relationships/hyperlink" Target="https://pbs.twimg.com/profile_banners/2249399161/1387312380" TargetMode="External" /><Relationship Id="rId398" Type="http://schemas.openxmlformats.org/officeDocument/2006/relationships/hyperlink" Target="https://pbs.twimg.com/profile_banners/259473191/1490669184" TargetMode="External" /><Relationship Id="rId399" Type="http://schemas.openxmlformats.org/officeDocument/2006/relationships/hyperlink" Target="https://pbs.twimg.com/profile_banners/607539123/1381814959" TargetMode="External" /><Relationship Id="rId400" Type="http://schemas.openxmlformats.org/officeDocument/2006/relationships/hyperlink" Target="https://pbs.twimg.com/profile_banners/63876171/1522420763" TargetMode="External" /><Relationship Id="rId401" Type="http://schemas.openxmlformats.org/officeDocument/2006/relationships/hyperlink" Target="https://pbs.twimg.com/profile_banners/2925137787/1562679255" TargetMode="External" /><Relationship Id="rId402" Type="http://schemas.openxmlformats.org/officeDocument/2006/relationships/hyperlink" Target="https://pbs.twimg.com/profile_banners/14499829/1562330540" TargetMode="External" /><Relationship Id="rId403" Type="http://schemas.openxmlformats.org/officeDocument/2006/relationships/hyperlink" Target="https://pbs.twimg.com/profile_banners/189868631/1563820041" TargetMode="External" /><Relationship Id="rId404" Type="http://schemas.openxmlformats.org/officeDocument/2006/relationships/hyperlink" Target="https://pbs.twimg.com/profile_banners/937279523531513856/1512301222" TargetMode="External" /><Relationship Id="rId405" Type="http://schemas.openxmlformats.org/officeDocument/2006/relationships/hyperlink" Target="https://pbs.twimg.com/profile_banners/701450303900622848/1456157430" TargetMode="External" /><Relationship Id="rId406" Type="http://schemas.openxmlformats.org/officeDocument/2006/relationships/hyperlink" Target="https://pbs.twimg.com/profile_banners/1060090563662372864/1543567196" TargetMode="External" /><Relationship Id="rId407" Type="http://schemas.openxmlformats.org/officeDocument/2006/relationships/hyperlink" Target="https://pbs.twimg.com/profile_banners/36070705/1353162344" TargetMode="External" /><Relationship Id="rId408" Type="http://schemas.openxmlformats.org/officeDocument/2006/relationships/hyperlink" Target="https://pbs.twimg.com/profile_banners/1329123577/1509389286" TargetMode="External" /><Relationship Id="rId409" Type="http://schemas.openxmlformats.org/officeDocument/2006/relationships/hyperlink" Target="https://pbs.twimg.com/profile_banners/2311700875/1398197818" TargetMode="External" /><Relationship Id="rId410" Type="http://schemas.openxmlformats.org/officeDocument/2006/relationships/hyperlink" Target="https://pbs.twimg.com/profile_banners/743132375157211137/1565137405" TargetMode="External" /><Relationship Id="rId411" Type="http://schemas.openxmlformats.org/officeDocument/2006/relationships/hyperlink" Target="https://pbs.twimg.com/profile_banners/2387811707/1536954175" TargetMode="External" /><Relationship Id="rId412" Type="http://schemas.openxmlformats.org/officeDocument/2006/relationships/hyperlink" Target="https://pbs.twimg.com/profile_banners/1159150172770902017/1565198430" TargetMode="External" /><Relationship Id="rId413" Type="http://schemas.openxmlformats.org/officeDocument/2006/relationships/hyperlink" Target="https://pbs.twimg.com/profile_banners/1292191711/1514394410" TargetMode="External" /><Relationship Id="rId414" Type="http://schemas.openxmlformats.org/officeDocument/2006/relationships/hyperlink" Target="https://pbs.twimg.com/profile_banners/353083517/1559056257" TargetMode="External" /><Relationship Id="rId415" Type="http://schemas.openxmlformats.org/officeDocument/2006/relationships/hyperlink" Target="https://pbs.twimg.com/profile_banners/14961743/1492502835" TargetMode="External" /><Relationship Id="rId416" Type="http://schemas.openxmlformats.org/officeDocument/2006/relationships/hyperlink" Target="https://pbs.twimg.com/profile_banners/35470766/1561109491" TargetMode="External" /><Relationship Id="rId417" Type="http://schemas.openxmlformats.org/officeDocument/2006/relationships/hyperlink" Target="https://pbs.twimg.com/profile_banners/1129635901091528705/1561796213" TargetMode="External" /><Relationship Id="rId418" Type="http://schemas.openxmlformats.org/officeDocument/2006/relationships/hyperlink" Target="https://pbs.twimg.com/profile_banners/99712204/1543943311" TargetMode="External" /><Relationship Id="rId419" Type="http://schemas.openxmlformats.org/officeDocument/2006/relationships/hyperlink" Target="https://pbs.twimg.com/profile_banners/53669531/1467552814" TargetMode="External" /><Relationship Id="rId420" Type="http://schemas.openxmlformats.org/officeDocument/2006/relationships/hyperlink" Target="https://pbs.twimg.com/profile_banners/897133715133956096/1508200347" TargetMode="External" /><Relationship Id="rId421" Type="http://schemas.openxmlformats.org/officeDocument/2006/relationships/hyperlink" Target="https://pbs.twimg.com/profile_banners/110076250/1560196047" TargetMode="External" /><Relationship Id="rId422" Type="http://schemas.openxmlformats.org/officeDocument/2006/relationships/hyperlink" Target="https://pbs.twimg.com/profile_banners/819560637076533248/1565370002" TargetMode="External" /><Relationship Id="rId423" Type="http://schemas.openxmlformats.org/officeDocument/2006/relationships/hyperlink" Target="https://pbs.twimg.com/profile_banners/1136854366881632256/1559909941" TargetMode="External" /><Relationship Id="rId424" Type="http://schemas.openxmlformats.org/officeDocument/2006/relationships/hyperlink" Target="https://pbs.twimg.com/profile_banners/3002902589/1437485384" TargetMode="External" /><Relationship Id="rId425" Type="http://schemas.openxmlformats.org/officeDocument/2006/relationships/hyperlink" Target="https://pbs.twimg.com/profile_banners/22756508/1558948559" TargetMode="External" /><Relationship Id="rId426" Type="http://schemas.openxmlformats.org/officeDocument/2006/relationships/hyperlink" Target="https://pbs.twimg.com/profile_banners/29687693/1484925821" TargetMode="External" /><Relationship Id="rId427" Type="http://schemas.openxmlformats.org/officeDocument/2006/relationships/hyperlink" Target="https://pbs.twimg.com/profile_banners/320958602/1401048244" TargetMode="External" /><Relationship Id="rId428" Type="http://schemas.openxmlformats.org/officeDocument/2006/relationships/hyperlink" Target="https://pbs.twimg.com/profile_banners/215971922/1500462565" TargetMode="External" /><Relationship Id="rId429" Type="http://schemas.openxmlformats.org/officeDocument/2006/relationships/hyperlink" Target="https://pbs.twimg.com/profile_banners/2984266637/1563825385" TargetMode="External" /><Relationship Id="rId430" Type="http://schemas.openxmlformats.org/officeDocument/2006/relationships/hyperlink" Target="https://pbs.twimg.com/profile_banners/1100396392856596483/1552910896" TargetMode="External" /><Relationship Id="rId431" Type="http://schemas.openxmlformats.org/officeDocument/2006/relationships/hyperlink" Target="https://pbs.twimg.com/profile_banners/408356103/1405195113" TargetMode="External" /><Relationship Id="rId432" Type="http://schemas.openxmlformats.org/officeDocument/2006/relationships/hyperlink" Target="https://pbs.twimg.com/profile_banners/863714176065302532/1545491248" TargetMode="External" /><Relationship Id="rId433" Type="http://schemas.openxmlformats.org/officeDocument/2006/relationships/hyperlink" Target="https://pbs.twimg.com/profile_banners/377278958/1492634117" TargetMode="External" /><Relationship Id="rId434" Type="http://schemas.openxmlformats.org/officeDocument/2006/relationships/hyperlink" Target="https://pbs.twimg.com/profile_banners/432512256/1537759739" TargetMode="External" /><Relationship Id="rId435" Type="http://schemas.openxmlformats.org/officeDocument/2006/relationships/hyperlink" Target="https://pbs.twimg.com/profile_banners/476693947/1398265699" TargetMode="External" /><Relationship Id="rId436" Type="http://schemas.openxmlformats.org/officeDocument/2006/relationships/hyperlink" Target="https://pbs.twimg.com/profile_banners/326303499/1546641542" TargetMode="External" /><Relationship Id="rId437" Type="http://schemas.openxmlformats.org/officeDocument/2006/relationships/hyperlink" Target="https://pbs.twimg.com/profile_banners/1146441403188350976/1562172435" TargetMode="External" /><Relationship Id="rId438" Type="http://schemas.openxmlformats.org/officeDocument/2006/relationships/hyperlink" Target="https://pbs.twimg.com/profile_banners/265899859/1398421113" TargetMode="External" /><Relationship Id="rId439" Type="http://schemas.openxmlformats.org/officeDocument/2006/relationships/hyperlink" Target="https://pbs.twimg.com/profile_banners/1108609022427652098/1564474835" TargetMode="External" /><Relationship Id="rId440" Type="http://schemas.openxmlformats.org/officeDocument/2006/relationships/hyperlink" Target="https://pbs.twimg.com/profile_banners/761570403999289344/1470408985" TargetMode="External" /><Relationship Id="rId441" Type="http://schemas.openxmlformats.org/officeDocument/2006/relationships/hyperlink" Target="https://pbs.twimg.com/profile_banners/862585798964596736/1495075271" TargetMode="External" /><Relationship Id="rId442" Type="http://schemas.openxmlformats.org/officeDocument/2006/relationships/hyperlink" Target="https://pbs.twimg.com/profile_banners/1531038577/1565444164" TargetMode="External" /><Relationship Id="rId443" Type="http://schemas.openxmlformats.org/officeDocument/2006/relationships/hyperlink" Target="https://pbs.twimg.com/profile_banners/3136798080/1493051898" TargetMode="External" /><Relationship Id="rId444" Type="http://schemas.openxmlformats.org/officeDocument/2006/relationships/hyperlink" Target="https://pbs.twimg.com/profile_banners/2774378998/1411234396" TargetMode="External" /><Relationship Id="rId445" Type="http://schemas.openxmlformats.org/officeDocument/2006/relationships/hyperlink" Target="https://pbs.twimg.com/profile_banners/874224155444617217/1543597438" TargetMode="External" /><Relationship Id="rId446" Type="http://schemas.openxmlformats.org/officeDocument/2006/relationships/hyperlink" Target="https://pbs.twimg.com/profile_banners/2358118395/1480685810" TargetMode="External" /><Relationship Id="rId447" Type="http://schemas.openxmlformats.org/officeDocument/2006/relationships/hyperlink" Target="https://pbs.twimg.com/profile_banners/1017220874/1473404200" TargetMode="External" /><Relationship Id="rId448" Type="http://schemas.openxmlformats.org/officeDocument/2006/relationships/hyperlink" Target="https://pbs.twimg.com/profile_banners/2728704872/1414421908" TargetMode="External" /><Relationship Id="rId449" Type="http://schemas.openxmlformats.org/officeDocument/2006/relationships/hyperlink" Target="https://pbs.twimg.com/profile_banners/397144289/1394097862" TargetMode="External" /><Relationship Id="rId450" Type="http://schemas.openxmlformats.org/officeDocument/2006/relationships/hyperlink" Target="https://pbs.twimg.com/profile_banners/607981040/1484144828" TargetMode="External" /><Relationship Id="rId451" Type="http://schemas.openxmlformats.org/officeDocument/2006/relationships/hyperlink" Target="https://pbs.twimg.com/profile_banners/14727018/1412884116" TargetMode="External" /><Relationship Id="rId452" Type="http://schemas.openxmlformats.org/officeDocument/2006/relationships/hyperlink" Target="https://pbs.twimg.com/profile_banners/834061426696343554/1498824476" TargetMode="External" /><Relationship Id="rId453" Type="http://schemas.openxmlformats.org/officeDocument/2006/relationships/hyperlink" Target="https://pbs.twimg.com/profile_banners/159100567/1556019969" TargetMode="External" /><Relationship Id="rId454" Type="http://schemas.openxmlformats.org/officeDocument/2006/relationships/hyperlink" Target="https://pbs.twimg.com/profile_banners/884034140/1549751205" TargetMode="External" /><Relationship Id="rId455" Type="http://schemas.openxmlformats.org/officeDocument/2006/relationships/hyperlink" Target="https://pbs.twimg.com/profile_banners/300361949/1555065485" TargetMode="External" /><Relationship Id="rId456" Type="http://schemas.openxmlformats.org/officeDocument/2006/relationships/hyperlink" Target="https://pbs.twimg.com/profile_banners/1460288238/1399124117" TargetMode="External" /><Relationship Id="rId457" Type="http://schemas.openxmlformats.org/officeDocument/2006/relationships/hyperlink" Target="https://pbs.twimg.com/profile_banners/959145805960622081/1517516825" TargetMode="External" /><Relationship Id="rId458" Type="http://schemas.openxmlformats.org/officeDocument/2006/relationships/hyperlink" Target="https://pbs.twimg.com/profile_banners/573459347/1565439318" TargetMode="External" /><Relationship Id="rId459" Type="http://schemas.openxmlformats.org/officeDocument/2006/relationships/hyperlink" Target="https://pbs.twimg.com/profile_banners/608308547/1506716015" TargetMode="External" /><Relationship Id="rId460" Type="http://schemas.openxmlformats.org/officeDocument/2006/relationships/hyperlink" Target="https://pbs.twimg.com/profile_banners/801131959/1513005726" TargetMode="External" /><Relationship Id="rId461" Type="http://schemas.openxmlformats.org/officeDocument/2006/relationships/hyperlink" Target="https://pbs.twimg.com/profile_banners/548389275/1565625393" TargetMode="External" /><Relationship Id="rId462" Type="http://schemas.openxmlformats.org/officeDocument/2006/relationships/hyperlink" Target="https://pbs.twimg.com/profile_banners/192901951/1451746580" TargetMode="External" /><Relationship Id="rId463" Type="http://schemas.openxmlformats.org/officeDocument/2006/relationships/hyperlink" Target="https://pbs.twimg.com/profile_banners/24876649/1562009042" TargetMode="External" /><Relationship Id="rId464" Type="http://schemas.openxmlformats.org/officeDocument/2006/relationships/hyperlink" Target="https://pbs.twimg.com/profile_banners/1428881978/1479938610" TargetMode="External" /><Relationship Id="rId465" Type="http://schemas.openxmlformats.org/officeDocument/2006/relationships/hyperlink" Target="https://pbs.twimg.com/profile_banners/15427846/1440508384" TargetMode="External" /><Relationship Id="rId466" Type="http://schemas.openxmlformats.org/officeDocument/2006/relationships/hyperlink" Target="https://pbs.twimg.com/profile_banners/11830/1390846839" TargetMode="External" /><Relationship Id="rId467" Type="http://schemas.openxmlformats.org/officeDocument/2006/relationships/hyperlink" Target="https://pbs.twimg.com/profile_banners/2724719733/1504206136" TargetMode="External" /><Relationship Id="rId468" Type="http://schemas.openxmlformats.org/officeDocument/2006/relationships/hyperlink" Target="https://pbs.twimg.com/profile_banners/2955491235/1476535490" TargetMode="External" /><Relationship Id="rId469" Type="http://schemas.openxmlformats.org/officeDocument/2006/relationships/hyperlink" Target="https://pbs.twimg.com/profile_banners/1382525676/1524499698" TargetMode="External" /><Relationship Id="rId470" Type="http://schemas.openxmlformats.org/officeDocument/2006/relationships/hyperlink" Target="https://pbs.twimg.com/profile_banners/3388977652/1437647940" TargetMode="External" /><Relationship Id="rId471" Type="http://schemas.openxmlformats.org/officeDocument/2006/relationships/hyperlink" Target="https://pbs.twimg.com/profile_banners/240352121/1546546069" TargetMode="External" /><Relationship Id="rId472" Type="http://schemas.openxmlformats.org/officeDocument/2006/relationships/hyperlink" Target="https://pbs.twimg.com/profile_banners/18758506/1363481214" TargetMode="External" /><Relationship Id="rId473" Type="http://schemas.openxmlformats.org/officeDocument/2006/relationships/hyperlink" Target="https://pbs.twimg.com/profile_banners/174606198/1438297753" TargetMode="External" /><Relationship Id="rId474" Type="http://schemas.openxmlformats.org/officeDocument/2006/relationships/hyperlink" Target="https://pbs.twimg.com/profile_banners/744812639151259648/1553002882" TargetMode="External" /><Relationship Id="rId475" Type="http://schemas.openxmlformats.org/officeDocument/2006/relationships/hyperlink" Target="https://pbs.twimg.com/profile_banners/529554922/1492976406" TargetMode="External" /><Relationship Id="rId476" Type="http://schemas.openxmlformats.org/officeDocument/2006/relationships/hyperlink" Target="https://pbs.twimg.com/profile_banners/448118178/1464354018" TargetMode="External" /><Relationship Id="rId477" Type="http://schemas.openxmlformats.org/officeDocument/2006/relationships/hyperlink" Target="https://pbs.twimg.com/profile_banners/151575577/1398256862" TargetMode="External" /><Relationship Id="rId478" Type="http://schemas.openxmlformats.org/officeDocument/2006/relationships/hyperlink" Target="https://pbs.twimg.com/profile_banners/1781431729/1448760001" TargetMode="External" /><Relationship Id="rId479" Type="http://schemas.openxmlformats.org/officeDocument/2006/relationships/hyperlink" Target="https://pbs.twimg.com/profile_banners/2448077035/1397689148" TargetMode="External" /><Relationship Id="rId480" Type="http://schemas.openxmlformats.org/officeDocument/2006/relationships/hyperlink" Target="https://pbs.twimg.com/profile_banners/15732058/1506119597" TargetMode="External" /><Relationship Id="rId481" Type="http://schemas.openxmlformats.org/officeDocument/2006/relationships/hyperlink" Target="https://pbs.twimg.com/profile_banners/1212200413/1563568282" TargetMode="External" /><Relationship Id="rId482" Type="http://schemas.openxmlformats.org/officeDocument/2006/relationships/hyperlink" Target="https://pbs.twimg.com/profile_banners/378182302/1492995258" TargetMode="External" /><Relationship Id="rId483" Type="http://schemas.openxmlformats.org/officeDocument/2006/relationships/hyperlink" Target="https://pbs.twimg.com/profile_banners/485245794/1486663724" TargetMode="External" /><Relationship Id="rId484" Type="http://schemas.openxmlformats.org/officeDocument/2006/relationships/hyperlink" Target="https://pbs.twimg.com/profile_banners/769397453959430144/1562455820" TargetMode="External" /><Relationship Id="rId485" Type="http://schemas.openxmlformats.org/officeDocument/2006/relationships/hyperlink" Target="https://pbs.twimg.com/profile_banners/46809129/1357094440" TargetMode="External" /><Relationship Id="rId486" Type="http://schemas.openxmlformats.org/officeDocument/2006/relationships/hyperlink" Target="https://pbs.twimg.com/profile_banners/165804084/1563109376" TargetMode="External" /><Relationship Id="rId487" Type="http://schemas.openxmlformats.org/officeDocument/2006/relationships/hyperlink" Target="https://pbs.twimg.com/profile_banners/15950054/1550849854" TargetMode="External" /><Relationship Id="rId488" Type="http://schemas.openxmlformats.org/officeDocument/2006/relationships/hyperlink" Target="https://pbs.twimg.com/profile_banners/925437728895811584/1536598947" TargetMode="External" /><Relationship Id="rId489" Type="http://schemas.openxmlformats.org/officeDocument/2006/relationships/hyperlink" Target="https://pbs.twimg.com/profile_banners/2458339094/1398275594"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6/bg.gif"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3/bg.gif"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5/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7/bg.gif"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2/bg.gif"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7/bg.gif" TargetMode="External" /><Relationship Id="rId518" Type="http://schemas.openxmlformats.org/officeDocument/2006/relationships/hyperlink" Target="http://abs.twimg.com/images/themes/theme5/bg.gif"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3/bg.gif"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7/bg.gif"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8/bg.gif"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4/bg.gif"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9/bg.gif"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16/bg.gif"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9/bg.gif"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9/bg.gif"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bg.png" TargetMode="External" /><Relationship Id="rId550" Type="http://schemas.openxmlformats.org/officeDocument/2006/relationships/hyperlink" Target="http://abs.twimg.com/images/themes/theme11/bg.gif"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1/bg.png"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bg.png" TargetMode="External" /><Relationship Id="rId562" Type="http://schemas.openxmlformats.org/officeDocument/2006/relationships/hyperlink" Target="http://abs.twimg.com/images/themes/theme4/bg.gif"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1/bg.png" TargetMode="External" /><Relationship Id="rId565" Type="http://schemas.openxmlformats.org/officeDocument/2006/relationships/hyperlink" Target="http://abs.twimg.com/images/themes/theme13/bg.gif" TargetMode="External" /><Relationship Id="rId566" Type="http://schemas.openxmlformats.org/officeDocument/2006/relationships/hyperlink" Target="http://abs.twimg.com/images/themes/theme10/bg.gif"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10/bg.gif" TargetMode="External" /><Relationship Id="rId569" Type="http://schemas.openxmlformats.org/officeDocument/2006/relationships/hyperlink" Target="http://abs.twimg.com/images/themes/theme3/bg.gif" TargetMode="External" /><Relationship Id="rId570" Type="http://schemas.openxmlformats.org/officeDocument/2006/relationships/hyperlink" Target="http://abs.twimg.com/images/themes/theme17/bg.gif"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1/bg.png" TargetMode="External" /><Relationship Id="rId573" Type="http://schemas.openxmlformats.org/officeDocument/2006/relationships/hyperlink" Target="http://abs.twimg.com/images/themes/theme7/bg.gif" TargetMode="External" /><Relationship Id="rId574" Type="http://schemas.openxmlformats.org/officeDocument/2006/relationships/hyperlink" Target="http://abs.twimg.com/images/themes/theme18/bg.gif" TargetMode="External" /><Relationship Id="rId575" Type="http://schemas.openxmlformats.org/officeDocument/2006/relationships/hyperlink" Target="http://abs.twimg.com/images/themes/theme13/bg.gif"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bg.png"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4/bg.gif" TargetMode="External" /><Relationship Id="rId581" Type="http://schemas.openxmlformats.org/officeDocument/2006/relationships/hyperlink" Target="http://abs.twimg.com/images/themes/theme1/bg.png" TargetMode="External" /><Relationship Id="rId582" Type="http://schemas.openxmlformats.org/officeDocument/2006/relationships/hyperlink" Target="http://abs.twimg.com/images/themes/theme1/bg.png" TargetMode="External" /><Relationship Id="rId583" Type="http://schemas.openxmlformats.org/officeDocument/2006/relationships/hyperlink" Target="http://abs.twimg.com/images/themes/theme14/bg.gif" TargetMode="External" /><Relationship Id="rId584" Type="http://schemas.openxmlformats.org/officeDocument/2006/relationships/hyperlink" Target="http://abs.twimg.com/images/themes/theme14/bg.gif" TargetMode="External" /><Relationship Id="rId585" Type="http://schemas.openxmlformats.org/officeDocument/2006/relationships/hyperlink" Target="http://abs.twimg.com/images/themes/theme2/bg.gif" TargetMode="External" /><Relationship Id="rId586" Type="http://schemas.openxmlformats.org/officeDocument/2006/relationships/hyperlink" Target="http://abs.twimg.com/images/themes/theme1/bg.png" TargetMode="External" /><Relationship Id="rId587" Type="http://schemas.openxmlformats.org/officeDocument/2006/relationships/hyperlink" Target="http://abs.twimg.com/images/themes/theme1/bg.png"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13/bg.gif" TargetMode="External" /><Relationship Id="rId591" Type="http://schemas.openxmlformats.org/officeDocument/2006/relationships/hyperlink" Target="http://abs.twimg.com/images/themes/theme9/bg.gif" TargetMode="External" /><Relationship Id="rId592" Type="http://schemas.openxmlformats.org/officeDocument/2006/relationships/hyperlink" Target="http://abs.twimg.com/images/themes/theme1/bg.png" TargetMode="External" /><Relationship Id="rId593" Type="http://schemas.openxmlformats.org/officeDocument/2006/relationships/hyperlink" Target="http://abs.twimg.com/images/themes/theme14/bg.gif" TargetMode="External" /><Relationship Id="rId594" Type="http://schemas.openxmlformats.org/officeDocument/2006/relationships/hyperlink" Target="http://abs.twimg.com/images/themes/theme9/bg.gif" TargetMode="External" /><Relationship Id="rId595" Type="http://schemas.openxmlformats.org/officeDocument/2006/relationships/hyperlink" Target="http://abs.twimg.com/images/themes/theme16/bg.gif" TargetMode="External" /><Relationship Id="rId596" Type="http://schemas.openxmlformats.org/officeDocument/2006/relationships/hyperlink" Target="http://abs.twimg.com/images/themes/theme7/bg.gif" TargetMode="External" /><Relationship Id="rId597" Type="http://schemas.openxmlformats.org/officeDocument/2006/relationships/hyperlink" Target="http://abs.twimg.com/images/themes/theme1/bg.png"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7/bg.gif" TargetMode="External" /><Relationship Id="rId600" Type="http://schemas.openxmlformats.org/officeDocument/2006/relationships/hyperlink" Target="http://abs.twimg.com/images/themes/theme14/bg.gif"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18/bg.gif" TargetMode="External" /><Relationship Id="rId605" Type="http://schemas.openxmlformats.org/officeDocument/2006/relationships/hyperlink" Target="http://abs.twimg.com/images/themes/theme1/bg.png"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8/bg.gif" TargetMode="External" /><Relationship Id="rId608" Type="http://schemas.openxmlformats.org/officeDocument/2006/relationships/hyperlink" Target="http://abs.twimg.com/images/themes/theme1/bg.png"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1/bg.png" TargetMode="External" /><Relationship Id="rId611" Type="http://schemas.openxmlformats.org/officeDocument/2006/relationships/hyperlink" Target="http://abs.twimg.com/images/themes/theme4/bg.gif"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1/bg.png" TargetMode="External" /><Relationship Id="rId614" Type="http://schemas.openxmlformats.org/officeDocument/2006/relationships/hyperlink" Target="http://abs.twimg.com/images/themes/theme1/bg.png" TargetMode="External" /><Relationship Id="rId615" Type="http://schemas.openxmlformats.org/officeDocument/2006/relationships/hyperlink" Target="http://abs.twimg.com/images/themes/theme1/bg.png"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1/bg.png"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1/bg.png" TargetMode="External" /><Relationship Id="rId622" Type="http://schemas.openxmlformats.org/officeDocument/2006/relationships/hyperlink" Target="http://abs.twimg.com/images/themes/theme9/bg.gif" TargetMode="External" /><Relationship Id="rId623" Type="http://schemas.openxmlformats.org/officeDocument/2006/relationships/hyperlink" Target="http://abs.twimg.com/images/themes/theme1/bg.png" TargetMode="External" /><Relationship Id="rId624" Type="http://schemas.openxmlformats.org/officeDocument/2006/relationships/hyperlink" Target="http://abs.twimg.com/images/themes/theme3/bg.gif" TargetMode="External" /><Relationship Id="rId625" Type="http://schemas.openxmlformats.org/officeDocument/2006/relationships/hyperlink" Target="http://abs.twimg.com/images/themes/theme1/bg.png" TargetMode="External" /><Relationship Id="rId626" Type="http://schemas.openxmlformats.org/officeDocument/2006/relationships/hyperlink" Target="http://abs.twimg.com/images/themes/theme2/bg.gif" TargetMode="External" /><Relationship Id="rId627" Type="http://schemas.openxmlformats.org/officeDocument/2006/relationships/hyperlink" Target="http://abs.twimg.com/images/themes/theme1/bg.png" TargetMode="External" /><Relationship Id="rId628" Type="http://schemas.openxmlformats.org/officeDocument/2006/relationships/hyperlink" Target="http://abs.twimg.com/images/themes/theme1/bg.png" TargetMode="External" /><Relationship Id="rId629" Type="http://schemas.openxmlformats.org/officeDocument/2006/relationships/hyperlink" Target="http://abs.twimg.com/images/themes/theme7/bg.gif" TargetMode="External" /><Relationship Id="rId630" Type="http://schemas.openxmlformats.org/officeDocument/2006/relationships/hyperlink" Target="http://abs.twimg.com/images/themes/theme1/bg.png" TargetMode="External" /><Relationship Id="rId631" Type="http://schemas.openxmlformats.org/officeDocument/2006/relationships/hyperlink" Target="http://abs.twimg.com/images/themes/theme1/bg.png" TargetMode="External" /><Relationship Id="rId632" Type="http://schemas.openxmlformats.org/officeDocument/2006/relationships/hyperlink" Target="http://abs.twimg.com/images/themes/theme18/bg.gif" TargetMode="External" /><Relationship Id="rId633" Type="http://schemas.openxmlformats.org/officeDocument/2006/relationships/hyperlink" Target="http://abs.twimg.com/images/themes/theme1/bg.png" TargetMode="External" /><Relationship Id="rId634" Type="http://schemas.openxmlformats.org/officeDocument/2006/relationships/hyperlink" Target="http://abs.twimg.com/images/themes/theme1/bg.png" TargetMode="External" /><Relationship Id="rId635" Type="http://schemas.openxmlformats.org/officeDocument/2006/relationships/hyperlink" Target="http://abs.twimg.com/images/themes/theme1/bg.png"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1/bg.png" TargetMode="External" /><Relationship Id="rId638" Type="http://schemas.openxmlformats.org/officeDocument/2006/relationships/hyperlink" Target="http://abs.twimg.com/images/themes/theme13/bg.gif" TargetMode="External" /><Relationship Id="rId639" Type="http://schemas.openxmlformats.org/officeDocument/2006/relationships/hyperlink" Target="http://abs.twimg.com/images/themes/theme1/bg.png" TargetMode="External" /><Relationship Id="rId640" Type="http://schemas.openxmlformats.org/officeDocument/2006/relationships/hyperlink" Target="http://abs.twimg.com/images/themes/theme1/bg.png" TargetMode="External" /><Relationship Id="rId641" Type="http://schemas.openxmlformats.org/officeDocument/2006/relationships/hyperlink" Target="http://abs.twimg.com/images/themes/theme1/bg.png" TargetMode="External" /><Relationship Id="rId642" Type="http://schemas.openxmlformats.org/officeDocument/2006/relationships/hyperlink" Target="http://abs.twimg.com/images/themes/theme14/bg.gif" TargetMode="External" /><Relationship Id="rId643" Type="http://schemas.openxmlformats.org/officeDocument/2006/relationships/hyperlink" Target="http://abs.twimg.com/images/themes/theme14/bg.gif" TargetMode="External" /><Relationship Id="rId644" Type="http://schemas.openxmlformats.org/officeDocument/2006/relationships/hyperlink" Target="http://abs.twimg.com/images/themes/theme1/bg.png" TargetMode="External" /><Relationship Id="rId645" Type="http://schemas.openxmlformats.org/officeDocument/2006/relationships/hyperlink" Target="http://abs.twimg.com/images/themes/theme9/bg.gif" TargetMode="External" /><Relationship Id="rId646" Type="http://schemas.openxmlformats.org/officeDocument/2006/relationships/hyperlink" Target="http://abs.twimg.com/images/themes/theme1/bg.png" TargetMode="External" /><Relationship Id="rId647" Type="http://schemas.openxmlformats.org/officeDocument/2006/relationships/hyperlink" Target="http://abs.twimg.com/images/themes/theme1/bg.png" TargetMode="External" /><Relationship Id="rId648" Type="http://schemas.openxmlformats.org/officeDocument/2006/relationships/hyperlink" Target="http://abs.twimg.com/images/themes/theme1/bg.png" TargetMode="External" /><Relationship Id="rId649" Type="http://schemas.openxmlformats.org/officeDocument/2006/relationships/hyperlink" Target="http://abs.twimg.com/images/themes/theme1/bg.png" TargetMode="External" /><Relationship Id="rId650" Type="http://schemas.openxmlformats.org/officeDocument/2006/relationships/hyperlink" Target="http://abs.twimg.com/images/themes/theme1/bg.png" TargetMode="External" /><Relationship Id="rId651" Type="http://schemas.openxmlformats.org/officeDocument/2006/relationships/hyperlink" Target="http://abs.twimg.com/images/themes/theme1/bg.png" TargetMode="External" /><Relationship Id="rId652" Type="http://schemas.openxmlformats.org/officeDocument/2006/relationships/hyperlink" Target="http://abs.twimg.com/images/themes/theme1/bg.png" TargetMode="External" /><Relationship Id="rId653" Type="http://schemas.openxmlformats.org/officeDocument/2006/relationships/hyperlink" Target="http://abs.twimg.com/images/themes/theme4/bg.gif" TargetMode="External" /><Relationship Id="rId654" Type="http://schemas.openxmlformats.org/officeDocument/2006/relationships/hyperlink" Target="http://abs.twimg.com/images/themes/theme6/bg.gif" TargetMode="External" /><Relationship Id="rId655" Type="http://schemas.openxmlformats.org/officeDocument/2006/relationships/hyperlink" Target="http://abs.twimg.com/images/themes/theme13/bg.gif" TargetMode="External" /><Relationship Id="rId656" Type="http://schemas.openxmlformats.org/officeDocument/2006/relationships/hyperlink" Target="http://abs.twimg.com/images/themes/theme1/bg.png" TargetMode="External" /><Relationship Id="rId657" Type="http://schemas.openxmlformats.org/officeDocument/2006/relationships/hyperlink" Target="http://abs.twimg.com/images/themes/theme3/bg.gif" TargetMode="External" /><Relationship Id="rId658" Type="http://schemas.openxmlformats.org/officeDocument/2006/relationships/hyperlink" Target="http://abs.twimg.com/images/themes/theme18/bg.gif" TargetMode="External" /><Relationship Id="rId659" Type="http://schemas.openxmlformats.org/officeDocument/2006/relationships/hyperlink" Target="http://abs.twimg.com/images/themes/theme4/bg.gif" TargetMode="External" /><Relationship Id="rId660" Type="http://schemas.openxmlformats.org/officeDocument/2006/relationships/hyperlink" Target="http://abs.twimg.com/images/themes/theme1/bg.png" TargetMode="External" /><Relationship Id="rId661" Type="http://schemas.openxmlformats.org/officeDocument/2006/relationships/hyperlink" Target="http://abs.twimg.com/images/themes/theme2/bg.gif" TargetMode="External" /><Relationship Id="rId662" Type="http://schemas.openxmlformats.org/officeDocument/2006/relationships/hyperlink" Target="http://abs.twimg.com/images/themes/theme11/bg.gif" TargetMode="External" /><Relationship Id="rId663" Type="http://schemas.openxmlformats.org/officeDocument/2006/relationships/hyperlink" Target="http://abs.twimg.com/images/themes/theme1/bg.png" TargetMode="External" /><Relationship Id="rId664" Type="http://schemas.openxmlformats.org/officeDocument/2006/relationships/hyperlink" Target="http://abs.twimg.com/images/themes/theme1/bg.png" TargetMode="External" /><Relationship Id="rId665" Type="http://schemas.openxmlformats.org/officeDocument/2006/relationships/hyperlink" Target="http://abs.twimg.com/images/themes/theme1/bg.png" TargetMode="External" /><Relationship Id="rId666" Type="http://schemas.openxmlformats.org/officeDocument/2006/relationships/hyperlink" Target="http://abs.twimg.com/images/themes/theme15/bg.png" TargetMode="External" /><Relationship Id="rId667" Type="http://schemas.openxmlformats.org/officeDocument/2006/relationships/hyperlink" Target="http://abs.twimg.com/images/themes/theme1/bg.png" TargetMode="External" /><Relationship Id="rId668" Type="http://schemas.openxmlformats.org/officeDocument/2006/relationships/hyperlink" Target="http://abs.twimg.com/images/themes/theme6/bg.gif" TargetMode="External" /><Relationship Id="rId669" Type="http://schemas.openxmlformats.org/officeDocument/2006/relationships/hyperlink" Target="http://abs.twimg.com/images/themes/theme1/bg.png" TargetMode="External" /><Relationship Id="rId670" Type="http://schemas.openxmlformats.org/officeDocument/2006/relationships/hyperlink" Target="http://abs.twimg.com/images/themes/theme1/bg.png" TargetMode="External" /><Relationship Id="rId671" Type="http://schemas.openxmlformats.org/officeDocument/2006/relationships/hyperlink" Target="http://abs.twimg.com/images/themes/theme13/bg.gif" TargetMode="External" /><Relationship Id="rId672" Type="http://schemas.openxmlformats.org/officeDocument/2006/relationships/hyperlink" Target="http://abs.twimg.com/images/themes/theme1/bg.png" TargetMode="External" /><Relationship Id="rId673" Type="http://schemas.openxmlformats.org/officeDocument/2006/relationships/hyperlink" Target="http://abs.twimg.com/images/themes/theme1/bg.png" TargetMode="External" /><Relationship Id="rId674" Type="http://schemas.openxmlformats.org/officeDocument/2006/relationships/hyperlink" Target="http://abs.twimg.com/images/themes/theme1/bg.png" TargetMode="External" /><Relationship Id="rId675" Type="http://schemas.openxmlformats.org/officeDocument/2006/relationships/hyperlink" Target="http://abs.twimg.com/images/themes/theme1/bg.png" TargetMode="External" /><Relationship Id="rId676" Type="http://schemas.openxmlformats.org/officeDocument/2006/relationships/hyperlink" Target="http://abs.twimg.com/images/themes/theme1/bg.png" TargetMode="External" /><Relationship Id="rId677" Type="http://schemas.openxmlformats.org/officeDocument/2006/relationships/hyperlink" Target="http://abs.twimg.com/images/themes/theme1/bg.png" TargetMode="External" /><Relationship Id="rId678" Type="http://schemas.openxmlformats.org/officeDocument/2006/relationships/hyperlink" Target="http://abs.twimg.com/images/themes/theme1/bg.png" TargetMode="External" /><Relationship Id="rId679" Type="http://schemas.openxmlformats.org/officeDocument/2006/relationships/hyperlink" Target="http://abs.twimg.com/images/themes/theme1/bg.png" TargetMode="External" /><Relationship Id="rId680" Type="http://schemas.openxmlformats.org/officeDocument/2006/relationships/hyperlink" Target="http://abs.twimg.com/images/themes/theme1/bg.png" TargetMode="External" /><Relationship Id="rId681" Type="http://schemas.openxmlformats.org/officeDocument/2006/relationships/hyperlink" Target="http://abs.twimg.com/images/themes/theme1/bg.png" TargetMode="External" /><Relationship Id="rId682" Type="http://schemas.openxmlformats.org/officeDocument/2006/relationships/hyperlink" Target="http://abs.twimg.com/images/themes/theme1/bg.png" TargetMode="External" /><Relationship Id="rId683" Type="http://schemas.openxmlformats.org/officeDocument/2006/relationships/hyperlink" Target="http://abs.twimg.com/images/themes/theme1/bg.png" TargetMode="External" /><Relationship Id="rId684" Type="http://schemas.openxmlformats.org/officeDocument/2006/relationships/hyperlink" Target="http://abs.twimg.com/images/themes/theme1/bg.png" TargetMode="External" /><Relationship Id="rId685" Type="http://schemas.openxmlformats.org/officeDocument/2006/relationships/hyperlink" Target="http://abs.twimg.com/images/themes/theme1/bg.png" TargetMode="External" /><Relationship Id="rId686" Type="http://schemas.openxmlformats.org/officeDocument/2006/relationships/hyperlink" Target="http://abs.twimg.com/images/themes/theme1/bg.png" TargetMode="External" /><Relationship Id="rId687" Type="http://schemas.openxmlformats.org/officeDocument/2006/relationships/hyperlink" Target="http://abs.twimg.com/images/themes/theme1/bg.png" TargetMode="External" /><Relationship Id="rId688" Type="http://schemas.openxmlformats.org/officeDocument/2006/relationships/hyperlink" Target="http://abs.twimg.com/images/themes/theme1/bg.png" TargetMode="External" /><Relationship Id="rId689" Type="http://schemas.openxmlformats.org/officeDocument/2006/relationships/hyperlink" Target="http://abs.twimg.com/images/themes/theme1/bg.png" TargetMode="External" /><Relationship Id="rId690" Type="http://schemas.openxmlformats.org/officeDocument/2006/relationships/hyperlink" Target="http://abs.twimg.com/images/themes/theme9/bg.gif" TargetMode="External" /><Relationship Id="rId691" Type="http://schemas.openxmlformats.org/officeDocument/2006/relationships/hyperlink" Target="http://abs.twimg.com/images/themes/theme1/bg.png" TargetMode="External" /><Relationship Id="rId692" Type="http://schemas.openxmlformats.org/officeDocument/2006/relationships/hyperlink" Target="http://abs.twimg.com/images/themes/theme1/bg.png" TargetMode="External" /><Relationship Id="rId693" Type="http://schemas.openxmlformats.org/officeDocument/2006/relationships/hyperlink" Target="http://abs.twimg.com/images/themes/theme1/bg.png" TargetMode="External" /><Relationship Id="rId694" Type="http://schemas.openxmlformats.org/officeDocument/2006/relationships/hyperlink" Target="http://abs.twimg.com/images/themes/theme1/bg.png" TargetMode="External" /><Relationship Id="rId695" Type="http://schemas.openxmlformats.org/officeDocument/2006/relationships/hyperlink" Target="http://abs.twimg.com/images/themes/theme1/bg.png" TargetMode="External" /><Relationship Id="rId696" Type="http://schemas.openxmlformats.org/officeDocument/2006/relationships/hyperlink" Target="http://abs.twimg.com/images/themes/theme2/bg.gif" TargetMode="External" /><Relationship Id="rId697" Type="http://schemas.openxmlformats.org/officeDocument/2006/relationships/hyperlink" Target="http://abs.twimg.com/images/themes/theme1/bg.png" TargetMode="External" /><Relationship Id="rId698" Type="http://schemas.openxmlformats.org/officeDocument/2006/relationships/hyperlink" Target="http://abs.twimg.com/images/themes/theme3/bg.gif" TargetMode="External" /><Relationship Id="rId699" Type="http://schemas.openxmlformats.org/officeDocument/2006/relationships/hyperlink" Target="http://abs.twimg.com/images/themes/theme1/bg.png" TargetMode="External" /><Relationship Id="rId700" Type="http://schemas.openxmlformats.org/officeDocument/2006/relationships/hyperlink" Target="http://abs.twimg.com/images/themes/theme1/bg.png" TargetMode="External" /><Relationship Id="rId701" Type="http://schemas.openxmlformats.org/officeDocument/2006/relationships/hyperlink" Target="http://abs.twimg.com/images/themes/theme1/bg.png" TargetMode="External" /><Relationship Id="rId702" Type="http://schemas.openxmlformats.org/officeDocument/2006/relationships/hyperlink" Target="http://abs.twimg.com/images/themes/theme1/bg.png" TargetMode="External" /><Relationship Id="rId703" Type="http://schemas.openxmlformats.org/officeDocument/2006/relationships/hyperlink" Target="http://abs.twimg.com/images/themes/theme1/bg.png" TargetMode="External" /><Relationship Id="rId704" Type="http://schemas.openxmlformats.org/officeDocument/2006/relationships/hyperlink" Target="http://abs.twimg.com/images/themes/theme1/bg.png" TargetMode="External" /><Relationship Id="rId705" Type="http://schemas.openxmlformats.org/officeDocument/2006/relationships/hyperlink" Target="http://abs.twimg.com/images/themes/theme1/bg.png" TargetMode="External" /><Relationship Id="rId706" Type="http://schemas.openxmlformats.org/officeDocument/2006/relationships/hyperlink" Target="http://abs.twimg.com/images/themes/theme1/bg.png" TargetMode="External" /><Relationship Id="rId707" Type="http://schemas.openxmlformats.org/officeDocument/2006/relationships/hyperlink" Target="http://abs.twimg.com/images/themes/theme10/bg.gif" TargetMode="External" /><Relationship Id="rId708" Type="http://schemas.openxmlformats.org/officeDocument/2006/relationships/hyperlink" Target="http://abs.twimg.com/images/themes/theme1/bg.png" TargetMode="External" /><Relationship Id="rId709" Type="http://schemas.openxmlformats.org/officeDocument/2006/relationships/hyperlink" Target="http://abs.twimg.com/images/themes/theme1/bg.png" TargetMode="External" /><Relationship Id="rId710" Type="http://schemas.openxmlformats.org/officeDocument/2006/relationships/hyperlink" Target="http://abs.twimg.com/images/themes/theme1/bg.png" TargetMode="External" /><Relationship Id="rId711" Type="http://schemas.openxmlformats.org/officeDocument/2006/relationships/hyperlink" Target="http://abs.twimg.com/images/themes/theme1/bg.png" TargetMode="External" /><Relationship Id="rId712" Type="http://schemas.openxmlformats.org/officeDocument/2006/relationships/hyperlink" Target="http://abs.twimg.com/images/themes/theme1/bg.png" TargetMode="External" /><Relationship Id="rId713" Type="http://schemas.openxmlformats.org/officeDocument/2006/relationships/hyperlink" Target="http://abs.twimg.com/images/themes/theme1/bg.png" TargetMode="External" /><Relationship Id="rId714" Type="http://schemas.openxmlformats.org/officeDocument/2006/relationships/hyperlink" Target="http://abs.twimg.com/images/themes/theme2/bg.gif" TargetMode="External" /><Relationship Id="rId715" Type="http://schemas.openxmlformats.org/officeDocument/2006/relationships/hyperlink" Target="http://abs.twimg.com/images/themes/theme15/bg.png" TargetMode="External" /><Relationship Id="rId716" Type="http://schemas.openxmlformats.org/officeDocument/2006/relationships/hyperlink" Target="http://abs.twimg.com/images/themes/theme1/bg.png" TargetMode="External" /><Relationship Id="rId717" Type="http://schemas.openxmlformats.org/officeDocument/2006/relationships/hyperlink" Target="http://abs.twimg.com/images/themes/theme1/bg.png" TargetMode="External" /><Relationship Id="rId718" Type="http://schemas.openxmlformats.org/officeDocument/2006/relationships/hyperlink" Target="http://abs.twimg.com/images/themes/theme1/bg.png" TargetMode="External" /><Relationship Id="rId719" Type="http://schemas.openxmlformats.org/officeDocument/2006/relationships/hyperlink" Target="http://abs.twimg.com/images/themes/theme9/bg.gif" TargetMode="External" /><Relationship Id="rId720" Type="http://schemas.openxmlformats.org/officeDocument/2006/relationships/hyperlink" Target="http://abs.twimg.com/images/themes/theme1/bg.png" TargetMode="External" /><Relationship Id="rId721" Type="http://schemas.openxmlformats.org/officeDocument/2006/relationships/hyperlink" Target="http://abs.twimg.com/images/themes/theme4/bg.gif" TargetMode="External" /><Relationship Id="rId722" Type="http://schemas.openxmlformats.org/officeDocument/2006/relationships/hyperlink" Target="http://abs.twimg.com/images/themes/theme1/bg.png" TargetMode="External" /><Relationship Id="rId723" Type="http://schemas.openxmlformats.org/officeDocument/2006/relationships/hyperlink" Target="http://abs.twimg.com/images/themes/theme1/bg.png" TargetMode="External" /><Relationship Id="rId724" Type="http://schemas.openxmlformats.org/officeDocument/2006/relationships/hyperlink" Target="http://abs.twimg.com/images/themes/theme1/bg.png" TargetMode="External" /><Relationship Id="rId725" Type="http://schemas.openxmlformats.org/officeDocument/2006/relationships/hyperlink" Target="http://abs.twimg.com/images/themes/theme1/bg.png" TargetMode="External" /><Relationship Id="rId726" Type="http://schemas.openxmlformats.org/officeDocument/2006/relationships/hyperlink" Target="http://abs.twimg.com/images/themes/theme1/bg.png" TargetMode="External" /><Relationship Id="rId727" Type="http://schemas.openxmlformats.org/officeDocument/2006/relationships/hyperlink" Target="http://abs.twimg.com/images/themes/theme12/bg.gif" TargetMode="External" /><Relationship Id="rId728" Type="http://schemas.openxmlformats.org/officeDocument/2006/relationships/hyperlink" Target="http://abs.twimg.com/images/themes/theme1/bg.png" TargetMode="External" /><Relationship Id="rId729" Type="http://schemas.openxmlformats.org/officeDocument/2006/relationships/hyperlink" Target="http://abs.twimg.com/images/themes/theme4/bg.gif" TargetMode="External" /><Relationship Id="rId730" Type="http://schemas.openxmlformats.org/officeDocument/2006/relationships/hyperlink" Target="http://abs.twimg.com/images/themes/theme1/bg.png" TargetMode="External" /><Relationship Id="rId731" Type="http://schemas.openxmlformats.org/officeDocument/2006/relationships/hyperlink" Target="http://abs.twimg.com/images/themes/theme1/bg.png" TargetMode="External" /><Relationship Id="rId732" Type="http://schemas.openxmlformats.org/officeDocument/2006/relationships/hyperlink" Target="http://abs.twimg.com/images/themes/theme6/bg.gif" TargetMode="External" /><Relationship Id="rId733" Type="http://schemas.openxmlformats.org/officeDocument/2006/relationships/hyperlink" Target="http://abs.twimg.com/images/themes/theme1/bg.png" TargetMode="External" /><Relationship Id="rId734" Type="http://schemas.openxmlformats.org/officeDocument/2006/relationships/hyperlink" Target="http://abs.twimg.com/images/themes/theme1/bg.png" TargetMode="External" /><Relationship Id="rId735" Type="http://schemas.openxmlformats.org/officeDocument/2006/relationships/hyperlink" Target="http://abs.twimg.com/images/themes/theme1/bg.png" TargetMode="External" /><Relationship Id="rId736" Type="http://schemas.openxmlformats.org/officeDocument/2006/relationships/hyperlink" Target="http://abs.twimg.com/images/themes/theme16/bg.gif" TargetMode="External" /><Relationship Id="rId737" Type="http://schemas.openxmlformats.org/officeDocument/2006/relationships/hyperlink" Target="http://abs.twimg.com/images/themes/theme15/bg.png" TargetMode="External" /><Relationship Id="rId738" Type="http://schemas.openxmlformats.org/officeDocument/2006/relationships/hyperlink" Target="http://abs.twimg.com/images/themes/theme1/bg.png" TargetMode="External" /><Relationship Id="rId739" Type="http://schemas.openxmlformats.org/officeDocument/2006/relationships/hyperlink" Target="http://abs.twimg.com/images/themes/theme1/bg.png" TargetMode="External" /><Relationship Id="rId740" Type="http://schemas.openxmlformats.org/officeDocument/2006/relationships/hyperlink" Target="http://abs.twimg.com/images/themes/theme1/bg.png" TargetMode="External" /><Relationship Id="rId741" Type="http://schemas.openxmlformats.org/officeDocument/2006/relationships/hyperlink" Target="http://abs.twimg.com/images/themes/theme1/bg.png" TargetMode="External" /><Relationship Id="rId742" Type="http://schemas.openxmlformats.org/officeDocument/2006/relationships/hyperlink" Target="http://abs.twimg.com/images/themes/theme1/bg.png" TargetMode="External" /><Relationship Id="rId743" Type="http://schemas.openxmlformats.org/officeDocument/2006/relationships/hyperlink" Target="http://abs.twimg.com/images/themes/theme1/bg.png" TargetMode="External" /><Relationship Id="rId744" Type="http://schemas.openxmlformats.org/officeDocument/2006/relationships/hyperlink" Target="http://abs.twimg.com/images/themes/theme1/bg.png" TargetMode="External" /><Relationship Id="rId745" Type="http://schemas.openxmlformats.org/officeDocument/2006/relationships/hyperlink" Target="http://abs.twimg.com/images/themes/theme4/bg.gif" TargetMode="External" /><Relationship Id="rId746" Type="http://schemas.openxmlformats.org/officeDocument/2006/relationships/hyperlink" Target="http://abs.twimg.com/images/themes/theme1/bg.png" TargetMode="External" /><Relationship Id="rId747" Type="http://schemas.openxmlformats.org/officeDocument/2006/relationships/hyperlink" Target="http://abs.twimg.com/images/themes/theme1/bg.png" TargetMode="External" /><Relationship Id="rId748" Type="http://schemas.openxmlformats.org/officeDocument/2006/relationships/hyperlink" Target="http://abs.twimg.com/images/themes/theme1/bg.png" TargetMode="External" /><Relationship Id="rId749" Type="http://schemas.openxmlformats.org/officeDocument/2006/relationships/hyperlink" Target="http://abs.twimg.com/images/themes/theme1/bg.png" TargetMode="External" /><Relationship Id="rId750" Type="http://schemas.openxmlformats.org/officeDocument/2006/relationships/hyperlink" Target="http://abs.twimg.com/images/themes/theme14/bg.gif" TargetMode="External" /><Relationship Id="rId751" Type="http://schemas.openxmlformats.org/officeDocument/2006/relationships/hyperlink" Target="http://abs.twimg.com/images/themes/theme10/bg.gif" TargetMode="External" /><Relationship Id="rId752" Type="http://schemas.openxmlformats.org/officeDocument/2006/relationships/hyperlink" Target="http://abs.twimg.com/images/themes/theme1/bg.png" TargetMode="External" /><Relationship Id="rId753" Type="http://schemas.openxmlformats.org/officeDocument/2006/relationships/hyperlink" Target="http://abs.twimg.com/images/themes/theme1/bg.png" TargetMode="External" /><Relationship Id="rId754" Type="http://schemas.openxmlformats.org/officeDocument/2006/relationships/hyperlink" Target="http://abs.twimg.com/images/themes/theme10/bg.gif" TargetMode="External" /><Relationship Id="rId755" Type="http://schemas.openxmlformats.org/officeDocument/2006/relationships/hyperlink" Target="http://abs.twimg.com/images/themes/theme2/bg.gif" TargetMode="External" /><Relationship Id="rId756" Type="http://schemas.openxmlformats.org/officeDocument/2006/relationships/hyperlink" Target="http://abs.twimg.com/images/themes/theme1/bg.png" TargetMode="External" /><Relationship Id="rId757" Type="http://schemas.openxmlformats.org/officeDocument/2006/relationships/hyperlink" Target="http://abs.twimg.com/images/themes/theme1/bg.png" TargetMode="External" /><Relationship Id="rId758" Type="http://schemas.openxmlformats.org/officeDocument/2006/relationships/hyperlink" Target="http://abs.twimg.com/images/themes/theme1/bg.png" TargetMode="External" /><Relationship Id="rId759" Type="http://schemas.openxmlformats.org/officeDocument/2006/relationships/hyperlink" Target="http://abs.twimg.com/images/themes/theme1/bg.png" TargetMode="External" /><Relationship Id="rId760" Type="http://schemas.openxmlformats.org/officeDocument/2006/relationships/hyperlink" Target="http://abs.twimg.com/images/themes/theme1/bg.png" TargetMode="External" /><Relationship Id="rId761" Type="http://schemas.openxmlformats.org/officeDocument/2006/relationships/hyperlink" Target="http://abs.twimg.com/images/themes/theme1/bg.png" TargetMode="External" /><Relationship Id="rId762" Type="http://schemas.openxmlformats.org/officeDocument/2006/relationships/hyperlink" Target="http://abs.twimg.com/images/themes/theme1/bg.png" TargetMode="External" /><Relationship Id="rId763" Type="http://schemas.openxmlformats.org/officeDocument/2006/relationships/hyperlink" Target="http://abs.twimg.com/images/themes/theme1/bg.png" TargetMode="External" /><Relationship Id="rId764" Type="http://schemas.openxmlformats.org/officeDocument/2006/relationships/hyperlink" Target="http://abs.twimg.com/images/themes/theme1/bg.png" TargetMode="External" /><Relationship Id="rId765" Type="http://schemas.openxmlformats.org/officeDocument/2006/relationships/hyperlink" Target="http://abs.twimg.com/images/themes/theme1/bg.png" TargetMode="External" /><Relationship Id="rId766" Type="http://schemas.openxmlformats.org/officeDocument/2006/relationships/hyperlink" Target="http://abs.twimg.com/images/themes/theme1/bg.png" TargetMode="External" /><Relationship Id="rId767" Type="http://schemas.openxmlformats.org/officeDocument/2006/relationships/hyperlink" Target="http://abs.twimg.com/images/themes/theme2/bg.gif" TargetMode="External" /><Relationship Id="rId768" Type="http://schemas.openxmlformats.org/officeDocument/2006/relationships/hyperlink" Target="http://abs.twimg.com/images/themes/theme1/bg.png" TargetMode="External" /><Relationship Id="rId769" Type="http://schemas.openxmlformats.org/officeDocument/2006/relationships/hyperlink" Target="http://abs.twimg.com/images/themes/theme1/bg.png" TargetMode="External" /><Relationship Id="rId770" Type="http://schemas.openxmlformats.org/officeDocument/2006/relationships/hyperlink" Target="http://abs.twimg.com/images/themes/theme1/bg.png" TargetMode="External" /><Relationship Id="rId771" Type="http://schemas.openxmlformats.org/officeDocument/2006/relationships/hyperlink" Target="http://abs.twimg.com/images/themes/theme1/bg.png" TargetMode="External" /><Relationship Id="rId772" Type="http://schemas.openxmlformats.org/officeDocument/2006/relationships/hyperlink" Target="http://abs.twimg.com/images/themes/theme1/bg.png" TargetMode="External" /><Relationship Id="rId773" Type="http://schemas.openxmlformats.org/officeDocument/2006/relationships/hyperlink" Target="http://abs.twimg.com/images/themes/theme1/bg.png" TargetMode="External" /><Relationship Id="rId774" Type="http://schemas.openxmlformats.org/officeDocument/2006/relationships/hyperlink" Target="http://abs.twimg.com/images/themes/theme14/bg.gif" TargetMode="External" /><Relationship Id="rId775" Type="http://schemas.openxmlformats.org/officeDocument/2006/relationships/hyperlink" Target="http://abs.twimg.com/images/themes/theme15/bg.png" TargetMode="External" /><Relationship Id="rId776" Type="http://schemas.openxmlformats.org/officeDocument/2006/relationships/hyperlink" Target="http://abs.twimg.com/images/themes/theme1/bg.png" TargetMode="External" /><Relationship Id="rId777" Type="http://schemas.openxmlformats.org/officeDocument/2006/relationships/hyperlink" Target="http://abs.twimg.com/images/themes/theme14/bg.gif" TargetMode="External" /><Relationship Id="rId778" Type="http://schemas.openxmlformats.org/officeDocument/2006/relationships/hyperlink" Target="http://abs.twimg.com/images/themes/theme1/bg.png" TargetMode="External" /><Relationship Id="rId779" Type="http://schemas.openxmlformats.org/officeDocument/2006/relationships/hyperlink" Target="http://abs.twimg.com/images/themes/theme1/bg.png" TargetMode="External" /><Relationship Id="rId780" Type="http://schemas.openxmlformats.org/officeDocument/2006/relationships/hyperlink" Target="http://abs.twimg.com/images/themes/theme1/bg.png" TargetMode="External" /><Relationship Id="rId781" Type="http://schemas.openxmlformats.org/officeDocument/2006/relationships/hyperlink" Target="http://abs.twimg.com/images/themes/theme16/bg.gif" TargetMode="External" /><Relationship Id="rId782" Type="http://schemas.openxmlformats.org/officeDocument/2006/relationships/hyperlink" Target="http://abs.twimg.com/images/themes/theme1/bg.png" TargetMode="External" /><Relationship Id="rId783" Type="http://schemas.openxmlformats.org/officeDocument/2006/relationships/hyperlink" Target="http://abs.twimg.com/images/themes/theme1/bg.png" TargetMode="External" /><Relationship Id="rId784" Type="http://schemas.openxmlformats.org/officeDocument/2006/relationships/hyperlink" Target="http://abs.twimg.com/images/themes/theme1/bg.png" TargetMode="External" /><Relationship Id="rId785" Type="http://schemas.openxmlformats.org/officeDocument/2006/relationships/hyperlink" Target="http://abs.twimg.com/images/themes/theme1/bg.png" TargetMode="External" /><Relationship Id="rId786" Type="http://schemas.openxmlformats.org/officeDocument/2006/relationships/hyperlink" Target="http://abs.twimg.com/images/themes/theme2/bg.gif" TargetMode="External" /><Relationship Id="rId787" Type="http://schemas.openxmlformats.org/officeDocument/2006/relationships/hyperlink" Target="http://abs.twimg.com/images/themes/theme1/bg.png" TargetMode="External" /><Relationship Id="rId788" Type="http://schemas.openxmlformats.org/officeDocument/2006/relationships/hyperlink" Target="http://abs.twimg.com/images/themes/theme1/bg.png" TargetMode="External" /><Relationship Id="rId789" Type="http://schemas.openxmlformats.org/officeDocument/2006/relationships/hyperlink" Target="http://abs.twimg.com/images/themes/theme1/bg.png" TargetMode="External" /><Relationship Id="rId790" Type="http://schemas.openxmlformats.org/officeDocument/2006/relationships/hyperlink" Target="http://abs.twimg.com/images/themes/theme6/bg.gif" TargetMode="External" /><Relationship Id="rId791" Type="http://schemas.openxmlformats.org/officeDocument/2006/relationships/hyperlink" Target="http://abs.twimg.com/images/themes/theme1/bg.png" TargetMode="External" /><Relationship Id="rId792" Type="http://schemas.openxmlformats.org/officeDocument/2006/relationships/hyperlink" Target="http://abs.twimg.com/images/themes/theme1/bg.png" TargetMode="External" /><Relationship Id="rId793" Type="http://schemas.openxmlformats.org/officeDocument/2006/relationships/hyperlink" Target="http://abs.twimg.com/images/themes/theme4/bg.gif" TargetMode="External" /><Relationship Id="rId794" Type="http://schemas.openxmlformats.org/officeDocument/2006/relationships/hyperlink" Target="http://abs.twimg.com/images/themes/theme1/bg.png" TargetMode="External" /><Relationship Id="rId795" Type="http://schemas.openxmlformats.org/officeDocument/2006/relationships/hyperlink" Target="http://abs.twimg.com/images/themes/theme1/bg.png" TargetMode="External" /><Relationship Id="rId796" Type="http://schemas.openxmlformats.org/officeDocument/2006/relationships/hyperlink" Target="http://abs.twimg.com/images/themes/theme1/bg.png" TargetMode="External" /><Relationship Id="rId797" Type="http://schemas.openxmlformats.org/officeDocument/2006/relationships/hyperlink" Target="http://abs.twimg.com/images/themes/theme1/bg.png" TargetMode="External" /><Relationship Id="rId798" Type="http://schemas.openxmlformats.org/officeDocument/2006/relationships/hyperlink" Target="http://abs.twimg.com/images/themes/theme5/bg.gif" TargetMode="External" /><Relationship Id="rId799" Type="http://schemas.openxmlformats.org/officeDocument/2006/relationships/hyperlink" Target="http://abs.twimg.com/images/themes/theme1/bg.png" TargetMode="External" /><Relationship Id="rId800" Type="http://schemas.openxmlformats.org/officeDocument/2006/relationships/hyperlink" Target="http://abs.twimg.com/images/themes/theme1/bg.png" TargetMode="External" /><Relationship Id="rId801" Type="http://schemas.openxmlformats.org/officeDocument/2006/relationships/hyperlink" Target="http://abs.twimg.com/images/themes/theme1/bg.png" TargetMode="External" /><Relationship Id="rId802" Type="http://schemas.openxmlformats.org/officeDocument/2006/relationships/hyperlink" Target="http://abs.twimg.com/images/themes/theme2/bg.gif" TargetMode="External" /><Relationship Id="rId803" Type="http://schemas.openxmlformats.org/officeDocument/2006/relationships/hyperlink" Target="http://abs.twimg.com/images/themes/theme14/bg.gif" TargetMode="External" /><Relationship Id="rId804" Type="http://schemas.openxmlformats.org/officeDocument/2006/relationships/hyperlink" Target="http://abs.twimg.com/images/themes/theme1/bg.png" TargetMode="External" /><Relationship Id="rId805" Type="http://schemas.openxmlformats.org/officeDocument/2006/relationships/hyperlink" Target="http://abs.twimg.com/images/themes/theme19/bg.gif" TargetMode="External" /><Relationship Id="rId806" Type="http://schemas.openxmlformats.org/officeDocument/2006/relationships/hyperlink" Target="http://abs.twimg.com/images/themes/theme4/bg.gif" TargetMode="External" /><Relationship Id="rId807" Type="http://schemas.openxmlformats.org/officeDocument/2006/relationships/hyperlink" Target="http://abs.twimg.com/images/themes/theme14/bg.gif" TargetMode="External" /><Relationship Id="rId808" Type="http://schemas.openxmlformats.org/officeDocument/2006/relationships/hyperlink" Target="http://abs.twimg.com/images/themes/theme1/bg.png" TargetMode="External" /><Relationship Id="rId809" Type="http://schemas.openxmlformats.org/officeDocument/2006/relationships/hyperlink" Target="http://abs.twimg.com/images/themes/theme1/bg.png" TargetMode="External" /><Relationship Id="rId810" Type="http://schemas.openxmlformats.org/officeDocument/2006/relationships/hyperlink" Target="http://abs.twimg.com/images/themes/theme1/bg.png" TargetMode="External" /><Relationship Id="rId811" Type="http://schemas.openxmlformats.org/officeDocument/2006/relationships/hyperlink" Target="http://abs.twimg.com/images/themes/theme1/bg.png" TargetMode="External" /><Relationship Id="rId812" Type="http://schemas.openxmlformats.org/officeDocument/2006/relationships/hyperlink" Target="http://abs.twimg.com/images/themes/theme9/bg.gif" TargetMode="External" /><Relationship Id="rId813" Type="http://schemas.openxmlformats.org/officeDocument/2006/relationships/hyperlink" Target="http://abs.twimg.com/images/themes/theme1/bg.png" TargetMode="External" /><Relationship Id="rId814" Type="http://schemas.openxmlformats.org/officeDocument/2006/relationships/hyperlink" Target="http://abs.twimg.com/images/themes/theme1/bg.png" TargetMode="External" /><Relationship Id="rId815" Type="http://schemas.openxmlformats.org/officeDocument/2006/relationships/hyperlink" Target="http://abs.twimg.com/images/themes/theme1/bg.png" TargetMode="External" /><Relationship Id="rId816" Type="http://schemas.openxmlformats.org/officeDocument/2006/relationships/hyperlink" Target="http://pbs.twimg.com/profile_images/1061987252677632000/_t0QXmE4_normal.jpg" TargetMode="External" /><Relationship Id="rId817" Type="http://schemas.openxmlformats.org/officeDocument/2006/relationships/hyperlink" Target="http://pbs.twimg.com/profile_images/1121410300819980289/D6mJSJTB_normal.png" TargetMode="External" /><Relationship Id="rId818" Type="http://schemas.openxmlformats.org/officeDocument/2006/relationships/hyperlink" Target="http://pbs.twimg.com/profile_images/875708633291599872/mdRSD3fC_normal.jpg" TargetMode="External" /><Relationship Id="rId819" Type="http://schemas.openxmlformats.org/officeDocument/2006/relationships/hyperlink" Target="http://pbs.twimg.com/profile_images/543880961948418048/STsDb2Xa_normal.jpeg" TargetMode="External" /><Relationship Id="rId820" Type="http://schemas.openxmlformats.org/officeDocument/2006/relationships/hyperlink" Target="http://pbs.twimg.com/profile_images/1034323599622987776/rcQ-b3s-_normal.jpg" TargetMode="External" /><Relationship Id="rId821" Type="http://schemas.openxmlformats.org/officeDocument/2006/relationships/hyperlink" Target="http://pbs.twimg.com/profile_images/685804181962252289/f4QeEpQq_normal.jpg" TargetMode="External" /><Relationship Id="rId822" Type="http://schemas.openxmlformats.org/officeDocument/2006/relationships/hyperlink" Target="http://pbs.twimg.com/profile_images/1112192151859814400/jG7wfhEC_normal.jpg" TargetMode="External" /><Relationship Id="rId823" Type="http://schemas.openxmlformats.org/officeDocument/2006/relationships/hyperlink" Target="http://pbs.twimg.com/profile_images/1124253236683255811/dKwa26ZC_normal.jpg" TargetMode="External" /><Relationship Id="rId824" Type="http://schemas.openxmlformats.org/officeDocument/2006/relationships/hyperlink" Target="http://pbs.twimg.com/profile_images/769311561458384896/szRKT5Yb_normal.jpg" TargetMode="External" /><Relationship Id="rId825" Type="http://schemas.openxmlformats.org/officeDocument/2006/relationships/hyperlink" Target="http://pbs.twimg.com/profile_images/521566121875357696/KJZAbmg7_normal.jpeg" TargetMode="External" /><Relationship Id="rId826" Type="http://schemas.openxmlformats.org/officeDocument/2006/relationships/hyperlink" Target="http://pbs.twimg.com/profile_images/1123328025/041118_2213_001__2__normal.jpg" TargetMode="External" /><Relationship Id="rId827" Type="http://schemas.openxmlformats.org/officeDocument/2006/relationships/hyperlink" Target="http://pbs.twimg.com/profile_images/511257535118987264/vrRO_KR3_normal.png" TargetMode="External" /><Relationship Id="rId828" Type="http://schemas.openxmlformats.org/officeDocument/2006/relationships/hyperlink" Target="http://pbs.twimg.com/profile_images/1043059044414566400/hfbQJpXx_normal.jpg" TargetMode="External" /><Relationship Id="rId829" Type="http://schemas.openxmlformats.org/officeDocument/2006/relationships/hyperlink" Target="http://pbs.twimg.com/profile_images/1105444424153149440/wo-lJxRQ_normal.jpg" TargetMode="External" /><Relationship Id="rId830" Type="http://schemas.openxmlformats.org/officeDocument/2006/relationships/hyperlink" Target="http://pbs.twimg.com/profile_images/1156197895105740803/cRiKSBDl_normal.jpg" TargetMode="External" /><Relationship Id="rId831" Type="http://schemas.openxmlformats.org/officeDocument/2006/relationships/hyperlink" Target="http://pbs.twimg.com/profile_images/639643211053461504/QsGV3cWT_normal.png" TargetMode="External" /><Relationship Id="rId832" Type="http://schemas.openxmlformats.org/officeDocument/2006/relationships/hyperlink" Target="http://pbs.twimg.com/profile_images/950749155575541760/MZoiVs3G_normal.jpg" TargetMode="External" /><Relationship Id="rId833" Type="http://schemas.openxmlformats.org/officeDocument/2006/relationships/hyperlink" Target="http://pbs.twimg.com/profile_images/971270561803460609/gTkg78KX_normal.jpg" TargetMode="External" /><Relationship Id="rId834" Type="http://schemas.openxmlformats.org/officeDocument/2006/relationships/hyperlink" Target="http://pbs.twimg.com/profile_images/1136579430707449856/B3kelRFM_normal.jpg" TargetMode="External" /><Relationship Id="rId835" Type="http://schemas.openxmlformats.org/officeDocument/2006/relationships/hyperlink" Target="http://pbs.twimg.com/profile_images/2377916694/twipple1341722703749_normal.jpg" TargetMode="External" /><Relationship Id="rId836" Type="http://schemas.openxmlformats.org/officeDocument/2006/relationships/hyperlink" Target="http://pbs.twimg.com/profile_images/763463205972836352/XVgpSqZB_normal.jpg" TargetMode="External" /><Relationship Id="rId837" Type="http://schemas.openxmlformats.org/officeDocument/2006/relationships/hyperlink" Target="http://pbs.twimg.com/profile_images/1134775732196917248/xSQ_5d9J_normal.png" TargetMode="External" /><Relationship Id="rId838" Type="http://schemas.openxmlformats.org/officeDocument/2006/relationships/hyperlink" Target="http://pbs.twimg.com/profile_images/1111594140511490048/ltzQPo1U_normal.jpg" TargetMode="External" /><Relationship Id="rId839" Type="http://schemas.openxmlformats.org/officeDocument/2006/relationships/hyperlink" Target="http://pbs.twimg.com/profile_images/1109373598681231360/75emKt1I_normal.jpg" TargetMode="External" /><Relationship Id="rId840" Type="http://schemas.openxmlformats.org/officeDocument/2006/relationships/hyperlink" Target="http://pbs.twimg.com/profile_images/890687807093694464/13ZQKgia_normal.jpg" TargetMode="External" /><Relationship Id="rId841" Type="http://schemas.openxmlformats.org/officeDocument/2006/relationships/hyperlink" Target="http://pbs.twimg.com/profile_images/1144930944085876736/-vnrHwmH_normal.jpg" TargetMode="External" /><Relationship Id="rId842" Type="http://schemas.openxmlformats.org/officeDocument/2006/relationships/hyperlink" Target="http://pbs.twimg.com/profile_images/1124301571834228736/d7Rf1Rku_normal.jpg" TargetMode="External" /><Relationship Id="rId843" Type="http://schemas.openxmlformats.org/officeDocument/2006/relationships/hyperlink" Target="http://abs.twimg.com/sticky/default_profile_images/default_profile_normal.png" TargetMode="External" /><Relationship Id="rId844" Type="http://schemas.openxmlformats.org/officeDocument/2006/relationships/hyperlink" Target="http://pbs.twimg.com/profile_images/1016573576068128768/oYwJlPpb_normal.jpg" TargetMode="External" /><Relationship Id="rId845" Type="http://schemas.openxmlformats.org/officeDocument/2006/relationships/hyperlink" Target="http://pbs.twimg.com/profile_images/1140865126192599040/ICWhYlmz_normal.jpg" TargetMode="External" /><Relationship Id="rId846" Type="http://schemas.openxmlformats.org/officeDocument/2006/relationships/hyperlink" Target="http://pbs.twimg.com/profile_images/1002533619821400066/NO-aLr31_normal.jpg" TargetMode="External" /><Relationship Id="rId847" Type="http://schemas.openxmlformats.org/officeDocument/2006/relationships/hyperlink" Target="http://pbs.twimg.com/profile_images/936594165646921729/dg2JYcFE_normal.jpg" TargetMode="External" /><Relationship Id="rId848" Type="http://schemas.openxmlformats.org/officeDocument/2006/relationships/hyperlink" Target="http://pbs.twimg.com/profile_images/611249769432780800/4_Qa9yAI_normal.jpg" TargetMode="External" /><Relationship Id="rId849" Type="http://schemas.openxmlformats.org/officeDocument/2006/relationships/hyperlink" Target="http://pbs.twimg.com/profile_images/1110059887902388224/xkNw4kBw_normal.jpg" TargetMode="External" /><Relationship Id="rId850" Type="http://schemas.openxmlformats.org/officeDocument/2006/relationships/hyperlink" Target="http://pbs.twimg.com/profile_images/1156299379583737858/9xevlmun_normal.jpg" TargetMode="External" /><Relationship Id="rId851" Type="http://schemas.openxmlformats.org/officeDocument/2006/relationships/hyperlink" Target="http://pbs.twimg.com/profile_images/1137546008605483008/yzOmDpCs_normal.png" TargetMode="External" /><Relationship Id="rId852" Type="http://schemas.openxmlformats.org/officeDocument/2006/relationships/hyperlink" Target="http://pbs.twimg.com/profile_images/898304190715355137/_mYthPJj_normal.jpg" TargetMode="External" /><Relationship Id="rId853" Type="http://schemas.openxmlformats.org/officeDocument/2006/relationships/hyperlink" Target="http://pbs.twimg.com/profile_images/1097628212392325120/8vxYVNL0_normal.jpg" TargetMode="External" /><Relationship Id="rId854" Type="http://schemas.openxmlformats.org/officeDocument/2006/relationships/hyperlink" Target="http://pbs.twimg.com/profile_images/942936735/n29303196_30588279_3884_normal.jpg" TargetMode="External" /><Relationship Id="rId855" Type="http://schemas.openxmlformats.org/officeDocument/2006/relationships/hyperlink" Target="http://pbs.twimg.com/profile_images/896750436534951936/PC15GSsU_normal.jpg" TargetMode="External" /><Relationship Id="rId856" Type="http://schemas.openxmlformats.org/officeDocument/2006/relationships/hyperlink" Target="http://pbs.twimg.com/profile_images/1145385145324789763/WT0NkmFp_normal.jpg" TargetMode="External" /><Relationship Id="rId857" Type="http://schemas.openxmlformats.org/officeDocument/2006/relationships/hyperlink" Target="http://pbs.twimg.com/profile_images/1068205616517341184/OD8faUck_normal.jpg" TargetMode="External" /><Relationship Id="rId858" Type="http://schemas.openxmlformats.org/officeDocument/2006/relationships/hyperlink" Target="http://pbs.twimg.com/profile_images/1155117568040013824/I-Eobi_r_normal.jpg" TargetMode="External" /><Relationship Id="rId859" Type="http://schemas.openxmlformats.org/officeDocument/2006/relationships/hyperlink" Target="http://pbs.twimg.com/profile_images/946311047555747840/SQOwCCzq_normal.jpg" TargetMode="External" /><Relationship Id="rId860" Type="http://schemas.openxmlformats.org/officeDocument/2006/relationships/hyperlink" Target="http://pbs.twimg.com/profile_images/1003256615263506432/QkEmB79d_normal.jpg" TargetMode="External" /><Relationship Id="rId861" Type="http://schemas.openxmlformats.org/officeDocument/2006/relationships/hyperlink" Target="http://abs.twimg.com/sticky/default_profile_images/default_profile_normal.png" TargetMode="External" /><Relationship Id="rId862" Type="http://schemas.openxmlformats.org/officeDocument/2006/relationships/hyperlink" Target="http://pbs.twimg.com/profile_images/1158420824287830016/xzXC_FCh_normal.jpg" TargetMode="External" /><Relationship Id="rId863" Type="http://schemas.openxmlformats.org/officeDocument/2006/relationships/hyperlink" Target="http://pbs.twimg.com/profile_images/1141313802811662336/z--39xbF_normal.jpg" TargetMode="External" /><Relationship Id="rId864" Type="http://schemas.openxmlformats.org/officeDocument/2006/relationships/hyperlink" Target="http://pbs.twimg.com/profile_images/943957811137888256/lDohHLnI_normal.jpg" TargetMode="External" /><Relationship Id="rId865" Type="http://schemas.openxmlformats.org/officeDocument/2006/relationships/hyperlink" Target="http://pbs.twimg.com/profile_images/1149299166159548416/NNvXLL_c_normal.png" TargetMode="External" /><Relationship Id="rId866" Type="http://schemas.openxmlformats.org/officeDocument/2006/relationships/hyperlink" Target="http://pbs.twimg.com/profile_images/1113889336855015426/fbaMIEcr_normal.jpg" TargetMode="External" /><Relationship Id="rId867" Type="http://schemas.openxmlformats.org/officeDocument/2006/relationships/hyperlink" Target="http://pbs.twimg.com/profile_images/1161047061485314048/9tkmSdQ6_normal.jpg" TargetMode="External" /><Relationship Id="rId868" Type="http://schemas.openxmlformats.org/officeDocument/2006/relationships/hyperlink" Target="http://pbs.twimg.com/profile_images/1157632201468420097/ZE4bwI2o_normal.jpg" TargetMode="External" /><Relationship Id="rId869" Type="http://schemas.openxmlformats.org/officeDocument/2006/relationships/hyperlink" Target="http://pbs.twimg.com/profile_images/3551127392/87b460b68c1b16cad3092b4eebdf33f8_normal.jpeg" TargetMode="External" /><Relationship Id="rId870" Type="http://schemas.openxmlformats.org/officeDocument/2006/relationships/hyperlink" Target="http://pbs.twimg.com/profile_images/1158516818425864193/ztkAOPWJ_normal.jpg" TargetMode="External" /><Relationship Id="rId871" Type="http://schemas.openxmlformats.org/officeDocument/2006/relationships/hyperlink" Target="http://abs.twimg.com/sticky/default_profile_images/default_profile_normal.png" TargetMode="External" /><Relationship Id="rId872" Type="http://schemas.openxmlformats.org/officeDocument/2006/relationships/hyperlink" Target="http://abs.twimg.com/sticky/default_profile_images/default_profile_normal.png" TargetMode="External" /><Relationship Id="rId873" Type="http://schemas.openxmlformats.org/officeDocument/2006/relationships/hyperlink" Target="http://pbs.twimg.com/profile_images/613147593724432384/ZZqraCH-_normal.jpg" TargetMode="External" /><Relationship Id="rId874" Type="http://schemas.openxmlformats.org/officeDocument/2006/relationships/hyperlink" Target="http://pbs.twimg.com/profile_images/2233339949/____________normal.jpg" TargetMode="External" /><Relationship Id="rId875" Type="http://schemas.openxmlformats.org/officeDocument/2006/relationships/hyperlink" Target="http://pbs.twimg.com/profile_images/1160712304801067008/co9fjhwz_normal.jpg" TargetMode="External" /><Relationship Id="rId876" Type="http://schemas.openxmlformats.org/officeDocument/2006/relationships/hyperlink" Target="http://pbs.twimg.com/profile_images/1134805623957274627/-WE62dwY_normal.jpg" TargetMode="External" /><Relationship Id="rId877" Type="http://schemas.openxmlformats.org/officeDocument/2006/relationships/hyperlink" Target="http://pbs.twimg.com/profile_images/1159944018366783490/eLZTOzSo_normal.jpg" TargetMode="External" /><Relationship Id="rId878" Type="http://schemas.openxmlformats.org/officeDocument/2006/relationships/hyperlink" Target="http://pbs.twimg.com/profile_images/427274489492430848/juiSNUnh_normal.jpeg" TargetMode="External" /><Relationship Id="rId879" Type="http://schemas.openxmlformats.org/officeDocument/2006/relationships/hyperlink" Target="http://pbs.twimg.com/profile_images/506605687971917824/Z85GyLs8_normal.jpeg" TargetMode="External" /><Relationship Id="rId880" Type="http://schemas.openxmlformats.org/officeDocument/2006/relationships/hyperlink" Target="http://pbs.twimg.com/profile_images/690532627623710720/mU7ChHvN_normal.jpg" TargetMode="External" /><Relationship Id="rId881" Type="http://schemas.openxmlformats.org/officeDocument/2006/relationships/hyperlink" Target="http://abs.twimg.com/sticky/default_profile_images/default_profile_normal.png" TargetMode="External" /><Relationship Id="rId882" Type="http://schemas.openxmlformats.org/officeDocument/2006/relationships/hyperlink" Target="http://pbs.twimg.com/profile_images/1120832811534049282/gSehV0QJ_normal.jpg" TargetMode="External" /><Relationship Id="rId883" Type="http://schemas.openxmlformats.org/officeDocument/2006/relationships/hyperlink" Target="http://pbs.twimg.com/profile_images/682586586320515072/QFIwiKR4_normal.jpg" TargetMode="External" /><Relationship Id="rId884" Type="http://schemas.openxmlformats.org/officeDocument/2006/relationships/hyperlink" Target="http://pbs.twimg.com/profile_images/1138941548849225728/8SZ-h6HM_normal.png" TargetMode="External" /><Relationship Id="rId885" Type="http://schemas.openxmlformats.org/officeDocument/2006/relationships/hyperlink" Target="http://pbs.twimg.com/profile_images/1121760822554796032/t2XE33Ym_normal.png" TargetMode="External" /><Relationship Id="rId886" Type="http://schemas.openxmlformats.org/officeDocument/2006/relationships/hyperlink" Target="http://pbs.twimg.com/profile_images/1142709225316966400/A7UHBNgw_normal.jpg" TargetMode="External" /><Relationship Id="rId887" Type="http://schemas.openxmlformats.org/officeDocument/2006/relationships/hyperlink" Target="http://pbs.twimg.com/profile_images/674054621438971904/hulcs45s_normal.jpg" TargetMode="External" /><Relationship Id="rId888" Type="http://schemas.openxmlformats.org/officeDocument/2006/relationships/hyperlink" Target="http://pbs.twimg.com/profile_images/1158223865887232001/oee8MU_e_normal.jpg" TargetMode="External" /><Relationship Id="rId889" Type="http://schemas.openxmlformats.org/officeDocument/2006/relationships/hyperlink" Target="http://pbs.twimg.com/profile_images/1118700914100113408/C1ve9zgE_normal.jpg" TargetMode="External" /><Relationship Id="rId890" Type="http://schemas.openxmlformats.org/officeDocument/2006/relationships/hyperlink" Target="http://pbs.twimg.com/profile_images/1144209582765400064/Xfihcw_u_normal.jpg" TargetMode="External" /><Relationship Id="rId891" Type="http://schemas.openxmlformats.org/officeDocument/2006/relationships/hyperlink" Target="http://pbs.twimg.com/profile_images/1056808756393107456/Ivf_m-mw_normal.jpg" TargetMode="External" /><Relationship Id="rId892" Type="http://schemas.openxmlformats.org/officeDocument/2006/relationships/hyperlink" Target="http://pbs.twimg.com/profile_images/1151448388463816705/-R5yMNYi_normal.png" TargetMode="External" /><Relationship Id="rId893" Type="http://schemas.openxmlformats.org/officeDocument/2006/relationships/hyperlink" Target="http://pbs.twimg.com/profile_images/1072128541397966849/Qdxz8MdH_normal.jpg" TargetMode="External" /><Relationship Id="rId894" Type="http://schemas.openxmlformats.org/officeDocument/2006/relationships/hyperlink" Target="http://abs.twimg.com/sticky/default_profile_images/default_profile_normal.png" TargetMode="External" /><Relationship Id="rId895" Type="http://schemas.openxmlformats.org/officeDocument/2006/relationships/hyperlink" Target="http://pbs.twimg.com/profile_images/1059813116106555392/5oI2dbg4_normal.jpg" TargetMode="External" /><Relationship Id="rId896" Type="http://schemas.openxmlformats.org/officeDocument/2006/relationships/hyperlink" Target="http://pbs.twimg.com/profile_images/1139782496973774852/G-91_HEr_normal.jpg" TargetMode="External" /><Relationship Id="rId897" Type="http://schemas.openxmlformats.org/officeDocument/2006/relationships/hyperlink" Target="http://pbs.twimg.com/profile_images/1134672100659044352/aAbybiEs_normal.png" TargetMode="External" /><Relationship Id="rId898" Type="http://schemas.openxmlformats.org/officeDocument/2006/relationships/hyperlink" Target="http://pbs.twimg.com/profile_images/883830219248762880/3OXq3Zf6_normal.jpg" TargetMode="External" /><Relationship Id="rId899" Type="http://schemas.openxmlformats.org/officeDocument/2006/relationships/hyperlink" Target="http://pbs.twimg.com/profile_images/1160213464532447233/RCmJh7_H_normal.jpg" TargetMode="External" /><Relationship Id="rId900" Type="http://schemas.openxmlformats.org/officeDocument/2006/relationships/hyperlink" Target="http://pbs.twimg.com/profile_images/1127409661789986816/v9d5wLjW_normal.png" TargetMode="External" /><Relationship Id="rId901" Type="http://schemas.openxmlformats.org/officeDocument/2006/relationships/hyperlink" Target="http://pbs.twimg.com/profile_images/1016258364362223616/9enV0-2I_normal.jpg" TargetMode="External" /><Relationship Id="rId902" Type="http://schemas.openxmlformats.org/officeDocument/2006/relationships/hyperlink" Target="http://pbs.twimg.com/profile_images/849033889238589440/BclBQe7w_normal.png" TargetMode="External" /><Relationship Id="rId903" Type="http://schemas.openxmlformats.org/officeDocument/2006/relationships/hyperlink" Target="http://pbs.twimg.com/profile_images/1056885454551736320/OT30Dzzj_normal.jpg" TargetMode="External" /><Relationship Id="rId904" Type="http://schemas.openxmlformats.org/officeDocument/2006/relationships/hyperlink" Target="http://pbs.twimg.com/profile_images/789256297824722944/y4irwjGL_normal.jpg" TargetMode="External" /><Relationship Id="rId905" Type="http://schemas.openxmlformats.org/officeDocument/2006/relationships/hyperlink" Target="http://pbs.twimg.com/profile_images/878855442679582720/rH8DcKxt_normal.jpg" TargetMode="External" /><Relationship Id="rId906" Type="http://schemas.openxmlformats.org/officeDocument/2006/relationships/hyperlink" Target="http://pbs.twimg.com/profile_images/2339204987/30vfhnfvrgrq1r5maqta_normal.jpeg" TargetMode="External" /><Relationship Id="rId907" Type="http://schemas.openxmlformats.org/officeDocument/2006/relationships/hyperlink" Target="http://pbs.twimg.com/profile_images/705408426629795840/Vf2FTOhz_normal.jpg" TargetMode="External" /><Relationship Id="rId908" Type="http://schemas.openxmlformats.org/officeDocument/2006/relationships/hyperlink" Target="http://pbs.twimg.com/profile_images/1086610334029250560/JVDJ8Ene_normal.jpg" TargetMode="External" /><Relationship Id="rId909" Type="http://schemas.openxmlformats.org/officeDocument/2006/relationships/hyperlink" Target="http://abs.twimg.com/sticky/default_profile_images/default_profile_normal.png" TargetMode="External" /><Relationship Id="rId910" Type="http://schemas.openxmlformats.org/officeDocument/2006/relationships/hyperlink" Target="http://pbs.twimg.com/profile_images/886985329126670338/ms4csSIX_normal.jpg" TargetMode="External" /><Relationship Id="rId911" Type="http://schemas.openxmlformats.org/officeDocument/2006/relationships/hyperlink" Target="http://pbs.twimg.com/profile_images/1123414558377369600/5H8Mv-O8_normal.jpg" TargetMode="External" /><Relationship Id="rId912" Type="http://schemas.openxmlformats.org/officeDocument/2006/relationships/hyperlink" Target="http://pbs.twimg.com/profile_images/1154541339180011520/_vH1s8tN_normal.jpg" TargetMode="External" /><Relationship Id="rId913" Type="http://schemas.openxmlformats.org/officeDocument/2006/relationships/hyperlink" Target="http://pbs.twimg.com/profile_images/1145324181002706944/fSLwSFys_normal.jpg" TargetMode="External" /><Relationship Id="rId914" Type="http://schemas.openxmlformats.org/officeDocument/2006/relationships/hyperlink" Target="http://pbs.twimg.com/profile_images/936178386950545408/Rm8LOKkS_normal.jpg" TargetMode="External" /><Relationship Id="rId915" Type="http://schemas.openxmlformats.org/officeDocument/2006/relationships/hyperlink" Target="http://pbs.twimg.com/profile_images/1118156779429326849/iziIS9H2_normal.png" TargetMode="External" /><Relationship Id="rId916" Type="http://schemas.openxmlformats.org/officeDocument/2006/relationships/hyperlink" Target="http://pbs.twimg.com/profile_images/3528369508/adf3c16d666b189fb7c43e4f36f45d00_normal.jpeg" TargetMode="External" /><Relationship Id="rId917" Type="http://schemas.openxmlformats.org/officeDocument/2006/relationships/hyperlink" Target="http://pbs.twimg.com/profile_images/1060913107864678401/64e_UB3w_normal.jpg" TargetMode="External" /><Relationship Id="rId918" Type="http://schemas.openxmlformats.org/officeDocument/2006/relationships/hyperlink" Target="http://pbs.twimg.com/profile_images/1026648998180835328/O8rXMiKS_normal.jpg" TargetMode="External" /><Relationship Id="rId919" Type="http://schemas.openxmlformats.org/officeDocument/2006/relationships/hyperlink" Target="http://pbs.twimg.com/profile_images/1072375400691572736/NqbiNBrb_normal.jpg" TargetMode="External" /><Relationship Id="rId920" Type="http://schemas.openxmlformats.org/officeDocument/2006/relationships/hyperlink" Target="http://pbs.twimg.com/profile_images/1078567456011112448/-afs_uRx_normal.jpg" TargetMode="External" /><Relationship Id="rId921" Type="http://schemas.openxmlformats.org/officeDocument/2006/relationships/hyperlink" Target="http://pbs.twimg.com/profile_images/1151979382128271360/ljW7pVf3_normal.png" TargetMode="External" /><Relationship Id="rId922" Type="http://schemas.openxmlformats.org/officeDocument/2006/relationships/hyperlink" Target="http://pbs.twimg.com/profile_images/474286456664387584/P5CTW3Jr_normal.jpeg" TargetMode="External" /><Relationship Id="rId923" Type="http://schemas.openxmlformats.org/officeDocument/2006/relationships/hyperlink" Target="http://pbs.twimg.com/profile_images/1433380006/profile_normal.png" TargetMode="External" /><Relationship Id="rId924" Type="http://schemas.openxmlformats.org/officeDocument/2006/relationships/hyperlink" Target="http://pbs.twimg.com/profile_images/855729540815101953/ct9zxYuV_normal.jpg" TargetMode="External" /><Relationship Id="rId925" Type="http://schemas.openxmlformats.org/officeDocument/2006/relationships/hyperlink" Target="http://pbs.twimg.com/profile_images/1019510933142503425/hqgA6UkL_normal.jpg" TargetMode="External" /><Relationship Id="rId926" Type="http://schemas.openxmlformats.org/officeDocument/2006/relationships/hyperlink" Target="http://pbs.twimg.com/profile_images/1086758527790530560/yHV_6dak_normal.jpg" TargetMode="External" /><Relationship Id="rId927" Type="http://schemas.openxmlformats.org/officeDocument/2006/relationships/hyperlink" Target="http://pbs.twimg.com/profile_images/733381628744085513/e7AseEge_normal.jpg" TargetMode="External" /><Relationship Id="rId928" Type="http://schemas.openxmlformats.org/officeDocument/2006/relationships/hyperlink" Target="http://pbs.twimg.com/profile_images/1039466246180352000/hNomJ1Ed_normal.jpg" TargetMode="External" /><Relationship Id="rId929" Type="http://schemas.openxmlformats.org/officeDocument/2006/relationships/hyperlink" Target="http://pbs.twimg.com/profile_images/884858145008492546/1pHyDsaq_normal.jpg" TargetMode="External" /><Relationship Id="rId930" Type="http://schemas.openxmlformats.org/officeDocument/2006/relationships/hyperlink" Target="http://pbs.twimg.com/profile_images/1157366188919414795/w_QTs5I2_normal.jpg" TargetMode="External" /><Relationship Id="rId931" Type="http://schemas.openxmlformats.org/officeDocument/2006/relationships/hyperlink" Target="http://pbs.twimg.com/profile_images/667044191525056512/0gWH3v-8_normal.jpg" TargetMode="External" /><Relationship Id="rId932" Type="http://schemas.openxmlformats.org/officeDocument/2006/relationships/hyperlink" Target="http://pbs.twimg.com/profile_images/1072434323503091712/QRJFqwtR_normal.jpg" TargetMode="External" /><Relationship Id="rId933" Type="http://schemas.openxmlformats.org/officeDocument/2006/relationships/hyperlink" Target="http://pbs.twimg.com/profile_images/1103618891618631681/NzfBs8s-_normal.jpg" TargetMode="External" /><Relationship Id="rId934" Type="http://schemas.openxmlformats.org/officeDocument/2006/relationships/hyperlink" Target="http://pbs.twimg.com/profile_images/882255993026920448/KHOgkahD_normal.jpg" TargetMode="External" /><Relationship Id="rId935" Type="http://schemas.openxmlformats.org/officeDocument/2006/relationships/hyperlink" Target="http://pbs.twimg.com/profile_images/732911647614853129/5eHJvVJy_normal.jpg" TargetMode="External" /><Relationship Id="rId936" Type="http://schemas.openxmlformats.org/officeDocument/2006/relationships/hyperlink" Target="http://pbs.twimg.com/profile_images/463754178930941952/7eSugO4r_normal.jpeg" TargetMode="External" /><Relationship Id="rId937" Type="http://schemas.openxmlformats.org/officeDocument/2006/relationships/hyperlink" Target="http://pbs.twimg.com/profile_images/822799921636114432/uvc8MyJn_normal.jpg" TargetMode="External" /><Relationship Id="rId938" Type="http://schemas.openxmlformats.org/officeDocument/2006/relationships/hyperlink" Target="http://pbs.twimg.com/profile_images/1074413134021083136/EeWHE_jn_normal.jpg" TargetMode="External" /><Relationship Id="rId939" Type="http://schemas.openxmlformats.org/officeDocument/2006/relationships/hyperlink" Target="http://pbs.twimg.com/profile_images/827568460087619585/-K7yTUgz_normal.jpg" TargetMode="External" /><Relationship Id="rId940" Type="http://schemas.openxmlformats.org/officeDocument/2006/relationships/hyperlink" Target="http://pbs.twimg.com/profile_images/1076817913288581122/R9K6Xrl8_normal.jpg" TargetMode="External" /><Relationship Id="rId941" Type="http://schemas.openxmlformats.org/officeDocument/2006/relationships/hyperlink" Target="http://pbs.twimg.com/profile_images/1160723822649270273/0wtFztpT_normal.jpg" TargetMode="External" /><Relationship Id="rId942" Type="http://schemas.openxmlformats.org/officeDocument/2006/relationships/hyperlink" Target="http://pbs.twimg.com/profile_images/1160150589629583360/MpBVxYdk_normal.jpg" TargetMode="External" /><Relationship Id="rId943" Type="http://schemas.openxmlformats.org/officeDocument/2006/relationships/hyperlink" Target="http://pbs.twimg.com/profile_images/993086447849623553/ahrBlA6h_normal.jpg" TargetMode="External" /><Relationship Id="rId944" Type="http://schemas.openxmlformats.org/officeDocument/2006/relationships/hyperlink" Target="http://pbs.twimg.com/profile_images/1095009373938745344/N5qaftMI_normal.jpg" TargetMode="External" /><Relationship Id="rId945" Type="http://schemas.openxmlformats.org/officeDocument/2006/relationships/hyperlink" Target="http://pbs.twimg.com/profile_images/1090667658767466497/xDjSFk0D_normal.jpg" TargetMode="External" /><Relationship Id="rId946" Type="http://schemas.openxmlformats.org/officeDocument/2006/relationships/hyperlink" Target="http://pbs.twimg.com/profile_images/1158440055389720576/NmX_1cUg_normal.jpg" TargetMode="External" /><Relationship Id="rId947" Type="http://schemas.openxmlformats.org/officeDocument/2006/relationships/hyperlink" Target="http://pbs.twimg.com/profile_images/1139033779417354241/p_KyW03y_normal.jpg" TargetMode="External" /><Relationship Id="rId948" Type="http://schemas.openxmlformats.org/officeDocument/2006/relationships/hyperlink" Target="http://pbs.twimg.com/profile_images/1064960402742812672/xbcetHab_normal.jpg" TargetMode="External" /><Relationship Id="rId949" Type="http://schemas.openxmlformats.org/officeDocument/2006/relationships/hyperlink" Target="http://pbs.twimg.com/profile_images/964160943348477952/3ufcSuw4_normal.jpg" TargetMode="External" /><Relationship Id="rId950" Type="http://schemas.openxmlformats.org/officeDocument/2006/relationships/hyperlink" Target="http://pbs.twimg.com/profile_images/896034232614760449/bQnb933R_normal.jpg" TargetMode="External" /><Relationship Id="rId951" Type="http://schemas.openxmlformats.org/officeDocument/2006/relationships/hyperlink" Target="http://pbs.twimg.com/profile_images/905740568801812481/Nm0gffc-_normal.jpg" TargetMode="External" /><Relationship Id="rId952" Type="http://schemas.openxmlformats.org/officeDocument/2006/relationships/hyperlink" Target="http://pbs.twimg.com/profile_images/3251901367/9533a079934f40a0eee6eecacdcf1131_normal.jpeg" TargetMode="External" /><Relationship Id="rId953" Type="http://schemas.openxmlformats.org/officeDocument/2006/relationships/hyperlink" Target="http://pbs.twimg.com/profile_images/1151814890522390528/qGATQTTE_normal.png" TargetMode="External" /><Relationship Id="rId954" Type="http://schemas.openxmlformats.org/officeDocument/2006/relationships/hyperlink" Target="http://pbs.twimg.com/profile_images/1148969427464941574/xrG4gSk3_normal.jpg" TargetMode="External" /><Relationship Id="rId955" Type="http://schemas.openxmlformats.org/officeDocument/2006/relationships/hyperlink" Target="http://pbs.twimg.com/profile_images/971055567035883520/8uCAWl8v_normal.jpg" TargetMode="External" /><Relationship Id="rId956" Type="http://schemas.openxmlformats.org/officeDocument/2006/relationships/hyperlink" Target="http://pbs.twimg.com/profile_images/887567370092400640/8hN0D4o1_normal.jpg" TargetMode="External" /><Relationship Id="rId957" Type="http://schemas.openxmlformats.org/officeDocument/2006/relationships/hyperlink" Target="http://pbs.twimg.com/profile_images/378800000424732416/b3263bf42299efbfdd0e6b696ffdbcf5_normal.jpeg" TargetMode="External" /><Relationship Id="rId958" Type="http://schemas.openxmlformats.org/officeDocument/2006/relationships/hyperlink" Target="http://pbs.twimg.com/profile_images/472178849355018240/CpAShwrk_normal.jpeg" TargetMode="External" /><Relationship Id="rId959" Type="http://schemas.openxmlformats.org/officeDocument/2006/relationships/hyperlink" Target="http://pbs.twimg.com/profile_images/1112984745372278784/BGMnQtPv_normal.jpg" TargetMode="External" /><Relationship Id="rId960" Type="http://schemas.openxmlformats.org/officeDocument/2006/relationships/hyperlink" Target="http://pbs.twimg.com/profile_images/871415878335832064/hiDSj1m7_normal.jpg" TargetMode="External" /><Relationship Id="rId961" Type="http://schemas.openxmlformats.org/officeDocument/2006/relationships/hyperlink" Target="http://pbs.twimg.com/profile_images/1121377774864756736/D-YfIzUS_normal.png" TargetMode="External" /><Relationship Id="rId962" Type="http://schemas.openxmlformats.org/officeDocument/2006/relationships/hyperlink" Target="http://pbs.twimg.com/profile_images/1159140865757069314/zrWRESfS_normal.jpg" TargetMode="External" /><Relationship Id="rId963" Type="http://schemas.openxmlformats.org/officeDocument/2006/relationships/hyperlink" Target="http://pbs.twimg.com/profile_images/847067267204612098/qwEHfslV_normal.jpg" TargetMode="External" /><Relationship Id="rId964" Type="http://schemas.openxmlformats.org/officeDocument/2006/relationships/hyperlink" Target="http://pbs.twimg.com/profile_images/1582952374/scan0006_normal.jpg" TargetMode="External" /><Relationship Id="rId965" Type="http://schemas.openxmlformats.org/officeDocument/2006/relationships/hyperlink" Target="http://pbs.twimg.com/profile_images/1112686533545349120/JWDy5qBN_normal.png" TargetMode="External" /><Relationship Id="rId966" Type="http://schemas.openxmlformats.org/officeDocument/2006/relationships/hyperlink" Target="http://pbs.twimg.com/profile_images/1086518056816443392/sr5BUp_n_normal.jpg" TargetMode="External" /><Relationship Id="rId967" Type="http://schemas.openxmlformats.org/officeDocument/2006/relationships/hyperlink" Target="http://pbs.twimg.com/profile_images/1117150735848935424/r4-QSSFp_normal.png" TargetMode="External" /><Relationship Id="rId968" Type="http://schemas.openxmlformats.org/officeDocument/2006/relationships/hyperlink" Target="http://pbs.twimg.com/profile_images/1157992255682154497/G3SibBpJ_normal.jpg" TargetMode="External" /><Relationship Id="rId969" Type="http://schemas.openxmlformats.org/officeDocument/2006/relationships/hyperlink" Target="http://pbs.twimg.com/profile_images/1056910718975365120/FX9EoeYg_normal.jpg" TargetMode="External" /><Relationship Id="rId970" Type="http://schemas.openxmlformats.org/officeDocument/2006/relationships/hyperlink" Target="http://pbs.twimg.com/profile_images/206873650/HarencharBowne_normal.JPG" TargetMode="External" /><Relationship Id="rId971" Type="http://schemas.openxmlformats.org/officeDocument/2006/relationships/hyperlink" Target="http://pbs.twimg.com/profile_images/983001325075156993/ofp5lPKT_normal.jpg" TargetMode="External" /><Relationship Id="rId972" Type="http://schemas.openxmlformats.org/officeDocument/2006/relationships/hyperlink" Target="http://pbs.twimg.com/profile_images/1143764002394083328/ODTXoLp1_normal.jpg" TargetMode="External" /><Relationship Id="rId973" Type="http://schemas.openxmlformats.org/officeDocument/2006/relationships/hyperlink" Target="http://pbs.twimg.com/profile_images/3170309231/10daf9a9447d0e23eada263a0504e9a0_normal.jpeg" TargetMode="External" /><Relationship Id="rId974" Type="http://schemas.openxmlformats.org/officeDocument/2006/relationships/hyperlink" Target="http://pbs.twimg.com/profile_images/1157956826840862720/cLbirxf6_normal.jpg" TargetMode="External" /><Relationship Id="rId975" Type="http://schemas.openxmlformats.org/officeDocument/2006/relationships/hyperlink" Target="http://pbs.twimg.com/profile_images/1155164741410729986/IxU91-Ac_normal.jpg" TargetMode="External" /><Relationship Id="rId976" Type="http://schemas.openxmlformats.org/officeDocument/2006/relationships/hyperlink" Target="http://pbs.twimg.com/profile_images/946132669406044161/IOg4cDfy_normal.jpg" TargetMode="External" /><Relationship Id="rId977" Type="http://schemas.openxmlformats.org/officeDocument/2006/relationships/hyperlink" Target="http://pbs.twimg.com/profile_images/1137297614620246016/xbqspl5X_normal.jpg" TargetMode="External" /><Relationship Id="rId978" Type="http://schemas.openxmlformats.org/officeDocument/2006/relationships/hyperlink" Target="http://pbs.twimg.com/profile_images/1158070640122957825/V2bwHz37_normal.jpg" TargetMode="External" /><Relationship Id="rId979" Type="http://schemas.openxmlformats.org/officeDocument/2006/relationships/hyperlink" Target="http://pbs.twimg.com/profile_images/960443673367347201/-kBUGBeu_normal.jpg" TargetMode="External" /><Relationship Id="rId980" Type="http://schemas.openxmlformats.org/officeDocument/2006/relationships/hyperlink" Target="http://pbs.twimg.com/profile_images/886459727185575936/un7TUjmd_normal.jpg" TargetMode="External" /><Relationship Id="rId981" Type="http://schemas.openxmlformats.org/officeDocument/2006/relationships/hyperlink" Target="http://abs.twimg.com/sticky/default_profile_images/default_profile_normal.png" TargetMode="External" /><Relationship Id="rId982" Type="http://schemas.openxmlformats.org/officeDocument/2006/relationships/hyperlink" Target="http://pbs.twimg.com/profile_images/1083053790880620544/NU_JyUWu_normal.jpg" TargetMode="External" /><Relationship Id="rId983" Type="http://schemas.openxmlformats.org/officeDocument/2006/relationships/hyperlink" Target="http://pbs.twimg.com/profile_images/827261095341469696/mCOuXU_M_normal.jpg" TargetMode="External" /><Relationship Id="rId984" Type="http://schemas.openxmlformats.org/officeDocument/2006/relationships/hyperlink" Target="http://pbs.twimg.com/profile_images/890322565021016065/c63uyRD7_normal.jpg" TargetMode="External" /><Relationship Id="rId985" Type="http://schemas.openxmlformats.org/officeDocument/2006/relationships/hyperlink" Target="http://pbs.twimg.com/profile_images/830105587941797888/EKkUYvrA_normal.jpg" TargetMode="External" /><Relationship Id="rId986" Type="http://schemas.openxmlformats.org/officeDocument/2006/relationships/hyperlink" Target="http://pbs.twimg.com/profile_images/858625090837037056/LSkn7ht6_normal.jpg" TargetMode="External" /><Relationship Id="rId987" Type="http://schemas.openxmlformats.org/officeDocument/2006/relationships/hyperlink" Target="http://pbs.twimg.com/profile_images/1130417844078948352/pDupzojP_normal.jpg" TargetMode="External" /><Relationship Id="rId988" Type="http://schemas.openxmlformats.org/officeDocument/2006/relationships/hyperlink" Target="http://pbs.twimg.com/profile_images/1151878500049010690/ZI0csweV_normal.jpg" TargetMode="External" /><Relationship Id="rId989" Type="http://schemas.openxmlformats.org/officeDocument/2006/relationships/hyperlink" Target="http://pbs.twimg.com/profile_images/1082399320568184832/CpQZ-cRA_normal.jpg" TargetMode="External" /><Relationship Id="rId990" Type="http://schemas.openxmlformats.org/officeDocument/2006/relationships/hyperlink" Target="http://pbs.twimg.com/profile_images/987023648111329280/Pj1G_Aj7_normal.jpg" TargetMode="External" /><Relationship Id="rId991" Type="http://schemas.openxmlformats.org/officeDocument/2006/relationships/hyperlink" Target="http://pbs.twimg.com/profile_images/980422739927314432/mpW0Dx9w_normal.jpg" TargetMode="External" /><Relationship Id="rId992" Type="http://schemas.openxmlformats.org/officeDocument/2006/relationships/hyperlink" Target="http://pbs.twimg.com/profile_images/1136621389262311426/Q7enq2J8_normal.png" TargetMode="External" /><Relationship Id="rId993" Type="http://schemas.openxmlformats.org/officeDocument/2006/relationships/hyperlink" Target="http://pbs.twimg.com/profile_images/378800000651459183/1b6960c17cc2aea8f47962484bcc7a62_normal.jpeg" TargetMode="External" /><Relationship Id="rId994" Type="http://schemas.openxmlformats.org/officeDocument/2006/relationships/hyperlink" Target="http://pbs.twimg.com/profile_images/576440490385498112/kdAb0jdI_normal.jpeg" TargetMode="External" /><Relationship Id="rId995" Type="http://schemas.openxmlformats.org/officeDocument/2006/relationships/hyperlink" Target="http://pbs.twimg.com/profile_images/825055977397420032/tLy3PP6b_normal.jpg" TargetMode="External" /><Relationship Id="rId996" Type="http://schemas.openxmlformats.org/officeDocument/2006/relationships/hyperlink" Target="http://pbs.twimg.com/profile_images/801111625390505984/3Awgcbvw_normal.jpg" TargetMode="External" /><Relationship Id="rId997" Type="http://schemas.openxmlformats.org/officeDocument/2006/relationships/hyperlink" Target="http://pbs.twimg.com/profile_images/658406880306335748/NMEt8vz4_normal.jpg" TargetMode="External" /><Relationship Id="rId998" Type="http://schemas.openxmlformats.org/officeDocument/2006/relationships/hyperlink" Target="http://pbs.twimg.com/profile_images/769657147407740928/peMDq51m_normal.jpg" TargetMode="External" /><Relationship Id="rId999" Type="http://schemas.openxmlformats.org/officeDocument/2006/relationships/hyperlink" Target="http://pbs.twimg.com/profile_images/3449414533/a447c4a445665b324f0ffc608103b11e_normal.jpeg" TargetMode="External" /><Relationship Id="rId1000" Type="http://schemas.openxmlformats.org/officeDocument/2006/relationships/hyperlink" Target="http://pbs.twimg.com/profile_images/1134030217645895681/oE0BmXu__normal.jpg" TargetMode="External" /><Relationship Id="rId1001" Type="http://schemas.openxmlformats.org/officeDocument/2006/relationships/hyperlink" Target="http://pbs.twimg.com/profile_images/1098299653638868992/vHWGCP_6_normal.png" TargetMode="External" /><Relationship Id="rId1002" Type="http://schemas.openxmlformats.org/officeDocument/2006/relationships/hyperlink" Target="http://pbs.twimg.com/profile_images/794125751582912512/slIXPHLo_normal.jpg" TargetMode="External" /><Relationship Id="rId1003" Type="http://schemas.openxmlformats.org/officeDocument/2006/relationships/hyperlink" Target="http://pbs.twimg.com/profile_images/1013353622816600064/KAtny7Hm_normal.jpg" TargetMode="External" /><Relationship Id="rId1004" Type="http://schemas.openxmlformats.org/officeDocument/2006/relationships/hyperlink" Target="http://pbs.twimg.com/profile_images/629673049554571264/urd7_14H_normal.png" TargetMode="External" /><Relationship Id="rId1005" Type="http://schemas.openxmlformats.org/officeDocument/2006/relationships/hyperlink" Target="http://pbs.twimg.com/profile_images/1165474546/d._300_copy_copy_normal.jpg" TargetMode="External" /><Relationship Id="rId1006" Type="http://schemas.openxmlformats.org/officeDocument/2006/relationships/hyperlink" Target="http://pbs.twimg.com/profile_images/1016918148669419520/7OPkVFkm_normal.jpg" TargetMode="External" /><Relationship Id="rId1007" Type="http://schemas.openxmlformats.org/officeDocument/2006/relationships/hyperlink" Target="http://pbs.twimg.com/profile_images/2774648802/f16c73baa5a6020d802b2291d145e963_normal.jpeg" TargetMode="External" /><Relationship Id="rId1008" Type="http://schemas.openxmlformats.org/officeDocument/2006/relationships/hyperlink" Target="http://pbs.twimg.com/profile_images/1119232060760166400/QGBRDAoW_normal.jpg" TargetMode="External" /><Relationship Id="rId1009" Type="http://schemas.openxmlformats.org/officeDocument/2006/relationships/hyperlink" Target="http://pbs.twimg.com/profile_images/1134251332381093888/UTInNqUz_normal.jpg" TargetMode="External" /><Relationship Id="rId1010" Type="http://schemas.openxmlformats.org/officeDocument/2006/relationships/hyperlink" Target="http://pbs.twimg.com/profile_images/837250059112689664/Edf935RY_normal.jpg" TargetMode="External" /><Relationship Id="rId1011" Type="http://schemas.openxmlformats.org/officeDocument/2006/relationships/hyperlink" Target="http://pbs.twimg.com/profile_images/1057281239835688961/acP3wAgY_normal.jpg" TargetMode="External" /><Relationship Id="rId1012" Type="http://schemas.openxmlformats.org/officeDocument/2006/relationships/hyperlink" Target="http://pbs.twimg.com/profile_images/1276009886/Snapshot_2007-12-09_11-08-21_normal.jpg" TargetMode="External" /><Relationship Id="rId1013" Type="http://schemas.openxmlformats.org/officeDocument/2006/relationships/hyperlink" Target="http://pbs.twimg.com/profile_images/474950153015533568/wAAvih_7_normal.jpeg" TargetMode="External" /><Relationship Id="rId1014" Type="http://schemas.openxmlformats.org/officeDocument/2006/relationships/hyperlink" Target="http://pbs.twimg.com/profile_images/1142739867245457409/Xh9UfyrK_normal.jpg" TargetMode="External" /><Relationship Id="rId1015" Type="http://schemas.openxmlformats.org/officeDocument/2006/relationships/hyperlink" Target="http://pbs.twimg.com/profile_images/1014525639037075456/l496nQja_normal.jpg" TargetMode="External" /><Relationship Id="rId1016" Type="http://schemas.openxmlformats.org/officeDocument/2006/relationships/hyperlink" Target="http://pbs.twimg.com/profile_images/1020417561861636096/Pfx1PLYH_normal.jpg" TargetMode="External" /><Relationship Id="rId1017" Type="http://schemas.openxmlformats.org/officeDocument/2006/relationships/hyperlink" Target="http://abs.twimg.com/sticky/default_profile_images/default_profile_normal.png" TargetMode="External" /><Relationship Id="rId1018" Type="http://schemas.openxmlformats.org/officeDocument/2006/relationships/hyperlink" Target="http://pbs.twimg.com/profile_images/1101019589331374080/dZzX0E27_normal.jpg" TargetMode="External" /><Relationship Id="rId1019" Type="http://schemas.openxmlformats.org/officeDocument/2006/relationships/hyperlink" Target="http://pbs.twimg.com/profile_images/737667918347960321/9C5-q8-G_normal.jpg" TargetMode="External" /><Relationship Id="rId1020" Type="http://schemas.openxmlformats.org/officeDocument/2006/relationships/hyperlink" Target="http://pbs.twimg.com/profile_images/671240533084209152/1BT14eJt_normal.jpg" TargetMode="External" /><Relationship Id="rId1021" Type="http://schemas.openxmlformats.org/officeDocument/2006/relationships/hyperlink" Target="http://pbs.twimg.com/profile_images/1150279619846627330/3C5dyjBd_normal.jpg" TargetMode="External" /><Relationship Id="rId1022" Type="http://schemas.openxmlformats.org/officeDocument/2006/relationships/hyperlink" Target="http://pbs.twimg.com/profile_images/969872522178113537/Xp3Nmxf-_normal.jpg" TargetMode="External" /><Relationship Id="rId1023" Type="http://schemas.openxmlformats.org/officeDocument/2006/relationships/hyperlink" Target="http://pbs.twimg.com/profile_images/914851957243764736/V8IWBNnq_normal.jpg" TargetMode="External" /><Relationship Id="rId1024" Type="http://schemas.openxmlformats.org/officeDocument/2006/relationships/hyperlink" Target="http://pbs.twimg.com/profile_images/1101238150460989440/hEhyGLBQ_normal.jpg" TargetMode="External" /><Relationship Id="rId1025" Type="http://schemas.openxmlformats.org/officeDocument/2006/relationships/hyperlink" Target="http://pbs.twimg.com/profile_images/1096350079349391361/rwRUkQt2_normal.jpg" TargetMode="External" /><Relationship Id="rId1026" Type="http://schemas.openxmlformats.org/officeDocument/2006/relationships/hyperlink" Target="http://pbs.twimg.com/profile_images/1042447669585747969/Mdhy2a6-_normal.jpg" TargetMode="External" /><Relationship Id="rId1027" Type="http://schemas.openxmlformats.org/officeDocument/2006/relationships/hyperlink" Target="http://pbs.twimg.com/profile_images/1115778773528535041/gU2MX7Vi_normal.jpg" TargetMode="External" /><Relationship Id="rId1028" Type="http://schemas.openxmlformats.org/officeDocument/2006/relationships/hyperlink" Target="http://pbs.twimg.com/profile_images/699894586941038592/S1TCw-2Z_normal.jpg" TargetMode="External" /><Relationship Id="rId1029" Type="http://schemas.openxmlformats.org/officeDocument/2006/relationships/hyperlink" Target="http://pbs.twimg.com/profile_images/666537050183630848/vpdsPnha_normal.jpg" TargetMode="External" /><Relationship Id="rId1030" Type="http://schemas.openxmlformats.org/officeDocument/2006/relationships/hyperlink" Target="http://abs.twimg.com/sticky/default_profile_images/default_profile_normal.png" TargetMode="External" /><Relationship Id="rId1031" Type="http://schemas.openxmlformats.org/officeDocument/2006/relationships/hyperlink" Target="http://pbs.twimg.com/profile_images/767722680627757058/J2cglaXa_normal.jpg" TargetMode="External" /><Relationship Id="rId1032" Type="http://schemas.openxmlformats.org/officeDocument/2006/relationships/hyperlink" Target="http://pbs.twimg.com/profile_images/948877902984069122/WqqRQ-18_normal.jpg" TargetMode="External" /><Relationship Id="rId1033" Type="http://schemas.openxmlformats.org/officeDocument/2006/relationships/hyperlink" Target="http://pbs.twimg.com/profile_images/613478742/images_normal.jpeg" TargetMode="External" /><Relationship Id="rId1034" Type="http://schemas.openxmlformats.org/officeDocument/2006/relationships/hyperlink" Target="http://pbs.twimg.com/profile_images/1055120682328018945/d-I--Twz_normal.jpg" TargetMode="External" /><Relationship Id="rId1035" Type="http://schemas.openxmlformats.org/officeDocument/2006/relationships/hyperlink" Target="http://pbs.twimg.com/profile_images/999045030743437312/Exvi3XxP_normal.jpg" TargetMode="External" /><Relationship Id="rId1036" Type="http://schemas.openxmlformats.org/officeDocument/2006/relationships/hyperlink" Target="http://pbs.twimg.com/profile_images/1087923626161197063/U05PeXQi_normal.jpg" TargetMode="External" /><Relationship Id="rId1037" Type="http://schemas.openxmlformats.org/officeDocument/2006/relationships/hyperlink" Target="http://pbs.twimg.com/profile_images/3603020135/43d7675b12dcb0f8ee57d2bd178c2f9e_normal.jpeg" TargetMode="External" /><Relationship Id="rId1038" Type="http://schemas.openxmlformats.org/officeDocument/2006/relationships/hyperlink" Target="http://pbs.twimg.com/profile_images/1157990373462966272/95gy9kY7_normal.jpg" TargetMode="External" /><Relationship Id="rId1039" Type="http://schemas.openxmlformats.org/officeDocument/2006/relationships/hyperlink" Target="http://pbs.twimg.com/profile_images/1148475824699392000/7XtCDqxp_normal.jpg" TargetMode="External" /><Relationship Id="rId1040" Type="http://schemas.openxmlformats.org/officeDocument/2006/relationships/hyperlink" Target="http://pbs.twimg.com/profile_images/2677078942/45d3df1b9a19c0cbff7b4d56fa3a1b20_normal.png" TargetMode="External" /><Relationship Id="rId1041" Type="http://schemas.openxmlformats.org/officeDocument/2006/relationships/hyperlink" Target="http://pbs.twimg.com/profile_images/943446907761729537/8Z55e5eg_normal.jpg" TargetMode="External" /><Relationship Id="rId1042" Type="http://schemas.openxmlformats.org/officeDocument/2006/relationships/hyperlink" Target="http://pbs.twimg.com/profile_images/987372112242393088/SPsLcDGF_normal.jpg" TargetMode="External" /><Relationship Id="rId1043" Type="http://schemas.openxmlformats.org/officeDocument/2006/relationships/hyperlink" Target="http://pbs.twimg.com/profile_images/1276326254/Image181_00_normal.jpg" TargetMode="External" /><Relationship Id="rId1044" Type="http://schemas.openxmlformats.org/officeDocument/2006/relationships/hyperlink" Target="http://pbs.twimg.com/profile_images/854615313110884352/sNGF9erd_normal.jpg" TargetMode="External" /><Relationship Id="rId1045" Type="http://schemas.openxmlformats.org/officeDocument/2006/relationships/hyperlink" Target="http://pbs.twimg.com/profile_images/1146389249219948544/-y20R5Ix_normal.jpg" TargetMode="External" /><Relationship Id="rId1046" Type="http://schemas.openxmlformats.org/officeDocument/2006/relationships/hyperlink" Target="http://pbs.twimg.com/profile_images/1609920179/P2010_0929_170957_normal.JPG" TargetMode="External" /><Relationship Id="rId1047" Type="http://schemas.openxmlformats.org/officeDocument/2006/relationships/hyperlink" Target="http://pbs.twimg.com/profile_images/1148992565800124421/GlFgX6BK_normal.png" TargetMode="External" /><Relationship Id="rId1048" Type="http://schemas.openxmlformats.org/officeDocument/2006/relationships/hyperlink" Target="http://pbs.twimg.com/profile_images/760049840617246720/BSgGWGdA_normal.jpg" TargetMode="External" /><Relationship Id="rId1049" Type="http://schemas.openxmlformats.org/officeDocument/2006/relationships/hyperlink" Target="http://pbs.twimg.com/profile_images/613760047517020160/0_Yvb6eg_normal.jpg" TargetMode="External" /><Relationship Id="rId1050" Type="http://schemas.openxmlformats.org/officeDocument/2006/relationships/hyperlink" Target="http://pbs.twimg.com/profile_images/1002771297586200576/yC4-ob23_normal.jpg" TargetMode="External" /><Relationship Id="rId1051" Type="http://schemas.openxmlformats.org/officeDocument/2006/relationships/hyperlink" Target="http://pbs.twimg.com/profile_images/1311038301/__iso-2022-jp_B_GyRCJGQkYCROJSIlQyVXGyhCLmpwZw_____normal" TargetMode="External" /><Relationship Id="rId1052" Type="http://schemas.openxmlformats.org/officeDocument/2006/relationships/hyperlink" Target="http://abs.twimg.com/sticky/default_profile_images/default_profile_normal.png" TargetMode="External" /><Relationship Id="rId1053" Type="http://schemas.openxmlformats.org/officeDocument/2006/relationships/hyperlink" Target="http://pbs.twimg.com/profile_images/1121288560223539201/Vpll7HTp_normal.jpg" TargetMode="External" /><Relationship Id="rId1054" Type="http://schemas.openxmlformats.org/officeDocument/2006/relationships/hyperlink" Target="http://pbs.twimg.com/profile_images/982883367753465856/ab1RYzMZ_normal.jpg" TargetMode="External" /><Relationship Id="rId1055" Type="http://schemas.openxmlformats.org/officeDocument/2006/relationships/hyperlink" Target="http://pbs.twimg.com/profile_images/962917525276119040/uu-hxlkT_normal.jpg" TargetMode="External" /><Relationship Id="rId1056" Type="http://schemas.openxmlformats.org/officeDocument/2006/relationships/hyperlink" Target="http://pbs.twimg.com/profile_images/1160495613160632320/y1T7l_ih_normal.jpg" TargetMode="External" /><Relationship Id="rId1057" Type="http://schemas.openxmlformats.org/officeDocument/2006/relationships/hyperlink" Target="http://pbs.twimg.com/profile_images/464110221254594560/J0Pq441c_normal.jpeg" TargetMode="External" /><Relationship Id="rId1058" Type="http://schemas.openxmlformats.org/officeDocument/2006/relationships/hyperlink" Target="http://pbs.twimg.com/profile_images/542268176/Twitter_icon_normal.JPG" TargetMode="External" /><Relationship Id="rId1059" Type="http://schemas.openxmlformats.org/officeDocument/2006/relationships/hyperlink" Target="http://pbs.twimg.com/profile_images/755767982169743365/JeVX9W_8_normal.jpg" TargetMode="External" /><Relationship Id="rId1060" Type="http://schemas.openxmlformats.org/officeDocument/2006/relationships/hyperlink" Target="http://pbs.twimg.com/profile_images/811890521090224128/OLwf3g0g_normal.jpg" TargetMode="External" /><Relationship Id="rId1061" Type="http://schemas.openxmlformats.org/officeDocument/2006/relationships/hyperlink" Target="http://pbs.twimg.com/profile_images/1058357535822901249/eGJ2-6Sb_normal.jpg" TargetMode="External" /><Relationship Id="rId1062" Type="http://schemas.openxmlformats.org/officeDocument/2006/relationships/hyperlink" Target="http://pbs.twimg.com/profile_images/472124978058371072/FSePN74s_normal.png" TargetMode="External" /><Relationship Id="rId1063" Type="http://schemas.openxmlformats.org/officeDocument/2006/relationships/hyperlink" Target="http://pbs.twimg.com/profile_images/876238810677362688/gwMQny67_normal.jpg" TargetMode="External" /><Relationship Id="rId1064" Type="http://schemas.openxmlformats.org/officeDocument/2006/relationships/hyperlink" Target="http://pbs.twimg.com/profile_images/968856603524026368/xB-xmRwO_normal.jpg" TargetMode="External" /><Relationship Id="rId1065" Type="http://schemas.openxmlformats.org/officeDocument/2006/relationships/hyperlink" Target="http://abs.twimg.com/sticky/default_profile_images/default_profile_normal.png" TargetMode="External" /><Relationship Id="rId1066" Type="http://schemas.openxmlformats.org/officeDocument/2006/relationships/hyperlink" Target="http://pbs.twimg.com/profile_images/1014093035012001792/Oz0MzMC5_normal.jpg" TargetMode="External" /><Relationship Id="rId1067" Type="http://schemas.openxmlformats.org/officeDocument/2006/relationships/hyperlink" Target="http://pbs.twimg.com/profile_images/2894018947/878ccb6efae794d06d15c1ff95fad85c_normal.png" TargetMode="External" /><Relationship Id="rId1068" Type="http://schemas.openxmlformats.org/officeDocument/2006/relationships/hyperlink" Target="http://pbs.twimg.com/profile_images/657648360787017728/_43RMzxx_normal.jpg" TargetMode="External" /><Relationship Id="rId1069" Type="http://schemas.openxmlformats.org/officeDocument/2006/relationships/hyperlink" Target="http://pbs.twimg.com/profile_images/1068979061936939008/WDxGN2it_normal.jpg" TargetMode="External" /><Relationship Id="rId1070" Type="http://schemas.openxmlformats.org/officeDocument/2006/relationships/hyperlink" Target="http://pbs.twimg.com/profile_images/906609534386532353/LMwl7Xl9_normal.jpg" TargetMode="External" /><Relationship Id="rId1071" Type="http://schemas.openxmlformats.org/officeDocument/2006/relationships/hyperlink" Target="http://pbs.twimg.com/profile_images/939271224886099968/dsf5oeLc_normal.jpg" TargetMode="External" /><Relationship Id="rId1072" Type="http://schemas.openxmlformats.org/officeDocument/2006/relationships/hyperlink" Target="http://pbs.twimg.com/profile_images/1002427877147766784/gd1Rkxpu_normal.jpg" TargetMode="External" /><Relationship Id="rId1073" Type="http://schemas.openxmlformats.org/officeDocument/2006/relationships/hyperlink" Target="http://pbs.twimg.com/profile_images/1073353357778186251/xbyDJF6P_normal.jpg" TargetMode="External" /><Relationship Id="rId1074" Type="http://schemas.openxmlformats.org/officeDocument/2006/relationships/hyperlink" Target="http://pbs.twimg.com/profile_images/1149986734874251264/ED5FnHnU_normal.png" TargetMode="External" /><Relationship Id="rId1075" Type="http://schemas.openxmlformats.org/officeDocument/2006/relationships/hyperlink" Target="http://pbs.twimg.com/profile_images/927291941901033472/HGNmIu0V_normal.jpg" TargetMode="External" /><Relationship Id="rId1076" Type="http://schemas.openxmlformats.org/officeDocument/2006/relationships/hyperlink" Target="http://pbs.twimg.com/profile_images/918350509685313536/DHh7ABxN_normal.jpg" TargetMode="External" /><Relationship Id="rId1077" Type="http://schemas.openxmlformats.org/officeDocument/2006/relationships/hyperlink" Target="http://pbs.twimg.com/profile_images/1024615930012286976/q1LyEv_M_normal.jpg" TargetMode="External" /><Relationship Id="rId1078" Type="http://schemas.openxmlformats.org/officeDocument/2006/relationships/hyperlink" Target="http://pbs.twimg.com/profile_images/708505683721850880/9BJdlN6I_normal.jpg" TargetMode="External" /><Relationship Id="rId1079" Type="http://schemas.openxmlformats.org/officeDocument/2006/relationships/hyperlink" Target="http://pbs.twimg.com/profile_images/957685028846231555/WuhcU-Io_normal.jpg" TargetMode="External" /><Relationship Id="rId1080" Type="http://schemas.openxmlformats.org/officeDocument/2006/relationships/hyperlink" Target="http://pbs.twimg.com/profile_images/682156270/GarfieldTux_normal.png" TargetMode="External" /><Relationship Id="rId1081" Type="http://schemas.openxmlformats.org/officeDocument/2006/relationships/hyperlink" Target="http://pbs.twimg.com/profile_images/1155196776510644224/5rlgw0bP_normal.jpg" TargetMode="External" /><Relationship Id="rId1082" Type="http://schemas.openxmlformats.org/officeDocument/2006/relationships/hyperlink" Target="http://abs.twimg.com/sticky/default_profile_images/default_profile_normal.png" TargetMode="External" /><Relationship Id="rId1083" Type="http://schemas.openxmlformats.org/officeDocument/2006/relationships/hyperlink" Target="http://pbs.twimg.com/profile_images/1155783121238941696/g5phoPZm_normal.jpg" TargetMode="External" /><Relationship Id="rId1084" Type="http://schemas.openxmlformats.org/officeDocument/2006/relationships/hyperlink" Target="http://pbs.twimg.com/profile_images/378800000022166126/4b26081509bbf3caf80afabd8394dfc3_normal.jpeg" TargetMode="External" /><Relationship Id="rId1085" Type="http://schemas.openxmlformats.org/officeDocument/2006/relationships/hyperlink" Target="http://pbs.twimg.com/profile_images/1030467792749899778/-nzKgjIS_normal.jpg" TargetMode="External" /><Relationship Id="rId1086" Type="http://schemas.openxmlformats.org/officeDocument/2006/relationships/hyperlink" Target="http://pbs.twimg.com/profile_images/3188884865/1b72794dec0164802ede8a0fcfb779c9_normal.jpeg" TargetMode="External" /><Relationship Id="rId1087" Type="http://schemas.openxmlformats.org/officeDocument/2006/relationships/hyperlink" Target="http://pbs.twimg.com/profile_images/673964435355095040/BMbKdbCr_normal.jpg" TargetMode="External" /><Relationship Id="rId1088" Type="http://schemas.openxmlformats.org/officeDocument/2006/relationships/hyperlink" Target="http://pbs.twimg.com/profile_images/625165336728334336/9BfYrbbr_normal.jpg" TargetMode="External" /><Relationship Id="rId1089" Type="http://schemas.openxmlformats.org/officeDocument/2006/relationships/hyperlink" Target="http://pbs.twimg.com/profile_images/738845766634995712/UNmdshb__normal.jpg" TargetMode="External" /><Relationship Id="rId1090" Type="http://schemas.openxmlformats.org/officeDocument/2006/relationships/hyperlink" Target="http://pbs.twimg.com/profile_images/991586898861871104/iPBkaE_o_normal.jpg" TargetMode="External" /><Relationship Id="rId1091" Type="http://schemas.openxmlformats.org/officeDocument/2006/relationships/hyperlink" Target="http://pbs.twimg.com/profile_images/1143739462255595520/VzMH_8LV_normal.jpg" TargetMode="External" /><Relationship Id="rId1092" Type="http://schemas.openxmlformats.org/officeDocument/2006/relationships/hyperlink" Target="http://pbs.twimg.com/profile_images/619197339413151745/5CCOEWiF_normal.jpg" TargetMode="External" /><Relationship Id="rId1093" Type="http://schemas.openxmlformats.org/officeDocument/2006/relationships/hyperlink" Target="http://pbs.twimg.com/profile_images/1028008631965429760/rTo_Kiwo_normal.jpg" TargetMode="External" /><Relationship Id="rId1094" Type="http://schemas.openxmlformats.org/officeDocument/2006/relationships/hyperlink" Target="http://pbs.twimg.com/profile_images/1148696572181602306/up7NtST3_normal.jpg" TargetMode="External" /><Relationship Id="rId1095" Type="http://schemas.openxmlformats.org/officeDocument/2006/relationships/hyperlink" Target="http://abs.twimg.com/sticky/default_profile_images/default_profile_normal.png" TargetMode="External" /><Relationship Id="rId1096" Type="http://schemas.openxmlformats.org/officeDocument/2006/relationships/hyperlink" Target="http://pbs.twimg.com/profile_images/776818366275256320/DGZZUaTn_normal.jpg" TargetMode="External" /><Relationship Id="rId1097" Type="http://schemas.openxmlformats.org/officeDocument/2006/relationships/hyperlink" Target="http://pbs.twimg.com/profile_images/723439288076001284/AUT_--pB_normal.jpg" TargetMode="External" /><Relationship Id="rId1098" Type="http://schemas.openxmlformats.org/officeDocument/2006/relationships/hyperlink" Target="http://pbs.twimg.com/profile_images/1142707420931809280/Pa3tdHpj_normal.jpg" TargetMode="External" /><Relationship Id="rId1099" Type="http://schemas.openxmlformats.org/officeDocument/2006/relationships/hyperlink" Target="http://pbs.twimg.com/profile_images/378800000535149500/083b9c73024556513547721c1abb5eb7_normal.jpeg" TargetMode="External" /><Relationship Id="rId1100" Type="http://schemas.openxmlformats.org/officeDocument/2006/relationships/hyperlink" Target="http://pbs.twimg.com/profile_images/787999042827608064/m6ju06ar_normal.jpg" TargetMode="External" /><Relationship Id="rId1101" Type="http://schemas.openxmlformats.org/officeDocument/2006/relationships/hyperlink" Target="http://pbs.twimg.com/profile_images/1787379637/image_normal.jpg" TargetMode="External" /><Relationship Id="rId1102" Type="http://schemas.openxmlformats.org/officeDocument/2006/relationships/hyperlink" Target="http://pbs.twimg.com/profile_images/819951403682693120/HZ8Ep3DG_normal.jpg" TargetMode="External" /><Relationship Id="rId1103" Type="http://schemas.openxmlformats.org/officeDocument/2006/relationships/hyperlink" Target="http://pbs.twimg.com/profile_images/720312434804666368/E3g-bEoB_normal.jpg" TargetMode="External" /><Relationship Id="rId1104" Type="http://schemas.openxmlformats.org/officeDocument/2006/relationships/hyperlink" Target="http://pbs.twimg.com/profile_images/3108573506/43bc642190185582b672e4e653e52a9e_normal.jpeg" TargetMode="External" /><Relationship Id="rId1105" Type="http://schemas.openxmlformats.org/officeDocument/2006/relationships/hyperlink" Target="http://pbs.twimg.com/profile_images/1116452203038949377/IEBKKaOe_normal.jpg" TargetMode="External" /><Relationship Id="rId1106" Type="http://schemas.openxmlformats.org/officeDocument/2006/relationships/hyperlink" Target="http://pbs.twimg.com/profile_images/1152449422149804032/c3QGkMZC_normal.jpg" TargetMode="External" /><Relationship Id="rId1107" Type="http://schemas.openxmlformats.org/officeDocument/2006/relationships/hyperlink" Target="http://pbs.twimg.com/profile_images/1080904133895471104/uSXTCpfS_normal.jpg" TargetMode="External" /><Relationship Id="rId1108" Type="http://schemas.openxmlformats.org/officeDocument/2006/relationships/hyperlink" Target="http://pbs.twimg.com/profile_images/980111847889260544/VzmEoRqF_normal.jpg" TargetMode="External" /><Relationship Id="rId1109" Type="http://schemas.openxmlformats.org/officeDocument/2006/relationships/hyperlink" Target="http://pbs.twimg.com/profile_images/1122655688143122432/65WEVHbC_normal.jpg" TargetMode="External" /><Relationship Id="rId1110" Type="http://schemas.openxmlformats.org/officeDocument/2006/relationships/hyperlink" Target="http://pbs.twimg.com/profile_images/1086344853796126721/owYnIhy8_normal.jpg" TargetMode="External" /><Relationship Id="rId1111" Type="http://schemas.openxmlformats.org/officeDocument/2006/relationships/hyperlink" Target="http://pbs.twimg.com/profile_images/663900359090266112/NYtwIoOr_normal.jpg" TargetMode="External" /><Relationship Id="rId1112" Type="http://schemas.openxmlformats.org/officeDocument/2006/relationships/hyperlink" Target="http://pbs.twimg.com/profile_images/979384975228223488/DaV2Ymsg_normal.jpg" TargetMode="External" /><Relationship Id="rId1113" Type="http://schemas.openxmlformats.org/officeDocument/2006/relationships/hyperlink" Target="http://pbs.twimg.com/profile_images/52435623/igor_normal.JPG" TargetMode="External" /><Relationship Id="rId1114" Type="http://schemas.openxmlformats.org/officeDocument/2006/relationships/hyperlink" Target="http://pbs.twimg.com/profile_images/613721382808064000/xuBYvG7__normal.jpg" TargetMode="External" /><Relationship Id="rId1115" Type="http://schemas.openxmlformats.org/officeDocument/2006/relationships/hyperlink" Target="http://pbs.twimg.com/profile_images/841929631473274880/jRXOjZTa_normal.jpg" TargetMode="External" /><Relationship Id="rId1116" Type="http://schemas.openxmlformats.org/officeDocument/2006/relationships/hyperlink" Target="http://pbs.twimg.com/profile_images/788419163228286976/d1kO4U50_normal.jpg" TargetMode="External" /><Relationship Id="rId1117" Type="http://schemas.openxmlformats.org/officeDocument/2006/relationships/hyperlink" Target="http://pbs.twimg.com/profile_images/1404857795/Twitter_normal.jpg" TargetMode="External" /><Relationship Id="rId1118" Type="http://schemas.openxmlformats.org/officeDocument/2006/relationships/hyperlink" Target="http://pbs.twimg.com/profile_images/932321061215129600/ZTspBjF9_normal.jpg" TargetMode="External" /><Relationship Id="rId1119" Type="http://schemas.openxmlformats.org/officeDocument/2006/relationships/hyperlink" Target="http://pbs.twimg.com/profile_images/952075141714006016/jbD9K_9i_normal.jpg" TargetMode="External" /><Relationship Id="rId1120" Type="http://schemas.openxmlformats.org/officeDocument/2006/relationships/hyperlink" Target="http://pbs.twimg.com/profile_images/1105450306085797888/KbVV_4LV_normal.jpg" TargetMode="External" /><Relationship Id="rId1121" Type="http://schemas.openxmlformats.org/officeDocument/2006/relationships/hyperlink" Target="http://pbs.twimg.com/profile_images/1157528240443023360/LKf6Ka3O_normal.jpg" TargetMode="External" /><Relationship Id="rId1122" Type="http://schemas.openxmlformats.org/officeDocument/2006/relationships/hyperlink" Target="http://pbs.twimg.com/profile_images/875476478988886016/_l61qZdR_normal.jpg" TargetMode="External" /><Relationship Id="rId1123" Type="http://schemas.openxmlformats.org/officeDocument/2006/relationships/hyperlink" Target="http://pbs.twimg.com/profile_images/1153764359170154501/uYUMNFtn_normal.jpg" TargetMode="External" /><Relationship Id="rId1124" Type="http://schemas.openxmlformats.org/officeDocument/2006/relationships/hyperlink" Target="http://pbs.twimg.com/profile_images/1158328046828576768/WaTEuIdl_normal.jpg" TargetMode="External" /><Relationship Id="rId1125" Type="http://schemas.openxmlformats.org/officeDocument/2006/relationships/hyperlink" Target="http://pbs.twimg.com/profile_images/704716198362087424/z7h90vtK_normal.jpg" TargetMode="External" /><Relationship Id="rId1126" Type="http://schemas.openxmlformats.org/officeDocument/2006/relationships/hyperlink" Target="http://pbs.twimg.com/profile_images/1067355828284506112/xGwbP7lf_normal.jpg" TargetMode="External" /><Relationship Id="rId1127" Type="http://schemas.openxmlformats.org/officeDocument/2006/relationships/hyperlink" Target="http://pbs.twimg.com/profile_images/1036048405825564672/MWIfpZta_normal.jpg" TargetMode="External" /><Relationship Id="rId1128" Type="http://schemas.openxmlformats.org/officeDocument/2006/relationships/hyperlink" Target="http://pbs.twimg.com/profile_images/925071901667545088/BPRBia2H_normal.jpg" TargetMode="External" /><Relationship Id="rId1129" Type="http://schemas.openxmlformats.org/officeDocument/2006/relationships/hyperlink" Target="http://pbs.twimg.com/profile_images/427405927482793984/AvnLWfJ2_normal.jpeg" TargetMode="External" /><Relationship Id="rId1130" Type="http://schemas.openxmlformats.org/officeDocument/2006/relationships/hyperlink" Target="http://pbs.twimg.com/profile_images/1159237998556459011/RqTEM6W__normal.jpg" TargetMode="External" /><Relationship Id="rId1131" Type="http://schemas.openxmlformats.org/officeDocument/2006/relationships/hyperlink" Target="http://pbs.twimg.com/profile_images/530748105344708608/X5F5k8mM_normal.jpeg" TargetMode="External" /><Relationship Id="rId1132" Type="http://schemas.openxmlformats.org/officeDocument/2006/relationships/hyperlink" Target="http://pbs.twimg.com/profile_images/1159151462234169345/gRgGjiwt_normal.jpg" TargetMode="External" /><Relationship Id="rId1133" Type="http://schemas.openxmlformats.org/officeDocument/2006/relationships/hyperlink" Target="http://pbs.twimg.com/profile_images/1081533515131482113/T--I3Ypk_normal.jpg" TargetMode="External" /><Relationship Id="rId1134" Type="http://schemas.openxmlformats.org/officeDocument/2006/relationships/hyperlink" Target="http://pbs.twimg.com/profile_images/1092976958424694786/QzeL2giE_normal.jpg" TargetMode="External" /><Relationship Id="rId1135" Type="http://schemas.openxmlformats.org/officeDocument/2006/relationships/hyperlink" Target="http://pbs.twimg.com/profile_images/875402305117405184/BpX-lX9N_normal.jpg" TargetMode="External" /><Relationship Id="rId1136" Type="http://schemas.openxmlformats.org/officeDocument/2006/relationships/hyperlink" Target="http://pbs.twimg.com/profile_images/1141681512573820929/TLQN9_cv_normal.jpg" TargetMode="External" /><Relationship Id="rId1137" Type="http://schemas.openxmlformats.org/officeDocument/2006/relationships/hyperlink" Target="http://pbs.twimg.com/profile_images/1144994028217348097/-txtdktp_normal.jpg" TargetMode="External" /><Relationship Id="rId1138" Type="http://schemas.openxmlformats.org/officeDocument/2006/relationships/hyperlink" Target="http://pbs.twimg.com/profile_images/552867514267365376/VEyhKoHf_normal.jpeg" TargetMode="External" /><Relationship Id="rId1139" Type="http://schemas.openxmlformats.org/officeDocument/2006/relationships/hyperlink" Target="http://pbs.twimg.com/profile_images/875550044266520576/gwHI37z8_normal.jpg" TargetMode="External" /><Relationship Id="rId1140" Type="http://schemas.openxmlformats.org/officeDocument/2006/relationships/hyperlink" Target="http://pbs.twimg.com/profile_images/920090382284636160/U7zjBZtp_normal.jpg" TargetMode="External" /><Relationship Id="rId1141" Type="http://schemas.openxmlformats.org/officeDocument/2006/relationships/hyperlink" Target="http://abs.twimg.com/sticky/default_profile_images/default_profile_normal.png" TargetMode="External" /><Relationship Id="rId1142" Type="http://schemas.openxmlformats.org/officeDocument/2006/relationships/hyperlink" Target="http://pbs.twimg.com/profile_images/663793361359368192/63nqrdRA_normal.jpg" TargetMode="External" /><Relationship Id="rId1143" Type="http://schemas.openxmlformats.org/officeDocument/2006/relationships/hyperlink" Target="http://pbs.twimg.com/profile_images/1006461405468471296/Tgn7J6A5_normal.jpg" TargetMode="External" /><Relationship Id="rId1144" Type="http://schemas.openxmlformats.org/officeDocument/2006/relationships/hyperlink" Target="http://pbs.twimg.com/profile_images/1136996110868762624/NShM0Y6C_normal.jpg" TargetMode="External" /><Relationship Id="rId1145" Type="http://schemas.openxmlformats.org/officeDocument/2006/relationships/hyperlink" Target="http://pbs.twimg.com/profile_images/560373732229668864/D0LYQkcb_normal.jpeg" TargetMode="External" /><Relationship Id="rId1146" Type="http://schemas.openxmlformats.org/officeDocument/2006/relationships/hyperlink" Target="http://abs.twimg.com/sticky/default_profile_images/default_profile_normal.png" TargetMode="External" /><Relationship Id="rId1147" Type="http://schemas.openxmlformats.org/officeDocument/2006/relationships/hyperlink" Target="http://abs.twimg.com/sticky/default_profile_images/default_profile_normal.png" TargetMode="External" /><Relationship Id="rId1148" Type="http://schemas.openxmlformats.org/officeDocument/2006/relationships/hyperlink" Target="http://pbs.twimg.com/profile_images/1128288051464110080/PLgkX1_r_normal.png" TargetMode="External" /><Relationship Id="rId1149" Type="http://schemas.openxmlformats.org/officeDocument/2006/relationships/hyperlink" Target="http://pbs.twimg.com/profile_images/933365769945206785/TzCkAbhl_normal.jpg" TargetMode="External" /><Relationship Id="rId1150" Type="http://schemas.openxmlformats.org/officeDocument/2006/relationships/hyperlink" Target="http://pbs.twimg.com/profile_images/1505231186/me_normal.jpg" TargetMode="External" /><Relationship Id="rId1151" Type="http://schemas.openxmlformats.org/officeDocument/2006/relationships/hyperlink" Target="http://pbs.twimg.com/profile_images/957996168310554624/93KV1HFM_normal.jpg" TargetMode="External" /><Relationship Id="rId1152" Type="http://schemas.openxmlformats.org/officeDocument/2006/relationships/hyperlink" Target="http://pbs.twimg.com/profile_images/808627418160394240/U1Ro_aaq_normal.jpg" TargetMode="External" /><Relationship Id="rId1153" Type="http://schemas.openxmlformats.org/officeDocument/2006/relationships/hyperlink" Target="http://pbs.twimg.com/profile_images/1100396573274636289/ZcTyVmIi_normal.jpg" TargetMode="External" /><Relationship Id="rId1154" Type="http://schemas.openxmlformats.org/officeDocument/2006/relationships/hyperlink" Target="http://pbs.twimg.com/profile_images/556760989886992384/S151go2f_normal.png" TargetMode="External" /><Relationship Id="rId1155" Type="http://schemas.openxmlformats.org/officeDocument/2006/relationships/hyperlink" Target="http://pbs.twimg.com/profile_images/1076743724930080771/QWPiWclS_normal.jpg" TargetMode="External" /><Relationship Id="rId1156" Type="http://schemas.openxmlformats.org/officeDocument/2006/relationships/hyperlink" Target="http://pbs.twimg.com/profile_images/888002065292816384/oIKPO_Gl_normal.jpg" TargetMode="External" /><Relationship Id="rId1157" Type="http://schemas.openxmlformats.org/officeDocument/2006/relationships/hyperlink" Target="http://pbs.twimg.com/profile_images/1160471749072445441/v1Y2xaiC_normal.jpg" TargetMode="External" /><Relationship Id="rId1158" Type="http://schemas.openxmlformats.org/officeDocument/2006/relationships/hyperlink" Target="http://pbs.twimg.com/profile_images/1138178553386811398/32Q6n4aJ_normal.png" TargetMode="External" /><Relationship Id="rId1159" Type="http://schemas.openxmlformats.org/officeDocument/2006/relationships/hyperlink" Target="http://pbs.twimg.com/profile_images/1081317814223454210/wnMTd76__normal.jpg" TargetMode="External" /><Relationship Id="rId1160" Type="http://schemas.openxmlformats.org/officeDocument/2006/relationships/hyperlink" Target="http://pbs.twimg.com/profile_images/1155953353832091650/czDl5p9p_normal.jpg" TargetMode="External" /><Relationship Id="rId1161" Type="http://schemas.openxmlformats.org/officeDocument/2006/relationships/hyperlink" Target="http://pbs.twimg.com/profile_images/529198445572009984/h9BXgbsD_normal.png" TargetMode="External" /><Relationship Id="rId1162" Type="http://schemas.openxmlformats.org/officeDocument/2006/relationships/hyperlink" Target="http://pbs.twimg.com/profile_images/1156117365282738176/EaFqec8y_normal.jpg" TargetMode="External" /><Relationship Id="rId1163" Type="http://schemas.openxmlformats.org/officeDocument/2006/relationships/hyperlink" Target="http://pbs.twimg.com/profile_images/992899609159786498/VopTriOf_normal.jpg" TargetMode="External" /><Relationship Id="rId1164" Type="http://schemas.openxmlformats.org/officeDocument/2006/relationships/hyperlink" Target="http://pbs.twimg.com/profile_images/659287042233389056/vRedKiTc_normal.jpg" TargetMode="External" /><Relationship Id="rId1165" Type="http://schemas.openxmlformats.org/officeDocument/2006/relationships/hyperlink" Target="http://pbs.twimg.com/profile_images/1111917863860948992/TNA-JEMl_normal.jpg" TargetMode="External" /><Relationship Id="rId1166" Type="http://schemas.openxmlformats.org/officeDocument/2006/relationships/hyperlink" Target="http://pbs.twimg.com/profile_images/783833017613709312/oEb5vZKX_normal.jpg" TargetMode="External" /><Relationship Id="rId1167" Type="http://schemas.openxmlformats.org/officeDocument/2006/relationships/hyperlink" Target="http://pbs.twimg.com/profile_images/865033950674042884/zTjbhRMf_normal.jpg" TargetMode="External" /><Relationship Id="rId1168" Type="http://schemas.openxmlformats.org/officeDocument/2006/relationships/hyperlink" Target="http://pbs.twimg.com/profile_images/930207048662437888/mgWMQGT__normal.jpg" TargetMode="External" /><Relationship Id="rId1169" Type="http://schemas.openxmlformats.org/officeDocument/2006/relationships/hyperlink" Target="http://pbs.twimg.com/profile_images/1116386809166958592/A-szY1jv_normal.jpg" TargetMode="External" /><Relationship Id="rId1170" Type="http://schemas.openxmlformats.org/officeDocument/2006/relationships/hyperlink" Target="http://pbs.twimg.com/profile_images/513379394690097152/KwKL-PFu_normal.jpeg" TargetMode="External" /><Relationship Id="rId1171" Type="http://schemas.openxmlformats.org/officeDocument/2006/relationships/hyperlink" Target="http://pbs.twimg.com/profile_images/1039204046094196737/IeM5y_tf_normal.jpg" TargetMode="External" /><Relationship Id="rId1172" Type="http://schemas.openxmlformats.org/officeDocument/2006/relationships/hyperlink" Target="http://pbs.twimg.com/profile_images/799154710771105793/nxhZKYPN_normal.jpg" TargetMode="External" /><Relationship Id="rId1173" Type="http://schemas.openxmlformats.org/officeDocument/2006/relationships/hyperlink" Target="http://pbs.twimg.com/profile_images/2986375201/beb2e3eb842b7288955239a1f2fd1275_normal.jpeg" TargetMode="External" /><Relationship Id="rId1174" Type="http://schemas.openxmlformats.org/officeDocument/2006/relationships/hyperlink" Target="http://pbs.twimg.com/profile_images/553909318873915393/6Ip_pVV5_normal.png" TargetMode="External" /><Relationship Id="rId1175" Type="http://schemas.openxmlformats.org/officeDocument/2006/relationships/hyperlink" Target="http://pbs.twimg.com/profile_images/499442835704147968/U0SlCHDE_normal.jpeg" TargetMode="External" /><Relationship Id="rId1176" Type="http://schemas.openxmlformats.org/officeDocument/2006/relationships/hyperlink" Target="http://pbs.twimg.com/profile_images/1033704253523677184/VEYk6f6M_normal.jpg" TargetMode="External" /><Relationship Id="rId1177" Type="http://schemas.openxmlformats.org/officeDocument/2006/relationships/hyperlink" Target="http://pbs.twimg.com/profile_images/553361157629939712/ifadf0Vd_normal.jpeg" TargetMode="External" /><Relationship Id="rId1178" Type="http://schemas.openxmlformats.org/officeDocument/2006/relationships/hyperlink" Target="http://pbs.twimg.com/profile_images/1155830482073989120/tBG19_iC_normal.jpg" TargetMode="External" /><Relationship Id="rId1179" Type="http://schemas.openxmlformats.org/officeDocument/2006/relationships/hyperlink" Target="http://pbs.twimg.com/profile_images/1144717525613252608/1zbgvRv9_normal.jpg" TargetMode="External" /><Relationship Id="rId1180" Type="http://schemas.openxmlformats.org/officeDocument/2006/relationships/hyperlink" Target="http://pbs.twimg.com/profile_images/1082795412971536386/R3X1YHC4_normal.jpg" TargetMode="External" /><Relationship Id="rId1181" Type="http://schemas.openxmlformats.org/officeDocument/2006/relationships/hyperlink" Target="http://pbs.twimg.com/profile_images/1110469532043350016/qHWJduH3_normal.jpg" TargetMode="External" /><Relationship Id="rId1182" Type="http://schemas.openxmlformats.org/officeDocument/2006/relationships/hyperlink" Target="http://pbs.twimg.com/profile_images/1094365947866112000/Dqlv8qNy_normal.jpg" TargetMode="External" /><Relationship Id="rId1183" Type="http://schemas.openxmlformats.org/officeDocument/2006/relationships/hyperlink" Target="http://abs.twimg.com/sticky/default_profile_images/default_profile_normal.png" TargetMode="External" /><Relationship Id="rId1184" Type="http://schemas.openxmlformats.org/officeDocument/2006/relationships/hyperlink" Target="http://pbs.twimg.com/profile_images/848889861004304384/orHi0Z-6_normal.jpg" TargetMode="External" /><Relationship Id="rId1185" Type="http://schemas.openxmlformats.org/officeDocument/2006/relationships/hyperlink" Target="http://pbs.twimg.com/profile_images/1159527209360429056/vnZ4wVnV_normal.jpg" TargetMode="External" /><Relationship Id="rId1186" Type="http://schemas.openxmlformats.org/officeDocument/2006/relationships/hyperlink" Target="http://pbs.twimg.com/profile_images/1151074857238618113/6S7uQEDB_normal.jpg" TargetMode="External" /><Relationship Id="rId1187" Type="http://schemas.openxmlformats.org/officeDocument/2006/relationships/hyperlink" Target="http://pbs.twimg.com/profile_images/688529112/13038404_normal.jpg" TargetMode="External" /><Relationship Id="rId1188" Type="http://schemas.openxmlformats.org/officeDocument/2006/relationships/hyperlink" Target="http://pbs.twimg.com/profile_images/846402380505624576/dbONXk6x_normal.jpg" TargetMode="External" /><Relationship Id="rId1189" Type="http://schemas.openxmlformats.org/officeDocument/2006/relationships/hyperlink" Target="http://pbs.twimg.com/profile_images/959148000399581190/maj75nbQ_normal.jpg" TargetMode="External" /><Relationship Id="rId1190" Type="http://schemas.openxmlformats.org/officeDocument/2006/relationships/hyperlink" Target="http://pbs.twimg.com/profile_images/1160905973080477696/GAl34f4J_normal.jpg" TargetMode="External" /><Relationship Id="rId1191" Type="http://schemas.openxmlformats.org/officeDocument/2006/relationships/hyperlink" Target="http://pbs.twimg.com/profile_images/913859446257758208/RegcyOeE_normal.jpg" TargetMode="External" /><Relationship Id="rId1192" Type="http://schemas.openxmlformats.org/officeDocument/2006/relationships/hyperlink" Target="http://abs.twimg.com/sticky/default_profile_images/default_profile_normal.png" TargetMode="External" /><Relationship Id="rId1193" Type="http://schemas.openxmlformats.org/officeDocument/2006/relationships/hyperlink" Target="http://pbs.twimg.com/profile_images/644585724885512193/j9GVObyR_normal.jpg" TargetMode="External" /><Relationship Id="rId1194" Type="http://schemas.openxmlformats.org/officeDocument/2006/relationships/hyperlink" Target="http://pbs.twimg.com/profile_images/1160943152926097408/dPAX2ZJM_normal.jpg" TargetMode="External" /><Relationship Id="rId1195" Type="http://schemas.openxmlformats.org/officeDocument/2006/relationships/hyperlink" Target="http://pbs.twimg.com/profile_images/479743953676152832/kITXk_A-_normal.png" TargetMode="External" /><Relationship Id="rId1196" Type="http://schemas.openxmlformats.org/officeDocument/2006/relationships/hyperlink" Target="http://pbs.twimg.com/profile_images/1724447123/od_normal.png" TargetMode="External" /><Relationship Id="rId1197" Type="http://schemas.openxmlformats.org/officeDocument/2006/relationships/hyperlink" Target="http://pbs.twimg.com/profile_images/575898746917007362/x5vpr8Ts_normal.jpeg" TargetMode="External" /><Relationship Id="rId1198" Type="http://schemas.openxmlformats.org/officeDocument/2006/relationships/hyperlink" Target="http://pbs.twimg.com/profile_images/846452193242693632/siJ8zMmm_normal.jpg" TargetMode="External" /><Relationship Id="rId1199" Type="http://schemas.openxmlformats.org/officeDocument/2006/relationships/hyperlink" Target="http://pbs.twimg.com/profile_images/904316525569564673/QwXe7pAr_normal.jpg" TargetMode="External" /><Relationship Id="rId1200" Type="http://schemas.openxmlformats.org/officeDocument/2006/relationships/hyperlink" Target="http://pbs.twimg.com/profile_images/801544901020237824/lmbNv7g5_normal.jpg" TargetMode="External" /><Relationship Id="rId1201" Type="http://schemas.openxmlformats.org/officeDocument/2006/relationships/hyperlink" Target="http://abs.twimg.com/sticky/default_profile_images/default_profile_normal.png" TargetMode="External" /><Relationship Id="rId1202" Type="http://schemas.openxmlformats.org/officeDocument/2006/relationships/hyperlink" Target="http://pbs.twimg.com/profile_images/1152222030340792320/9o6N6nFC_normal.jpg" TargetMode="External" /><Relationship Id="rId1203" Type="http://schemas.openxmlformats.org/officeDocument/2006/relationships/hyperlink" Target="http://pbs.twimg.com/profile_images/1157369698834669568/XEFkHJCI_normal.jpg" TargetMode="External" /><Relationship Id="rId1204" Type="http://schemas.openxmlformats.org/officeDocument/2006/relationships/hyperlink" Target="http://pbs.twimg.com/profile_images/1158457602021515266/6sStNgfQ_normal.jpg" TargetMode="External" /><Relationship Id="rId1205" Type="http://schemas.openxmlformats.org/officeDocument/2006/relationships/hyperlink" Target="http://pbs.twimg.com/profile_images/1055351101799587840/l9hq9589_normal.jpg" TargetMode="External" /><Relationship Id="rId1206" Type="http://schemas.openxmlformats.org/officeDocument/2006/relationships/hyperlink" Target="http://pbs.twimg.com/profile_images/781945097826996224/pm_qFcec_normal.jpg" TargetMode="External" /><Relationship Id="rId1207" Type="http://schemas.openxmlformats.org/officeDocument/2006/relationships/hyperlink" Target="http://pbs.twimg.com/profile_images/1146417244186075138/CjQo5tZO_normal.png" TargetMode="External" /><Relationship Id="rId1208" Type="http://schemas.openxmlformats.org/officeDocument/2006/relationships/hyperlink" Target="http://pbs.twimg.com/profile_images/1070525583958925313/PFKOcv6Z_normal.jpg" TargetMode="External" /><Relationship Id="rId1209" Type="http://schemas.openxmlformats.org/officeDocument/2006/relationships/hyperlink" Target="http://pbs.twimg.com/profile_images/1103765377765593088/MV_FOnm0_normal.jpg" TargetMode="External" /><Relationship Id="rId1210" Type="http://schemas.openxmlformats.org/officeDocument/2006/relationships/hyperlink" Target="http://pbs.twimg.com/profile_images/854394843145138176/yK4zMqwZ_normal.jpg" TargetMode="External" /><Relationship Id="rId1211" Type="http://schemas.openxmlformats.org/officeDocument/2006/relationships/hyperlink" Target="http://abs.twimg.com/sticky/default_profile_images/default_profile_normal.png" TargetMode="External" /><Relationship Id="rId1212" Type="http://schemas.openxmlformats.org/officeDocument/2006/relationships/hyperlink" Target="http://pbs.twimg.com/profile_images/3455227052/2993489f96e760662b0cefbbef4fafe5_normal.jpeg" TargetMode="External" /><Relationship Id="rId1213" Type="http://schemas.openxmlformats.org/officeDocument/2006/relationships/hyperlink" Target="http://pbs.twimg.com/profile_images/70164950/fb_normal.jpg" TargetMode="External" /><Relationship Id="rId1214" Type="http://schemas.openxmlformats.org/officeDocument/2006/relationships/hyperlink" Target="http://pbs.twimg.com/profile_images/1031293970335387648/rG2KUoLT_normal.jpg" TargetMode="External" /><Relationship Id="rId1215" Type="http://schemas.openxmlformats.org/officeDocument/2006/relationships/hyperlink" Target="http://pbs.twimg.com/profile_images/974281542779404289/0RioRMWN_normal.jpg" TargetMode="External" /><Relationship Id="rId1216" Type="http://schemas.openxmlformats.org/officeDocument/2006/relationships/hyperlink" Target="http://pbs.twimg.com/profile_images/864539624453963776/GJkhQabC_normal.jpg" TargetMode="External" /><Relationship Id="rId1217" Type="http://schemas.openxmlformats.org/officeDocument/2006/relationships/hyperlink" Target="http://pbs.twimg.com/profile_images/515302867025297410/hj-ylP7a_normal.jpeg" TargetMode="External" /><Relationship Id="rId1218" Type="http://schemas.openxmlformats.org/officeDocument/2006/relationships/hyperlink" Target="http://pbs.twimg.com/profile_images/720153780378013696/Bh2X3u_y_normal.jpg" TargetMode="External" /><Relationship Id="rId1219" Type="http://schemas.openxmlformats.org/officeDocument/2006/relationships/hyperlink" Target="http://pbs.twimg.com/profile_images/670715856066752512/2iiiXA9z_normal.jpg" TargetMode="External" /><Relationship Id="rId1220" Type="http://schemas.openxmlformats.org/officeDocument/2006/relationships/hyperlink" Target="http://pbs.twimg.com/profile_images/1131094917650964480/0wwtm735_normal.jpg" TargetMode="External" /><Relationship Id="rId1221" Type="http://schemas.openxmlformats.org/officeDocument/2006/relationships/hyperlink" Target="http://pbs.twimg.com/profile_images/911357314724093952/3c1Ol0qT_normal.jpg" TargetMode="External" /><Relationship Id="rId1222" Type="http://schemas.openxmlformats.org/officeDocument/2006/relationships/hyperlink" Target="http://pbs.twimg.com/profile_images/489471332526997504/Sc9RY9Yl_normal.jpeg" TargetMode="External" /><Relationship Id="rId1223" Type="http://schemas.openxmlformats.org/officeDocument/2006/relationships/hyperlink" Target="http://pbs.twimg.com/profile_images/1152315396395012096/l-d0yO-Z_normal.jpg" TargetMode="External" /><Relationship Id="rId1224" Type="http://schemas.openxmlformats.org/officeDocument/2006/relationships/hyperlink" Target="http://pbs.twimg.com/profile_images/982572481453096960/dNlGSmXR_normal.jpg" TargetMode="External" /><Relationship Id="rId1225" Type="http://schemas.openxmlformats.org/officeDocument/2006/relationships/hyperlink" Target="http://pbs.twimg.com/profile_images/707700998689546240/6GcJdVEk_normal.jpg" TargetMode="External" /><Relationship Id="rId1226" Type="http://schemas.openxmlformats.org/officeDocument/2006/relationships/hyperlink" Target="http://pbs.twimg.com/profile_images/1127831357017808896/73OFIaAE_normal.jpg" TargetMode="External" /><Relationship Id="rId1227" Type="http://schemas.openxmlformats.org/officeDocument/2006/relationships/hyperlink" Target="http://pbs.twimg.com/profile_images/3053080787/5fbe0bcde5343046b9e0f2f7c55dbb1c_normal.jpeg" TargetMode="External" /><Relationship Id="rId1228" Type="http://schemas.openxmlformats.org/officeDocument/2006/relationships/hyperlink" Target="http://pbs.twimg.com/profile_images/1158791474244403201/o7xW99r5_normal.jpg" TargetMode="External" /><Relationship Id="rId1229" Type="http://schemas.openxmlformats.org/officeDocument/2006/relationships/hyperlink" Target="http://pbs.twimg.com/profile_images/862744234511802368/lKp7vX0w_normal.jpg" TargetMode="External" /><Relationship Id="rId1230" Type="http://schemas.openxmlformats.org/officeDocument/2006/relationships/hyperlink" Target="http://pbs.twimg.com/profile_images/991077342813474816/prtGvXyc_normal.jpg" TargetMode="External" /><Relationship Id="rId1231" Type="http://schemas.openxmlformats.org/officeDocument/2006/relationships/hyperlink" Target="http://pbs.twimg.com/profile_images/459029871927103490/bVUppfpg_normal.jpeg" TargetMode="External" /><Relationship Id="rId1232" Type="http://schemas.openxmlformats.org/officeDocument/2006/relationships/hyperlink" Target="https://twitter.com/calaopartenair2" TargetMode="External" /><Relationship Id="rId1233" Type="http://schemas.openxmlformats.org/officeDocument/2006/relationships/hyperlink" Target="https://twitter.com/franceonuvienne" TargetMode="External" /><Relationship Id="rId1234" Type="http://schemas.openxmlformats.org/officeDocument/2006/relationships/hyperlink" Target="https://twitter.com/ctbto_alerts" TargetMode="External" /><Relationship Id="rId1235" Type="http://schemas.openxmlformats.org/officeDocument/2006/relationships/hyperlink" Target="https://twitter.com/xaviersticker" TargetMode="External" /><Relationship Id="rId1236" Type="http://schemas.openxmlformats.org/officeDocument/2006/relationships/hyperlink" Target="https://twitter.com/feminit4equipar" TargetMode="External" /><Relationship Id="rId1237" Type="http://schemas.openxmlformats.org/officeDocument/2006/relationships/hyperlink" Target="https://twitter.com/sinazerbo" TargetMode="External" /><Relationship Id="rId1238" Type="http://schemas.openxmlformats.org/officeDocument/2006/relationships/hyperlink" Target="https://twitter.com/hosea632001" TargetMode="External" /><Relationship Id="rId1239" Type="http://schemas.openxmlformats.org/officeDocument/2006/relationships/hyperlink" Target="https://twitter.com/kouassaf" TargetMode="External" /><Relationship Id="rId1240" Type="http://schemas.openxmlformats.org/officeDocument/2006/relationships/hyperlink" Target="https://twitter.com/okadascape" TargetMode="External" /><Relationship Id="rId1241" Type="http://schemas.openxmlformats.org/officeDocument/2006/relationships/hyperlink" Target="https://twitter.com/slytwain" TargetMode="External" /><Relationship Id="rId1242" Type="http://schemas.openxmlformats.org/officeDocument/2006/relationships/hyperlink" Target="https://twitter.com/oochan2017" TargetMode="External" /><Relationship Id="rId1243" Type="http://schemas.openxmlformats.org/officeDocument/2006/relationships/hyperlink" Target="https://twitter.com/linuxmil" TargetMode="External" /><Relationship Id="rId1244" Type="http://schemas.openxmlformats.org/officeDocument/2006/relationships/hyperlink" Target="https://twitter.com/lecercle_da" TargetMode="External" /><Relationship Id="rId1245" Type="http://schemas.openxmlformats.org/officeDocument/2006/relationships/hyperlink" Target="https://twitter.com/nao73714" TargetMode="External" /><Relationship Id="rId1246" Type="http://schemas.openxmlformats.org/officeDocument/2006/relationships/hyperlink" Target="https://twitter.com/juharro" TargetMode="External" /><Relationship Id="rId1247" Type="http://schemas.openxmlformats.org/officeDocument/2006/relationships/hyperlink" Target="https://twitter.com/votelau" TargetMode="External" /><Relationship Id="rId1248" Type="http://schemas.openxmlformats.org/officeDocument/2006/relationships/hyperlink" Target="https://twitter.com/un" TargetMode="External" /><Relationship Id="rId1249" Type="http://schemas.openxmlformats.org/officeDocument/2006/relationships/hyperlink" Target="https://twitter.com/jwalsh78_j" TargetMode="External" /><Relationship Id="rId1250" Type="http://schemas.openxmlformats.org/officeDocument/2006/relationships/hyperlink" Target="https://twitter.com/tucc_official" TargetMode="External" /><Relationship Id="rId1251" Type="http://schemas.openxmlformats.org/officeDocument/2006/relationships/hyperlink" Target="https://twitter.com/driverii" TargetMode="External" /><Relationship Id="rId1252" Type="http://schemas.openxmlformats.org/officeDocument/2006/relationships/hyperlink" Target="https://twitter.com/hirenmparekh" TargetMode="External" /><Relationship Id="rId1253" Type="http://schemas.openxmlformats.org/officeDocument/2006/relationships/hyperlink" Target="https://twitter.com/tuciofficial" TargetMode="External" /><Relationship Id="rId1254" Type="http://schemas.openxmlformats.org/officeDocument/2006/relationships/hyperlink" Target="https://twitter.com/abhaylal2" TargetMode="External" /><Relationship Id="rId1255" Type="http://schemas.openxmlformats.org/officeDocument/2006/relationships/hyperlink" Target="https://twitter.com/sidrahusmani" TargetMode="External" /><Relationship Id="rId1256" Type="http://schemas.openxmlformats.org/officeDocument/2006/relationships/hyperlink" Target="https://twitter.com/relaxedwallace" TargetMode="External" /><Relationship Id="rId1257" Type="http://schemas.openxmlformats.org/officeDocument/2006/relationships/hyperlink" Target="https://twitter.com/africarepublic" TargetMode="External" /><Relationship Id="rId1258" Type="http://schemas.openxmlformats.org/officeDocument/2006/relationships/hyperlink" Target="https://twitter.com/makasadshah" TargetMode="External" /><Relationship Id="rId1259" Type="http://schemas.openxmlformats.org/officeDocument/2006/relationships/hyperlink" Target="https://twitter.com/nivenaldridge" TargetMode="External" /><Relationship Id="rId1260" Type="http://schemas.openxmlformats.org/officeDocument/2006/relationships/hyperlink" Target="https://twitter.com/frazzledjazz" TargetMode="External" /><Relationship Id="rId1261" Type="http://schemas.openxmlformats.org/officeDocument/2006/relationships/hyperlink" Target="https://twitter.com/ana_captures" TargetMode="External" /><Relationship Id="rId1262" Type="http://schemas.openxmlformats.org/officeDocument/2006/relationships/hyperlink" Target="https://twitter.com/kkmishra1987" TargetMode="External" /><Relationship Id="rId1263" Type="http://schemas.openxmlformats.org/officeDocument/2006/relationships/hyperlink" Target="https://twitter.com/ebtesam00369622" TargetMode="External" /><Relationship Id="rId1264" Type="http://schemas.openxmlformats.org/officeDocument/2006/relationships/hyperlink" Target="https://twitter.com/ramonestrada13" TargetMode="External" /><Relationship Id="rId1265" Type="http://schemas.openxmlformats.org/officeDocument/2006/relationships/hyperlink" Target="https://twitter.com/chlorinelau" TargetMode="External" /><Relationship Id="rId1266" Type="http://schemas.openxmlformats.org/officeDocument/2006/relationships/hyperlink" Target="https://twitter.com/unique_nicky" TargetMode="External" /><Relationship Id="rId1267" Type="http://schemas.openxmlformats.org/officeDocument/2006/relationships/hyperlink" Target="https://twitter.com/springflower95" TargetMode="External" /><Relationship Id="rId1268" Type="http://schemas.openxmlformats.org/officeDocument/2006/relationships/hyperlink" Target="https://twitter.com/andygaray" TargetMode="External" /><Relationship Id="rId1269" Type="http://schemas.openxmlformats.org/officeDocument/2006/relationships/hyperlink" Target="https://twitter.com/shankaragh148" TargetMode="External" /><Relationship Id="rId1270" Type="http://schemas.openxmlformats.org/officeDocument/2006/relationships/hyperlink" Target="https://twitter.com/amandanicole487" TargetMode="External" /><Relationship Id="rId1271" Type="http://schemas.openxmlformats.org/officeDocument/2006/relationships/hyperlink" Target="https://twitter.com/jmw_1232" TargetMode="External" /><Relationship Id="rId1272" Type="http://schemas.openxmlformats.org/officeDocument/2006/relationships/hyperlink" Target="https://twitter.com/mosesjmunene" TargetMode="External" /><Relationship Id="rId1273" Type="http://schemas.openxmlformats.org/officeDocument/2006/relationships/hyperlink" Target="https://twitter.com/thedeava" TargetMode="External" /><Relationship Id="rId1274" Type="http://schemas.openxmlformats.org/officeDocument/2006/relationships/hyperlink" Target="https://twitter.com/willy80039279" TargetMode="External" /><Relationship Id="rId1275" Type="http://schemas.openxmlformats.org/officeDocument/2006/relationships/hyperlink" Target="https://twitter.com/antogom1" TargetMode="External" /><Relationship Id="rId1276" Type="http://schemas.openxmlformats.org/officeDocument/2006/relationships/hyperlink" Target="https://twitter.com/malakaras" TargetMode="External" /><Relationship Id="rId1277" Type="http://schemas.openxmlformats.org/officeDocument/2006/relationships/hyperlink" Target="https://twitter.com/fionaokelly" TargetMode="External" /><Relationship Id="rId1278" Type="http://schemas.openxmlformats.org/officeDocument/2006/relationships/hyperlink" Target="https://twitter.com/willowbrooke13" TargetMode="External" /><Relationship Id="rId1279" Type="http://schemas.openxmlformats.org/officeDocument/2006/relationships/hyperlink" Target="https://twitter.com/msbrendacolvin" TargetMode="External" /><Relationship Id="rId1280" Type="http://schemas.openxmlformats.org/officeDocument/2006/relationships/hyperlink" Target="https://twitter.com/sobhanajm9" TargetMode="External" /><Relationship Id="rId1281" Type="http://schemas.openxmlformats.org/officeDocument/2006/relationships/hyperlink" Target="https://twitter.com/dcastelvecchi" TargetMode="External" /><Relationship Id="rId1282" Type="http://schemas.openxmlformats.org/officeDocument/2006/relationships/hyperlink" Target="https://twitter.com/pedrocorreia_1" TargetMode="External" /><Relationship Id="rId1283" Type="http://schemas.openxmlformats.org/officeDocument/2006/relationships/hyperlink" Target="https://twitter.com/alexdsieber" TargetMode="External" /><Relationship Id="rId1284" Type="http://schemas.openxmlformats.org/officeDocument/2006/relationships/hyperlink" Target="https://twitter.com/caman_calmato" TargetMode="External" /><Relationship Id="rId1285" Type="http://schemas.openxmlformats.org/officeDocument/2006/relationships/hyperlink" Target="https://twitter.com/riky" TargetMode="External" /><Relationship Id="rId1286" Type="http://schemas.openxmlformats.org/officeDocument/2006/relationships/hyperlink" Target="https://twitter.com/maheenk16730363" TargetMode="External" /><Relationship Id="rId1287" Type="http://schemas.openxmlformats.org/officeDocument/2006/relationships/hyperlink" Target="https://twitter.com/mikeewald2" TargetMode="External" /><Relationship Id="rId1288" Type="http://schemas.openxmlformats.org/officeDocument/2006/relationships/hyperlink" Target="https://twitter.com/nicolem30925086" TargetMode="External" /><Relationship Id="rId1289" Type="http://schemas.openxmlformats.org/officeDocument/2006/relationships/hyperlink" Target="https://twitter.com/lastiri_07" TargetMode="External" /><Relationship Id="rId1290" Type="http://schemas.openxmlformats.org/officeDocument/2006/relationships/hyperlink" Target="https://twitter.com/madfall1213" TargetMode="External" /><Relationship Id="rId1291" Type="http://schemas.openxmlformats.org/officeDocument/2006/relationships/hyperlink" Target="https://twitter.com/successorsaigin" TargetMode="External" /><Relationship Id="rId1292" Type="http://schemas.openxmlformats.org/officeDocument/2006/relationships/hyperlink" Target="https://twitter.com/igabriela_m" TargetMode="External" /><Relationship Id="rId1293" Type="http://schemas.openxmlformats.org/officeDocument/2006/relationships/hyperlink" Target="https://twitter.com/iamhiroshima" TargetMode="External" /><Relationship Id="rId1294" Type="http://schemas.openxmlformats.org/officeDocument/2006/relationships/hyperlink" Target="https://twitter.com/dragonslynn1981" TargetMode="External" /><Relationship Id="rId1295" Type="http://schemas.openxmlformats.org/officeDocument/2006/relationships/hyperlink" Target="https://twitter.com/nikkifirewall" TargetMode="External" /><Relationship Id="rId1296" Type="http://schemas.openxmlformats.org/officeDocument/2006/relationships/hyperlink" Target="https://twitter.com/ipsjapan" TargetMode="External" /><Relationship Id="rId1297" Type="http://schemas.openxmlformats.org/officeDocument/2006/relationships/hyperlink" Target="https://twitter.com/elaine_mew" TargetMode="External" /><Relationship Id="rId1298" Type="http://schemas.openxmlformats.org/officeDocument/2006/relationships/hyperlink" Target="https://twitter.com/hogaiaryoubi" TargetMode="External" /><Relationship Id="rId1299" Type="http://schemas.openxmlformats.org/officeDocument/2006/relationships/hyperlink" Target="https://twitter.com/kz_rshass" TargetMode="External" /><Relationship Id="rId1300" Type="http://schemas.openxmlformats.org/officeDocument/2006/relationships/hyperlink" Target="https://twitter.com/mrocznyagrest" TargetMode="External" /><Relationship Id="rId1301" Type="http://schemas.openxmlformats.org/officeDocument/2006/relationships/hyperlink" Target="https://twitter.com/spectrumakita" TargetMode="External" /><Relationship Id="rId1302" Type="http://schemas.openxmlformats.org/officeDocument/2006/relationships/hyperlink" Target="https://twitter.com/i_jayalakshmi" TargetMode="External" /><Relationship Id="rId1303" Type="http://schemas.openxmlformats.org/officeDocument/2006/relationships/hyperlink" Target="https://twitter.com/iouisalouisa" TargetMode="External" /><Relationship Id="rId1304" Type="http://schemas.openxmlformats.org/officeDocument/2006/relationships/hyperlink" Target="https://twitter.com/nghieatsramen" TargetMode="External" /><Relationship Id="rId1305" Type="http://schemas.openxmlformats.org/officeDocument/2006/relationships/hyperlink" Target="https://twitter.com/ramisa21694508" TargetMode="External" /><Relationship Id="rId1306" Type="http://schemas.openxmlformats.org/officeDocument/2006/relationships/hyperlink" Target="https://twitter.com/purnimaray4" TargetMode="External" /><Relationship Id="rId1307" Type="http://schemas.openxmlformats.org/officeDocument/2006/relationships/hyperlink" Target="https://twitter.com/banooyj" TargetMode="External" /><Relationship Id="rId1308" Type="http://schemas.openxmlformats.org/officeDocument/2006/relationships/hyperlink" Target="https://twitter.com/tamikokurogoke" TargetMode="External" /><Relationship Id="rId1309" Type="http://schemas.openxmlformats.org/officeDocument/2006/relationships/hyperlink" Target="https://twitter.com/belgiumembjapan" TargetMode="External" /><Relationship Id="rId1310" Type="http://schemas.openxmlformats.org/officeDocument/2006/relationships/hyperlink" Target="https://twitter.com/hiroshimacity" TargetMode="External" /><Relationship Id="rId1311" Type="http://schemas.openxmlformats.org/officeDocument/2006/relationships/hyperlink" Target="https://twitter.com/frisk_1895" TargetMode="External" /><Relationship Id="rId1312" Type="http://schemas.openxmlformats.org/officeDocument/2006/relationships/hyperlink" Target="https://twitter.com/rg500ew" TargetMode="External" /><Relationship Id="rId1313" Type="http://schemas.openxmlformats.org/officeDocument/2006/relationships/hyperlink" Target="https://twitter.com/yarncatss" TargetMode="External" /><Relationship Id="rId1314" Type="http://schemas.openxmlformats.org/officeDocument/2006/relationships/hyperlink" Target="https://twitter.com/nell0428" TargetMode="External" /><Relationship Id="rId1315" Type="http://schemas.openxmlformats.org/officeDocument/2006/relationships/hyperlink" Target="https://twitter.com/nekop_militaire" TargetMode="External" /><Relationship Id="rId1316" Type="http://schemas.openxmlformats.org/officeDocument/2006/relationships/hyperlink" Target="https://twitter.com/redstorm1113" TargetMode="External" /><Relationship Id="rId1317" Type="http://schemas.openxmlformats.org/officeDocument/2006/relationships/hyperlink" Target="https://twitter.com/kaninchen218" TargetMode="External" /><Relationship Id="rId1318" Type="http://schemas.openxmlformats.org/officeDocument/2006/relationships/hyperlink" Target="https://twitter.com/applegate0" TargetMode="External" /><Relationship Id="rId1319" Type="http://schemas.openxmlformats.org/officeDocument/2006/relationships/hyperlink" Target="https://twitter.com/sio_n16" TargetMode="External" /><Relationship Id="rId1320" Type="http://schemas.openxmlformats.org/officeDocument/2006/relationships/hyperlink" Target="https://twitter.com/coccinella777" TargetMode="External" /><Relationship Id="rId1321" Type="http://schemas.openxmlformats.org/officeDocument/2006/relationships/hyperlink" Target="https://twitter.com/ayumi2609" TargetMode="External" /><Relationship Id="rId1322" Type="http://schemas.openxmlformats.org/officeDocument/2006/relationships/hyperlink" Target="https://twitter.com/chibamadoka" TargetMode="External" /><Relationship Id="rId1323" Type="http://schemas.openxmlformats.org/officeDocument/2006/relationships/hyperlink" Target="https://twitter.com/debilderlingr" TargetMode="External" /><Relationship Id="rId1324" Type="http://schemas.openxmlformats.org/officeDocument/2006/relationships/hyperlink" Target="https://twitter.com/yashrshinde79" TargetMode="External" /><Relationship Id="rId1325" Type="http://schemas.openxmlformats.org/officeDocument/2006/relationships/hyperlink" Target="https://twitter.com/akaleab" TargetMode="External" /><Relationship Id="rId1326" Type="http://schemas.openxmlformats.org/officeDocument/2006/relationships/hyperlink" Target="https://twitter.com/hiromimaryu" TargetMode="External" /><Relationship Id="rId1327" Type="http://schemas.openxmlformats.org/officeDocument/2006/relationships/hyperlink" Target="https://twitter.com/taotao8931" TargetMode="External" /><Relationship Id="rId1328" Type="http://schemas.openxmlformats.org/officeDocument/2006/relationships/hyperlink" Target="https://twitter.com/madara_428" TargetMode="External" /><Relationship Id="rId1329" Type="http://schemas.openxmlformats.org/officeDocument/2006/relationships/hyperlink" Target="https://twitter.com/wkyhkw" TargetMode="External" /><Relationship Id="rId1330" Type="http://schemas.openxmlformats.org/officeDocument/2006/relationships/hyperlink" Target="https://twitter.com/sweetsokabe" TargetMode="External" /><Relationship Id="rId1331" Type="http://schemas.openxmlformats.org/officeDocument/2006/relationships/hyperlink" Target="https://twitter.com/rdandoy" TargetMode="External" /><Relationship Id="rId1332" Type="http://schemas.openxmlformats.org/officeDocument/2006/relationships/hyperlink" Target="https://twitter.com/michicotenti_pi" TargetMode="External" /><Relationship Id="rId1333" Type="http://schemas.openxmlformats.org/officeDocument/2006/relationships/hyperlink" Target="https://twitter.com/spring_yuna" TargetMode="External" /><Relationship Id="rId1334" Type="http://schemas.openxmlformats.org/officeDocument/2006/relationships/hyperlink" Target="https://twitter.com/suzutak" TargetMode="External" /><Relationship Id="rId1335" Type="http://schemas.openxmlformats.org/officeDocument/2006/relationships/hyperlink" Target="https://twitter.com/aiogataiogatai" TargetMode="External" /><Relationship Id="rId1336" Type="http://schemas.openxmlformats.org/officeDocument/2006/relationships/hyperlink" Target="https://twitter.com/armellllle" TargetMode="External" /><Relationship Id="rId1337" Type="http://schemas.openxmlformats.org/officeDocument/2006/relationships/hyperlink" Target="https://twitter.com/ken_hellsten" TargetMode="External" /><Relationship Id="rId1338" Type="http://schemas.openxmlformats.org/officeDocument/2006/relationships/hyperlink" Target="https://twitter.com/odreissi" TargetMode="External" /><Relationship Id="rId1339" Type="http://schemas.openxmlformats.org/officeDocument/2006/relationships/hyperlink" Target="https://twitter.com/kiramarin" TargetMode="External" /><Relationship Id="rId1340" Type="http://schemas.openxmlformats.org/officeDocument/2006/relationships/hyperlink" Target="https://twitter.com/hznll28" TargetMode="External" /><Relationship Id="rId1341" Type="http://schemas.openxmlformats.org/officeDocument/2006/relationships/hyperlink" Target="https://twitter.com/khemiri_lotfi" TargetMode="External" /><Relationship Id="rId1342" Type="http://schemas.openxmlformats.org/officeDocument/2006/relationships/hyperlink" Target="https://twitter.com/wmn4srvl" TargetMode="External" /><Relationship Id="rId1343" Type="http://schemas.openxmlformats.org/officeDocument/2006/relationships/hyperlink" Target="https://twitter.com/flortrillo" TargetMode="External" /><Relationship Id="rId1344" Type="http://schemas.openxmlformats.org/officeDocument/2006/relationships/hyperlink" Target="https://twitter.com/bradbury455" TargetMode="External" /><Relationship Id="rId1345" Type="http://schemas.openxmlformats.org/officeDocument/2006/relationships/hyperlink" Target="https://twitter.com/sarahbarber1972" TargetMode="External" /><Relationship Id="rId1346" Type="http://schemas.openxmlformats.org/officeDocument/2006/relationships/hyperlink" Target="https://twitter.com/antoinebondaz" TargetMode="External" /><Relationship Id="rId1347" Type="http://schemas.openxmlformats.org/officeDocument/2006/relationships/hyperlink" Target="https://twitter.com/paola_tessari" TargetMode="External" /><Relationship Id="rId1348" Type="http://schemas.openxmlformats.org/officeDocument/2006/relationships/hyperlink" Target="https://twitter.com/queenoliviastr" TargetMode="External" /><Relationship Id="rId1349" Type="http://schemas.openxmlformats.org/officeDocument/2006/relationships/hyperlink" Target="https://twitter.com/akaya1001" TargetMode="External" /><Relationship Id="rId1350" Type="http://schemas.openxmlformats.org/officeDocument/2006/relationships/hyperlink" Target="https://twitter.com/jadoremyt1048" TargetMode="External" /><Relationship Id="rId1351" Type="http://schemas.openxmlformats.org/officeDocument/2006/relationships/hyperlink" Target="https://twitter.com/wsjp_insight" TargetMode="External" /><Relationship Id="rId1352" Type="http://schemas.openxmlformats.org/officeDocument/2006/relationships/hyperlink" Target="https://twitter.com/4evrstardancer" TargetMode="External" /><Relationship Id="rId1353" Type="http://schemas.openxmlformats.org/officeDocument/2006/relationships/hyperlink" Target="https://twitter.com/yumintanaka" TargetMode="External" /><Relationship Id="rId1354" Type="http://schemas.openxmlformats.org/officeDocument/2006/relationships/hyperlink" Target="https://twitter.com/marteensis" TargetMode="External" /><Relationship Id="rId1355" Type="http://schemas.openxmlformats.org/officeDocument/2006/relationships/hyperlink" Target="https://twitter.com/goalsscc" TargetMode="External" /><Relationship Id="rId1356" Type="http://schemas.openxmlformats.org/officeDocument/2006/relationships/hyperlink" Target="https://twitter.com/alankytwitty" TargetMode="External" /><Relationship Id="rId1357" Type="http://schemas.openxmlformats.org/officeDocument/2006/relationships/hyperlink" Target="https://twitter.com/boblyle" TargetMode="External" /><Relationship Id="rId1358" Type="http://schemas.openxmlformats.org/officeDocument/2006/relationships/hyperlink" Target="https://twitter.com/beezerbopls" TargetMode="External" /><Relationship Id="rId1359" Type="http://schemas.openxmlformats.org/officeDocument/2006/relationships/hyperlink" Target="https://twitter.com/vkarthik4" TargetMode="External" /><Relationship Id="rId1360" Type="http://schemas.openxmlformats.org/officeDocument/2006/relationships/hyperlink" Target="https://twitter.com/guillepotro" TargetMode="External" /><Relationship Id="rId1361" Type="http://schemas.openxmlformats.org/officeDocument/2006/relationships/hyperlink" Target="https://twitter.com/alexglezvera" TargetMode="External" /><Relationship Id="rId1362" Type="http://schemas.openxmlformats.org/officeDocument/2006/relationships/hyperlink" Target="https://twitter.com/paulrzongo" TargetMode="External" /><Relationship Id="rId1363" Type="http://schemas.openxmlformats.org/officeDocument/2006/relationships/hyperlink" Target="https://twitter.com/yahiaoua113" TargetMode="External" /><Relationship Id="rId1364" Type="http://schemas.openxmlformats.org/officeDocument/2006/relationships/hyperlink" Target="https://twitter.com/jamain_e" TargetMode="External" /><Relationship Id="rId1365" Type="http://schemas.openxmlformats.org/officeDocument/2006/relationships/hyperlink" Target="https://twitter.com/dmcain84" TargetMode="External" /><Relationship Id="rId1366" Type="http://schemas.openxmlformats.org/officeDocument/2006/relationships/hyperlink" Target="https://twitter.com/cursandrei" TargetMode="External" /><Relationship Id="rId1367" Type="http://schemas.openxmlformats.org/officeDocument/2006/relationships/hyperlink" Target="https://twitter.com/maitemorren" TargetMode="External" /><Relationship Id="rId1368" Type="http://schemas.openxmlformats.org/officeDocument/2006/relationships/hyperlink" Target="https://twitter.com/hajarahussaini" TargetMode="External" /><Relationship Id="rId1369" Type="http://schemas.openxmlformats.org/officeDocument/2006/relationships/hyperlink" Target="https://twitter.com/madaaworld12" TargetMode="External" /><Relationship Id="rId1370" Type="http://schemas.openxmlformats.org/officeDocument/2006/relationships/hyperlink" Target="https://twitter.com/erwinnerrr" TargetMode="External" /><Relationship Id="rId1371" Type="http://schemas.openxmlformats.org/officeDocument/2006/relationships/hyperlink" Target="https://twitter.com/basic_int" TargetMode="External" /><Relationship Id="rId1372" Type="http://schemas.openxmlformats.org/officeDocument/2006/relationships/hyperlink" Target="https://twitter.com/ejyadev" TargetMode="External" /><Relationship Id="rId1373" Type="http://schemas.openxmlformats.org/officeDocument/2006/relationships/hyperlink" Target="https://twitter.com/pupusquarepants" TargetMode="External" /><Relationship Id="rId1374" Type="http://schemas.openxmlformats.org/officeDocument/2006/relationships/hyperlink" Target="https://twitter.com/keita_thatsky" TargetMode="External" /><Relationship Id="rId1375" Type="http://schemas.openxmlformats.org/officeDocument/2006/relationships/hyperlink" Target="https://twitter.com/minipinlove" TargetMode="External" /><Relationship Id="rId1376" Type="http://schemas.openxmlformats.org/officeDocument/2006/relationships/hyperlink" Target="https://twitter.com/elise_a_a" TargetMode="External" /><Relationship Id="rId1377" Type="http://schemas.openxmlformats.org/officeDocument/2006/relationships/hyperlink" Target="https://twitter.com/cosmontgts" TargetMode="External" /><Relationship Id="rId1378" Type="http://schemas.openxmlformats.org/officeDocument/2006/relationships/hyperlink" Target="https://twitter.com/rss_mcdnld" TargetMode="External" /><Relationship Id="rId1379" Type="http://schemas.openxmlformats.org/officeDocument/2006/relationships/hyperlink" Target="https://twitter.com/mancinelli2020" TargetMode="External" /><Relationship Id="rId1380" Type="http://schemas.openxmlformats.org/officeDocument/2006/relationships/hyperlink" Target="https://twitter.com/odeos2oundo" TargetMode="External" /><Relationship Id="rId1381" Type="http://schemas.openxmlformats.org/officeDocument/2006/relationships/hyperlink" Target="https://twitter.com/japkarly" TargetMode="External" /><Relationship Id="rId1382" Type="http://schemas.openxmlformats.org/officeDocument/2006/relationships/hyperlink" Target="https://twitter.com/cristinaalbert4" TargetMode="External" /><Relationship Id="rId1383" Type="http://schemas.openxmlformats.org/officeDocument/2006/relationships/hyperlink" Target="https://twitter.com/_tsukino_usako" TargetMode="External" /><Relationship Id="rId1384" Type="http://schemas.openxmlformats.org/officeDocument/2006/relationships/hyperlink" Target="https://twitter.com/motikat" TargetMode="External" /><Relationship Id="rId1385" Type="http://schemas.openxmlformats.org/officeDocument/2006/relationships/hyperlink" Target="https://twitter.com/kampsabine" TargetMode="External" /><Relationship Id="rId1386" Type="http://schemas.openxmlformats.org/officeDocument/2006/relationships/hyperlink" Target="https://twitter.com/rharenchar" TargetMode="External" /><Relationship Id="rId1387" Type="http://schemas.openxmlformats.org/officeDocument/2006/relationships/hyperlink" Target="https://twitter.com/wahrlos" TargetMode="External" /><Relationship Id="rId1388" Type="http://schemas.openxmlformats.org/officeDocument/2006/relationships/hyperlink" Target="https://twitter.com/anupamjamatia" TargetMode="External" /><Relationship Id="rId1389" Type="http://schemas.openxmlformats.org/officeDocument/2006/relationships/hyperlink" Target="https://twitter.com/sunachan01" TargetMode="External" /><Relationship Id="rId1390" Type="http://schemas.openxmlformats.org/officeDocument/2006/relationships/hyperlink" Target="https://twitter.com/super_starad" TargetMode="External" /><Relationship Id="rId1391" Type="http://schemas.openxmlformats.org/officeDocument/2006/relationships/hyperlink" Target="https://twitter.com/shira_avi" TargetMode="External" /><Relationship Id="rId1392" Type="http://schemas.openxmlformats.org/officeDocument/2006/relationships/hyperlink" Target="https://twitter.com/bankimooncentre" TargetMode="External" /><Relationship Id="rId1393" Type="http://schemas.openxmlformats.org/officeDocument/2006/relationships/hyperlink" Target="https://twitter.com/sahiransari9898" TargetMode="External" /><Relationship Id="rId1394" Type="http://schemas.openxmlformats.org/officeDocument/2006/relationships/hyperlink" Target="https://twitter.com/dasvisionary" TargetMode="External" /><Relationship Id="rId1395" Type="http://schemas.openxmlformats.org/officeDocument/2006/relationships/hyperlink" Target="https://twitter.com/akiame9" TargetMode="External" /><Relationship Id="rId1396" Type="http://schemas.openxmlformats.org/officeDocument/2006/relationships/hyperlink" Target="https://twitter.com/iamlenaye" TargetMode="External" /><Relationship Id="rId1397" Type="http://schemas.openxmlformats.org/officeDocument/2006/relationships/hyperlink" Target="https://twitter.com/bzvokelj" TargetMode="External" /><Relationship Id="rId1398" Type="http://schemas.openxmlformats.org/officeDocument/2006/relationships/hyperlink" Target="https://twitter.com/mfa_nigeria" TargetMode="External" /><Relationship Id="rId1399" Type="http://schemas.openxmlformats.org/officeDocument/2006/relationships/hyperlink" Target="https://twitter.com/paulmick" TargetMode="External" /><Relationship Id="rId1400" Type="http://schemas.openxmlformats.org/officeDocument/2006/relationships/hyperlink" Target="https://twitter.com/natthecat21" TargetMode="External" /><Relationship Id="rId1401" Type="http://schemas.openxmlformats.org/officeDocument/2006/relationships/hyperlink" Target="https://twitter.com/laurashholgate" TargetMode="External" /><Relationship Id="rId1402" Type="http://schemas.openxmlformats.org/officeDocument/2006/relationships/hyperlink" Target="https://twitter.com/kunikosuzuki1" TargetMode="External" /><Relationship Id="rId1403" Type="http://schemas.openxmlformats.org/officeDocument/2006/relationships/hyperlink" Target="https://twitter.com/frederic_naud" TargetMode="External" /><Relationship Id="rId1404" Type="http://schemas.openxmlformats.org/officeDocument/2006/relationships/hyperlink" Target="https://twitter.com/annwesha9" TargetMode="External" /><Relationship Id="rId1405" Type="http://schemas.openxmlformats.org/officeDocument/2006/relationships/hyperlink" Target="https://twitter.com/larsroobol" TargetMode="External" /><Relationship Id="rId1406" Type="http://schemas.openxmlformats.org/officeDocument/2006/relationships/hyperlink" Target="https://twitter.com/beyondthebomb" TargetMode="External" /><Relationship Id="rId1407" Type="http://schemas.openxmlformats.org/officeDocument/2006/relationships/hyperlink" Target="https://twitter.com/davidlance3" TargetMode="External" /><Relationship Id="rId1408" Type="http://schemas.openxmlformats.org/officeDocument/2006/relationships/hyperlink" Target="https://twitter.com/tammyjptaylor" TargetMode="External" /><Relationship Id="rId1409" Type="http://schemas.openxmlformats.org/officeDocument/2006/relationships/hyperlink" Target="https://twitter.com/greco_james" TargetMode="External" /><Relationship Id="rId1410" Type="http://schemas.openxmlformats.org/officeDocument/2006/relationships/hyperlink" Target="https://twitter.com/strategicpolicy" TargetMode="External" /><Relationship Id="rId1411" Type="http://schemas.openxmlformats.org/officeDocument/2006/relationships/hyperlink" Target="https://twitter.com/harringtonmarks" TargetMode="External" /><Relationship Id="rId1412" Type="http://schemas.openxmlformats.org/officeDocument/2006/relationships/hyperlink" Target="https://twitter.com/lizl_genealogy" TargetMode="External" /><Relationship Id="rId1413" Type="http://schemas.openxmlformats.org/officeDocument/2006/relationships/hyperlink" Target="https://twitter.com/sofiaphys" TargetMode="External" /><Relationship Id="rId1414" Type="http://schemas.openxmlformats.org/officeDocument/2006/relationships/hyperlink" Target="https://twitter.com/other95" TargetMode="External" /><Relationship Id="rId1415" Type="http://schemas.openxmlformats.org/officeDocument/2006/relationships/hyperlink" Target="https://twitter.com/davefernig" TargetMode="External" /><Relationship Id="rId1416" Type="http://schemas.openxmlformats.org/officeDocument/2006/relationships/hyperlink" Target="https://twitter.com/gaopalelwebigg" TargetMode="External" /><Relationship Id="rId1417" Type="http://schemas.openxmlformats.org/officeDocument/2006/relationships/hyperlink" Target="https://twitter.com/akamimura1994" TargetMode="External" /><Relationship Id="rId1418" Type="http://schemas.openxmlformats.org/officeDocument/2006/relationships/hyperlink" Target="https://twitter.com/pierrebonneels" TargetMode="External" /><Relationship Id="rId1419" Type="http://schemas.openxmlformats.org/officeDocument/2006/relationships/hyperlink" Target="https://twitter.com/birdtrees" TargetMode="External" /><Relationship Id="rId1420" Type="http://schemas.openxmlformats.org/officeDocument/2006/relationships/hyperlink" Target="https://twitter.com/genius_play_u" TargetMode="External" /><Relationship Id="rId1421" Type="http://schemas.openxmlformats.org/officeDocument/2006/relationships/hyperlink" Target="https://twitter.com/woroud" TargetMode="External" /><Relationship Id="rId1422" Type="http://schemas.openxmlformats.org/officeDocument/2006/relationships/hyperlink" Target="https://twitter.com/kdarbandi" TargetMode="External" /><Relationship Id="rId1423" Type="http://schemas.openxmlformats.org/officeDocument/2006/relationships/hyperlink" Target="https://twitter.com/rousseauagnes" TargetMode="External" /><Relationship Id="rId1424" Type="http://schemas.openxmlformats.org/officeDocument/2006/relationships/hyperlink" Target="https://twitter.com/julia_peitl" TargetMode="External" /><Relationship Id="rId1425" Type="http://schemas.openxmlformats.org/officeDocument/2006/relationships/hyperlink" Target="https://twitter.com/cristianan78" TargetMode="External" /><Relationship Id="rId1426" Type="http://schemas.openxmlformats.org/officeDocument/2006/relationships/hyperlink" Target="https://twitter.com/marionberrens" TargetMode="External" /><Relationship Id="rId1427" Type="http://schemas.openxmlformats.org/officeDocument/2006/relationships/hyperlink" Target="https://twitter.com/ktmarimira" TargetMode="External" /><Relationship Id="rId1428" Type="http://schemas.openxmlformats.org/officeDocument/2006/relationships/hyperlink" Target="https://twitter.com/urduz" TargetMode="External" /><Relationship Id="rId1429" Type="http://schemas.openxmlformats.org/officeDocument/2006/relationships/hyperlink" Target="https://twitter.com/richfm39517086" TargetMode="External" /><Relationship Id="rId1430" Type="http://schemas.openxmlformats.org/officeDocument/2006/relationships/hyperlink" Target="https://twitter.com/gasparepolizzi9" TargetMode="External" /><Relationship Id="rId1431" Type="http://schemas.openxmlformats.org/officeDocument/2006/relationships/hyperlink" Target="https://twitter.com/namae_kangaechu" TargetMode="External" /><Relationship Id="rId1432" Type="http://schemas.openxmlformats.org/officeDocument/2006/relationships/hyperlink" Target="https://twitter.com/b27c8a94ae537w" TargetMode="External" /><Relationship Id="rId1433" Type="http://schemas.openxmlformats.org/officeDocument/2006/relationships/hyperlink" Target="https://twitter.com/stevieagr" TargetMode="External" /><Relationship Id="rId1434" Type="http://schemas.openxmlformats.org/officeDocument/2006/relationships/hyperlink" Target="https://twitter.com/ohemaadufiegh" TargetMode="External" /><Relationship Id="rId1435" Type="http://schemas.openxmlformats.org/officeDocument/2006/relationships/hyperlink" Target="https://twitter.com/9kkdsvbktt7jz0y" TargetMode="External" /><Relationship Id="rId1436" Type="http://schemas.openxmlformats.org/officeDocument/2006/relationships/hyperlink" Target="https://twitter.com/nihonzaijuu" TargetMode="External" /><Relationship Id="rId1437" Type="http://schemas.openxmlformats.org/officeDocument/2006/relationships/hyperlink" Target="https://twitter.com/calaggie" TargetMode="External" /><Relationship Id="rId1438" Type="http://schemas.openxmlformats.org/officeDocument/2006/relationships/hyperlink" Target="https://twitter.com/mkitano22" TargetMode="External" /><Relationship Id="rId1439" Type="http://schemas.openxmlformats.org/officeDocument/2006/relationships/hyperlink" Target="https://twitter.com/manojgguc" TargetMode="External" /><Relationship Id="rId1440" Type="http://schemas.openxmlformats.org/officeDocument/2006/relationships/hyperlink" Target="https://twitter.com/pipi_monkey" TargetMode="External" /><Relationship Id="rId1441" Type="http://schemas.openxmlformats.org/officeDocument/2006/relationships/hyperlink" Target="https://twitter.com/sekayengai" TargetMode="External" /><Relationship Id="rId1442" Type="http://schemas.openxmlformats.org/officeDocument/2006/relationships/hyperlink" Target="https://twitter.com/osi_ctbto" TargetMode="External" /><Relationship Id="rId1443" Type="http://schemas.openxmlformats.org/officeDocument/2006/relationships/hyperlink" Target="https://twitter.com/alejamarg" TargetMode="External" /><Relationship Id="rId1444" Type="http://schemas.openxmlformats.org/officeDocument/2006/relationships/hyperlink" Target="https://twitter.com/wwhafez" TargetMode="External" /><Relationship Id="rId1445" Type="http://schemas.openxmlformats.org/officeDocument/2006/relationships/hyperlink" Target="https://twitter.com/crod_cruz" TargetMode="External" /><Relationship Id="rId1446" Type="http://schemas.openxmlformats.org/officeDocument/2006/relationships/hyperlink" Target="https://twitter.com/labakp" TargetMode="External" /><Relationship Id="rId1447" Type="http://schemas.openxmlformats.org/officeDocument/2006/relationships/hyperlink" Target="https://twitter.com/hayano" TargetMode="External" /><Relationship Id="rId1448" Type="http://schemas.openxmlformats.org/officeDocument/2006/relationships/hyperlink" Target="https://twitter.com/rook_ak" TargetMode="External" /><Relationship Id="rId1449" Type="http://schemas.openxmlformats.org/officeDocument/2006/relationships/hyperlink" Target="https://twitter.com/komoshiri" TargetMode="External" /><Relationship Id="rId1450" Type="http://schemas.openxmlformats.org/officeDocument/2006/relationships/hyperlink" Target="https://twitter.com/springtimeriver" TargetMode="External" /><Relationship Id="rId1451" Type="http://schemas.openxmlformats.org/officeDocument/2006/relationships/hyperlink" Target="https://twitter.com/takers23" TargetMode="External" /><Relationship Id="rId1452" Type="http://schemas.openxmlformats.org/officeDocument/2006/relationships/hyperlink" Target="https://twitter.com/micacoumechoro" TargetMode="External" /><Relationship Id="rId1453" Type="http://schemas.openxmlformats.org/officeDocument/2006/relationships/hyperlink" Target="https://twitter.com/ikerukaseki" TargetMode="External" /><Relationship Id="rId1454" Type="http://schemas.openxmlformats.org/officeDocument/2006/relationships/hyperlink" Target="https://twitter.com/teekay118" TargetMode="External" /><Relationship Id="rId1455" Type="http://schemas.openxmlformats.org/officeDocument/2006/relationships/hyperlink" Target="https://twitter.com/mukanen" TargetMode="External" /><Relationship Id="rId1456" Type="http://schemas.openxmlformats.org/officeDocument/2006/relationships/hyperlink" Target="https://twitter.com/halmixgg" TargetMode="External" /><Relationship Id="rId1457" Type="http://schemas.openxmlformats.org/officeDocument/2006/relationships/hyperlink" Target="https://twitter.com/math_nvgt" TargetMode="External" /><Relationship Id="rId1458" Type="http://schemas.openxmlformats.org/officeDocument/2006/relationships/hyperlink" Target="https://twitter.com/mitchyokkaichi" TargetMode="External" /><Relationship Id="rId1459" Type="http://schemas.openxmlformats.org/officeDocument/2006/relationships/hyperlink" Target="https://twitter.com/kaycanadagoose" TargetMode="External" /><Relationship Id="rId1460" Type="http://schemas.openxmlformats.org/officeDocument/2006/relationships/hyperlink" Target="https://twitter.com/rosenelbuio" TargetMode="External" /><Relationship Id="rId1461" Type="http://schemas.openxmlformats.org/officeDocument/2006/relationships/hyperlink" Target="https://twitter.com/mizuha_mh" TargetMode="External" /><Relationship Id="rId1462" Type="http://schemas.openxmlformats.org/officeDocument/2006/relationships/hyperlink" Target="https://twitter.com/mayyuu2318" TargetMode="External" /><Relationship Id="rId1463" Type="http://schemas.openxmlformats.org/officeDocument/2006/relationships/hyperlink" Target="https://twitter.com/magnolia_666" TargetMode="External" /><Relationship Id="rId1464" Type="http://schemas.openxmlformats.org/officeDocument/2006/relationships/hyperlink" Target="https://twitter.com/suzaku954" TargetMode="External" /><Relationship Id="rId1465" Type="http://schemas.openxmlformats.org/officeDocument/2006/relationships/hyperlink" Target="https://twitter.com/slowslowfood" TargetMode="External" /><Relationship Id="rId1466" Type="http://schemas.openxmlformats.org/officeDocument/2006/relationships/hyperlink" Target="https://twitter.com/kunch6_1re" TargetMode="External" /><Relationship Id="rId1467" Type="http://schemas.openxmlformats.org/officeDocument/2006/relationships/hyperlink" Target="https://twitter.com/yuyu3930" TargetMode="External" /><Relationship Id="rId1468" Type="http://schemas.openxmlformats.org/officeDocument/2006/relationships/hyperlink" Target="https://twitter.com/mountainbase123" TargetMode="External" /><Relationship Id="rId1469" Type="http://schemas.openxmlformats.org/officeDocument/2006/relationships/hyperlink" Target="https://twitter.com/yevgeny01" TargetMode="External" /><Relationship Id="rId1470" Type="http://schemas.openxmlformats.org/officeDocument/2006/relationships/hyperlink" Target="https://twitter.com/patthedesertra1" TargetMode="External" /><Relationship Id="rId1471" Type="http://schemas.openxmlformats.org/officeDocument/2006/relationships/hyperlink" Target="https://twitter.com/newzealand_cafe" TargetMode="External" /><Relationship Id="rId1472" Type="http://schemas.openxmlformats.org/officeDocument/2006/relationships/hyperlink" Target="https://twitter.com/robopulp" TargetMode="External" /><Relationship Id="rId1473" Type="http://schemas.openxmlformats.org/officeDocument/2006/relationships/hyperlink" Target="https://twitter.com/yvandutil" TargetMode="External" /><Relationship Id="rId1474" Type="http://schemas.openxmlformats.org/officeDocument/2006/relationships/hyperlink" Target="https://twitter.com/ctbtnow" TargetMode="External" /><Relationship Id="rId1475" Type="http://schemas.openxmlformats.org/officeDocument/2006/relationships/hyperlink" Target="https://twitter.com/japanmissionvie" TargetMode="External" /><Relationship Id="rId1476" Type="http://schemas.openxmlformats.org/officeDocument/2006/relationships/hyperlink" Target="https://twitter.com/germanyunvienna" TargetMode="External" /><Relationship Id="rId1477" Type="http://schemas.openxmlformats.org/officeDocument/2006/relationships/hyperlink" Target="https://twitter.com/miyuki_panda" TargetMode="External" /><Relationship Id="rId1478" Type="http://schemas.openxmlformats.org/officeDocument/2006/relationships/hyperlink" Target="https://twitter.com/un_disarmament" TargetMode="External" /><Relationship Id="rId1479" Type="http://schemas.openxmlformats.org/officeDocument/2006/relationships/hyperlink" Target="https://twitter.com/kouzie01" TargetMode="External" /><Relationship Id="rId1480" Type="http://schemas.openxmlformats.org/officeDocument/2006/relationships/hyperlink" Target="https://twitter.com/breasleyadam" TargetMode="External" /><Relationship Id="rId1481" Type="http://schemas.openxmlformats.org/officeDocument/2006/relationships/hyperlink" Target="https://twitter.com/kuni84165269" TargetMode="External" /><Relationship Id="rId1482" Type="http://schemas.openxmlformats.org/officeDocument/2006/relationships/hyperlink" Target="https://twitter.com/youth4ctbt" TargetMode="External" /><Relationship Id="rId1483" Type="http://schemas.openxmlformats.org/officeDocument/2006/relationships/hyperlink" Target="https://twitter.com/braddodd" TargetMode="External" /><Relationship Id="rId1484" Type="http://schemas.openxmlformats.org/officeDocument/2006/relationships/hyperlink" Target="https://twitter.com/suncemore1" TargetMode="External" /><Relationship Id="rId1485" Type="http://schemas.openxmlformats.org/officeDocument/2006/relationships/hyperlink" Target="https://twitter.com/nandandevau" TargetMode="External" /><Relationship Id="rId1486" Type="http://schemas.openxmlformats.org/officeDocument/2006/relationships/hyperlink" Target="https://twitter.com/lakanieuws" TargetMode="External" /><Relationship Id="rId1487" Type="http://schemas.openxmlformats.org/officeDocument/2006/relationships/hyperlink" Target="https://twitter.com/musashia140" TargetMode="External" /><Relationship Id="rId1488" Type="http://schemas.openxmlformats.org/officeDocument/2006/relationships/hyperlink" Target="https://twitter.com/hdevreij" TargetMode="External" /><Relationship Id="rId1489" Type="http://schemas.openxmlformats.org/officeDocument/2006/relationships/hyperlink" Target="https://twitter.com/danaiolos" TargetMode="External" /><Relationship Id="rId1490" Type="http://schemas.openxmlformats.org/officeDocument/2006/relationships/hyperlink" Target="https://twitter.com/b0gu5" TargetMode="External" /><Relationship Id="rId1491" Type="http://schemas.openxmlformats.org/officeDocument/2006/relationships/hyperlink" Target="https://twitter.com/statusemsland" TargetMode="External" /><Relationship Id="rId1492" Type="http://schemas.openxmlformats.org/officeDocument/2006/relationships/hyperlink" Target="https://twitter.com/nuke_info" TargetMode="External" /><Relationship Id="rId1493" Type="http://schemas.openxmlformats.org/officeDocument/2006/relationships/hyperlink" Target="https://twitter.com/lamireaut" TargetMode="External" /><Relationship Id="rId1494" Type="http://schemas.openxmlformats.org/officeDocument/2006/relationships/hyperlink" Target="https://twitter.com/konrad_jeff" TargetMode="External" /><Relationship Id="rId1495" Type="http://schemas.openxmlformats.org/officeDocument/2006/relationships/hyperlink" Target="https://twitter.com/danaransby" TargetMode="External" /><Relationship Id="rId1496" Type="http://schemas.openxmlformats.org/officeDocument/2006/relationships/hyperlink" Target="https://twitter.com/garfieldtux" TargetMode="External" /><Relationship Id="rId1497" Type="http://schemas.openxmlformats.org/officeDocument/2006/relationships/hyperlink" Target="https://twitter.com/poloniumman" TargetMode="External" /><Relationship Id="rId1498" Type="http://schemas.openxmlformats.org/officeDocument/2006/relationships/hyperlink" Target="https://twitter.com/andreaborsoi1" TargetMode="External" /><Relationship Id="rId1499" Type="http://schemas.openxmlformats.org/officeDocument/2006/relationships/hyperlink" Target="https://twitter.com/ronanjlebras" TargetMode="External" /><Relationship Id="rId1500" Type="http://schemas.openxmlformats.org/officeDocument/2006/relationships/hyperlink" Target="https://twitter.com/baleakanta" TargetMode="External" /><Relationship Id="rId1501" Type="http://schemas.openxmlformats.org/officeDocument/2006/relationships/hyperlink" Target="https://twitter.com/frankbottema" TargetMode="External" /><Relationship Id="rId1502" Type="http://schemas.openxmlformats.org/officeDocument/2006/relationships/hyperlink" Target="https://twitter.com/bert_eder" TargetMode="External" /><Relationship Id="rId1503" Type="http://schemas.openxmlformats.org/officeDocument/2006/relationships/hyperlink" Target="https://twitter.com/glennleaper" TargetMode="External" /><Relationship Id="rId1504" Type="http://schemas.openxmlformats.org/officeDocument/2006/relationships/hyperlink" Target="https://twitter.com/helmuthb" TargetMode="External" /><Relationship Id="rId1505" Type="http://schemas.openxmlformats.org/officeDocument/2006/relationships/hyperlink" Target="https://twitter.com/jottinleonel" TargetMode="External" /><Relationship Id="rId1506" Type="http://schemas.openxmlformats.org/officeDocument/2006/relationships/hyperlink" Target="https://twitter.com/sbauer1202" TargetMode="External" /><Relationship Id="rId1507" Type="http://schemas.openxmlformats.org/officeDocument/2006/relationships/hyperlink" Target="https://twitter.com/poonehtayyebi" TargetMode="External" /><Relationship Id="rId1508" Type="http://schemas.openxmlformats.org/officeDocument/2006/relationships/hyperlink" Target="https://twitter.com/1nukshuk" TargetMode="External" /><Relationship Id="rId1509" Type="http://schemas.openxmlformats.org/officeDocument/2006/relationships/hyperlink" Target="https://twitter.com/kevinpurcell" TargetMode="External" /><Relationship Id="rId1510" Type="http://schemas.openxmlformats.org/officeDocument/2006/relationships/hyperlink" Target="https://twitter.com/loicblutz" TargetMode="External" /><Relationship Id="rId1511" Type="http://schemas.openxmlformats.org/officeDocument/2006/relationships/hyperlink" Target="https://twitter.com/doasted_1" TargetMode="External" /><Relationship Id="rId1512" Type="http://schemas.openxmlformats.org/officeDocument/2006/relationships/hyperlink" Target="https://twitter.com/kirstiehansen" TargetMode="External" /><Relationship Id="rId1513" Type="http://schemas.openxmlformats.org/officeDocument/2006/relationships/hyperlink" Target="https://twitter.com/annececilrobert" TargetMode="External" /><Relationship Id="rId1514" Type="http://schemas.openxmlformats.org/officeDocument/2006/relationships/hyperlink" Target="https://twitter.com/cormaco" TargetMode="External" /><Relationship Id="rId1515" Type="http://schemas.openxmlformats.org/officeDocument/2006/relationships/hyperlink" Target="https://twitter.com/caragongil" TargetMode="External" /><Relationship Id="rId1516" Type="http://schemas.openxmlformats.org/officeDocument/2006/relationships/hyperlink" Target="https://twitter.com/bufelol" TargetMode="External" /><Relationship Id="rId1517" Type="http://schemas.openxmlformats.org/officeDocument/2006/relationships/hyperlink" Target="https://twitter.com/cheap_ruberoid" TargetMode="External" /><Relationship Id="rId1518" Type="http://schemas.openxmlformats.org/officeDocument/2006/relationships/hyperlink" Target="https://twitter.com/alexcherninsson" TargetMode="External" /><Relationship Id="rId1519" Type="http://schemas.openxmlformats.org/officeDocument/2006/relationships/hyperlink" Target="https://twitter.com/tehroot" TargetMode="External" /><Relationship Id="rId1520" Type="http://schemas.openxmlformats.org/officeDocument/2006/relationships/hyperlink" Target="https://twitter.com/rexservius" TargetMode="External" /><Relationship Id="rId1521" Type="http://schemas.openxmlformats.org/officeDocument/2006/relationships/hyperlink" Target="https://twitter.com/janneleht" TargetMode="External" /><Relationship Id="rId1522" Type="http://schemas.openxmlformats.org/officeDocument/2006/relationships/hyperlink" Target="https://twitter.com/beth_lizet" TargetMode="External" /><Relationship Id="rId1523" Type="http://schemas.openxmlformats.org/officeDocument/2006/relationships/hyperlink" Target="https://twitter.com/israel_stevi" TargetMode="External" /><Relationship Id="rId1524" Type="http://schemas.openxmlformats.org/officeDocument/2006/relationships/hyperlink" Target="https://twitter.com/nadembega1" TargetMode="External" /><Relationship Id="rId1525" Type="http://schemas.openxmlformats.org/officeDocument/2006/relationships/hyperlink" Target="https://twitter.com/markush127" TargetMode="External" /><Relationship Id="rId1526" Type="http://schemas.openxmlformats.org/officeDocument/2006/relationships/hyperlink" Target="https://twitter.com/jennynielsennpt" TargetMode="External" /><Relationship Id="rId1527" Type="http://schemas.openxmlformats.org/officeDocument/2006/relationships/hyperlink" Target="https://twitter.com/cherylrofer" TargetMode="External" /><Relationship Id="rId1528" Type="http://schemas.openxmlformats.org/officeDocument/2006/relationships/hyperlink" Target="https://twitter.com/mhanham" TargetMode="External" /><Relationship Id="rId1529" Type="http://schemas.openxmlformats.org/officeDocument/2006/relationships/hyperlink" Target="https://twitter.com/igorcarron" TargetMode="External" /><Relationship Id="rId1530" Type="http://schemas.openxmlformats.org/officeDocument/2006/relationships/hyperlink" Target="https://twitter.com/derynoye" TargetMode="External" /><Relationship Id="rId1531" Type="http://schemas.openxmlformats.org/officeDocument/2006/relationships/hyperlink" Target="https://twitter.com/benjones1k" TargetMode="External" /><Relationship Id="rId1532" Type="http://schemas.openxmlformats.org/officeDocument/2006/relationships/hyperlink" Target="https://twitter.com/ucb_npwg" TargetMode="External" /><Relationship Id="rId1533" Type="http://schemas.openxmlformats.org/officeDocument/2006/relationships/hyperlink" Target="https://twitter.com/saucedbysally" TargetMode="External" /><Relationship Id="rId1534" Type="http://schemas.openxmlformats.org/officeDocument/2006/relationships/hyperlink" Target="https://twitter.com/maraj60" TargetMode="External" /><Relationship Id="rId1535" Type="http://schemas.openxmlformats.org/officeDocument/2006/relationships/hyperlink" Target="https://twitter.com/zukauskieneinga" TargetMode="External" /><Relationship Id="rId1536" Type="http://schemas.openxmlformats.org/officeDocument/2006/relationships/hyperlink" Target="https://twitter.com/mariomoya1976" TargetMode="External" /><Relationship Id="rId1537" Type="http://schemas.openxmlformats.org/officeDocument/2006/relationships/hyperlink" Target="https://twitter.com/thomassilvy" TargetMode="External" /><Relationship Id="rId1538" Type="http://schemas.openxmlformats.org/officeDocument/2006/relationships/hyperlink" Target="https://twitter.com/who" TargetMode="External" /><Relationship Id="rId1539" Type="http://schemas.openxmlformats.org/officeDocument/2006/relationships/hyperlink" Target="https://twitter.com/drtedros" TargetMode="External" /><Relationship Id="rId1540" Type="http://schemas.openxmlformats.org/officeDocument/2006/relationships/hyperlink" Target="https://twitter.com/mariozampolli" TargetMode="External" /><Relationship Id="rId1541" Type="http://schemas.openxmlformats.org/officeDocument/2006/relationships/hyperlink" Target="https://twitter.com/imsdirector_nmo" TargetMode="External" /><Relationship Id="rId1542" Type="http://schemas.openxmlformats.org/officeDocument/2006/relationships/hyperlink" Target="https://twitter.com/icpdr_org" TargetMode="External" /><Relationship Id="rId1543" Type="http://schemas.openxmlformats.org/officeDocument/2006/relationships/hyperlink" Target="https://twitter.com/ynespinoza" TargetMode="External" /><Relationship Id="rId1544" Type="http://schemas.openxmlformats.org/officeDocument/2006/relationships/hyperlink" Target="https://twitter.com/serenahrm" TargetMode="External" /><Relationship Id="rId1545" Type="http://schemas.openxmlformats.org/officeDocument/2006/relationships/hyperlink" Target="https://twitter.com/din_raf" TargetMode="External" /><Relationship Id="rId1546" Type="http://schemas.openxmlformats.org/officeDocument/2006/relationships/hyperlink" Target="https://twitter.com/0rel1lambda" TargetMode="External" /><Relationship Id="rId1547" Type="http://schemas.openxmlformats.org/officeDocument/2006/relationships/hyperlink" Target="https://twitter.com/rlgrpch" TargetMode="External" /><Relationship Id="rId1548" Type="http://schemas.openxmlformats.org/officeDocument/2006/relationships/hyperlink" Target="https://twitter.com/_burnettcooper_" TargetMode="External" /><Relationship Id="rId1549" Type="http://schemas.openxmlformats.org/officeDocument/2006/relationships/hyperlink" Target="https://twitter.com/walters_rex" TargetMode="External" /><Relationship Id="rId1550" Type="http://schemas.openxmlformats.org/officeDocument/2006/relationships/hyperlink" Target="https://twitter.com/bigsteve207" TargetMode="External" /><Relationship Id="rId1551" Type="http://schemas.openxmlformats.org/officeDocument/2006/relationships/hyperlink" Target="https://twitter.com/muimuiz" TargetMode="External" /><Relationship Id="rId1552" Type="http://schemas.openxmlformats.org/officeDocument/2006/relationships/hyperlink" Target="https://twitter.com/timdemeester" TargetMode="External" /><Relationship Id="rId1553" Type="http://schemas.openxmlformats.org/officeDocument/2006/relationships/hyperlink" Target="https://twitter.com/sekwisniewski" TargetMode="External" /><Relationship Id="rId1554" Type="http://schemas.openxmlformats.org/officeDocument/2006/relationships/hyperlink" Target="https://twitter.com/feultweet" TargetMode="External" /><Relationship Id="rId1555" Type="http://schemas.openxmlformats.org/officeDocument/2006/relationships/hyperlink" Target="https://twitter.com/geoign" TargetMode="External" /><Relationship Id="rId1556" Type="http://schemas.openxmlformats.org/officeDocument/2006/relationships/hyperlink" Target="https://twitter.com/trumprussiahits" TargetMode="External" /><Relationship Id="rId1557" Type="http://schemas.openxmlformats.org/officeDocument/2006/relationships/hyperlink" Target="https://twitter.com/savtchenkoleoni" TargetMode="External" /><Relationship Id="rId1558" Type="http://schemas.openxmlformats.org/officeDocument/2006/relationships/hyperlink" Target="https://twitter.com/malpasanna" TargetMode="External" /><Relationship Id="rId1559" Type="http://schemas.openxmlformats.org/officeDocument/2006/relationships/hyperlink" Target="https://twitter.com/koshkanaokoshk3" TargetMode="External" /><Relationship Id="rId1560" Type="http://schemas.openxmlformats.org/officeDocument/2006/relationships/hyperlink" Target="https://twitter.com/cyber_infern0" TargetMode="External" /><Relationship Id="rId1561" Type="http://schemas.openxmlformats.org/officeDocument/2006/relationships/hyperlink" Target="https://twitter.com/mudatron" TargetMode="External" /><Relationship Id="rId1562" Type="http://schemas.openxmlformats.org/officeDocument/2006/relationships/hyperlink" Target="https://twitter.com/antcold" TargetMode="External" /><Relationship Id="rId1563" Type="http://schemas.openxmlformats.org/officeDocument/2006/relationships/hyperlink" Target="https://twitter.com/annw07197718" TargetMode="External" /><Relationship Id="rId1564" Type="http://schemas.openxmlformats.org/officeDocument/2006/relationships/hyperlink" Target="https://twitter.com/candiello" TargetMode="External" /><Relationship Id="rId1565" Type="http://schemas.openxmlformats.org/officeDocument/2006/relationships/hyperlink" Target="https://twitter.com/gonufrio" TargetMode="External" /><Relationship Id="rId1566" Type="http://schemas.openxmlformats.org/officeDocument/2006/relationships/hyperlink" Target="https://twitter.com/afarruggia62" TargetMode="External" /><Relationship Id="rId1567" Type="http://schemas.openxmlformats.org/officeDocument/2006/relationships/hyperlink" Target="https://twitter.com/quotidianonet" TargetMode="External" /><Relationship Id="rId1568" Type="http://schemas.openxmlformats.org/officeDocument/2006/relationships/hyperlink" Target="https://twitter.com/eevaruokosalmi" TargetMode="External" /><Relationship Id="rId1569" Type="http://schemas.openxmlformats.org/officeDocument/2006/relationships/hyperlink" Target="https://twitter.com/barbierisaretta" TargetMode="External" /><Relationship Id="rId1570" Type="http://schemas.openxmlformats.org/officeDocument/2006/relationships/hyperlink" Target="https://twitter.com/lyapunovs" TargetMode="External" /><Relationship Id="rId1571" Type="http://schemas.openxmlformats.org/officeDocument/2006/relationships/hyperlink" Target="https://twitter.com/vladlime" TargetMode="External" /><Relationship Id="rId1572" Type="http://schemas.openxmlformats.org/officeDocument/2006/relationships/hyperlink" Target="https://twitter.com/eusebiofg" TargetMode="External" /><Relationship Id="rId1573" Type="http://schemas.openxmlformats.org/officeDocument/2006/relationships/hyperlink" Target="https://twitter.com/davasko63" TargetMode="External" /><Relationship Id="rId1574" Type="http://schemas.openxmlformats.org/officeDocument/2006/relationships/hyperlink" Target="https://twitter.com/caiiiau" TargetMode="External" /><Relationship Id="rId1575" Type="http://schemas.openxmlformats.org/officeDocument/2006/relationships/hyperlink" Target="https://twitter.com/dantypin" TargetMode="External" /><Relationship Id="rId1576" Type="http://schemas.openxmlformats.org/officeDocument/2006/relationships/hyperlink" Target="https://twitter.com/ruxandraag1" TargetMode="External" /><Relationship Id="rId1577" Type="http://schemas.openxmlformats.org/officeDocument/2006/relationships/hyperlink" Target="https://twitter.com/ainarsbr11" TargetMode="External" /><Relationship Id="rId1578" Type="http://schemas.openxmlformats.org/officeDocument/2006/relationships/hyperlink" Target="https://twitter.com/ew91097135" TargetMode="External" /><Relationship Id="rId1579" Type="http://schemas.openxmlformats.org/officeDocument/2006/relationships/hyperlink" Target="https://twitter.com/vovamakarov" TargetMode="External" /><Relationship Id="rId1580" Type="http://schemas.openxmlformats.org/officeDocument/2006/relationships/hyperlink" Target="https://twitter.com/misrakfisseha" TargetMode="External" /><Relationship Id="rId1581" Type="http://schemas.openxmlformats.org/officeDocument/2006/relationships/hyperlink" Target="https://twitter.com/s0l0z" TargetMode="External" /><Relationship Id="rId1582" Type="http://schemas.openxmlformats.org/officeDocument/2006/relationships/hyperlink" Target="https://twitter.com/shizukakuramits" TargetMode="External" /><Relationship Id="rId1583" Type="http://schemas.openxmlformats.org/officeDocument/2006/relationships/hyperlink" Target="https://twitter.com/hibakushaappeal" TargetMode="External" /><Relationship Id="rId1584" Type="http://schemas.openxmlformats.org/officeDocument/2006/relationships/hyperlink" Target="https://twitter.com/drsenait" TargetMode="External" /><Relationship Id="rId1585" Type="http://schemas.openxmlformats.org/officeDocument/2006/relationships/hyperlink" Target="https://twitter.com/slabbxo" TargetMode="External" /><Relationship Id="rId1586" Type="http://schemas.openxmlformats.org/officeDocument/2006/relationships/hyperlink" Target="https://twitter.com/themistella" TargetMode="External" /><Relationship Id="rId1587" Type="http://schemas.openxmlformats.org/officeDocument/2006/relationships/hyperlink" Target="https://twitter.com/riv421" TargetMode="External" /><Relationship Id="rId1588" Type="http://schemas.openxmlformats.org/officeDocument/2006/relationships/hyperlink" Target="https://twitter.com/dmytro_z_metro" TargetMode="External" /><Relationship Id="rId1589" Type="http://schemas.openxmlformats.org/officeDocument/2006/relationships/hyperlink" Target="https://twitter.com/totalforsvar" TargetMode="External" /><Relationship Id="rId1590" Type="http://schemas.openxmlformats.org/officeDocument/2006/relationships/hyperlink" Target="https://twitter.com/eliasaarnio" TargetMode="External" /><Relationship Id="rId1591" Type="http://schemas.openxmlformats.org/officeDocument/2006/relationships/hyperlink" Target="https://twitter.com/bichikota" TargetMode="External" /><Relationship Id="rId1592" Type="http://schemas.openxmlformats.org/officeDocument/2006/relationships/hyperlink" Target="https://twitter.com/sudhvir" TargetMode="External" /><Relationship Id="rId1593" Type="http://schemas.openxmlformats.org/officeDocument/2006/relationships/hyperlink" Target="https://twitter.com/bcarazzolo" TargetMode="External" /><Relationship Id="rId1594" Type="http://schemas.openxmlformats.org/officeDocument/2006/relationships/hyperlink" Target="https://twitter.com/wizardist" TargetMode="External" /><Relationship Id="rId1595" Type="http://schemas.openxmlformats.org/officeDocument/2006/relationships/hyperlink" Target="https://twitter.com/newesprod" TargetMode="External" /><Relationship Id="rId1596" Type="http://schemas.openxmlformats.org/officeDocument/2006/relationships/hyperlink" Target="https://twitter.com/tokuhiroakira" TargetMode="External" /><Relationship Id="rId1597" Type="http://schemas.openxmlformats.org/officeDocument/2006/relationships/hyperlink" Target="https://twitter.com/komissarwhipla" TargetMode="External" /><Relationship Id="rId1598" Type="http://schemas.openxmlformats.org/officeDocument/2006/relationships/hyperlink" Target="https://twitter.com/fab_hinz" TargetMode="External" /><Relationship Id="rId1599" Type="http://schemas.openxmlformats.org/officeDocument/2006/relationships/hyperlink" Target="https://twitter.com/tsar_vseja_rusi" TargetMode="External" /><Relationship Id="rId1600" Type="http://schemas.openxmlformats.org/officeDocument/2006/relationships/hyperlink" Target="https://twitter.com/pmgeducator" TargetMode="External" /><Relationship Id="rId1601" Type="http://schemas.openxmlformats.org/officeDocument/2006/relationships/hyperlink" Target="https://twitter.com/themichelotti" TargetMode="External" /><Relationship Id="rId1602" Type="http://schemas.openxmlformats.org/officeDocument/2006/relationships/hyperlink" Target="https://twitter.com/stnatyy" TargetMode="External" /><Relationship Id="rId1603" Type="http://schemas.openxmlformats.org/officeDocument/2006/relationships/hyperlink" Target="https://twitter.com/n_led" TargetMode="External" /><Relationship Id="rId1604" Type="http://schemas.openxmlformats.org/officeDocument/2006/relationships/hyperlink" Target="https://twitter.com/cecalli_helper" TargetMode="External" /><Relationship Id="rId1605" Type="http://schemas.openxmlformats.org/officeDocument/2006/relationships/hyperlink" Target="https://twitter.com/bpmckeon64" TargetMode="External" /><Relationship Id="rId1606" Type="http://schemas.openxmlformats.org/officeDocument/2006/relationships/hyperlink" Target="https://twitter.com/umeberto" TargetMode="External" /><Relationship Id="rId1607" Type="http://schemas.openxmlformats.org/officeDocument/2006/relationships/hyperlink" Target="https://twitter.com/majianadesan" TargetMode="External" /><Relationship Id="rId1608" Type="http://schemas.openxmlformats.org/officeDocument/2006/relationships/hyperlink" Target="https://twitter.com/herodote1789" TargetMode="External" /><Relationship Id="rId1609" Type="http://schemas.openxmlformats.org/officeDocument/2006/relationships/hyperlink" Target="https://twitter.com/lciucciovino" TargetMode="External" /><Relationship Id="rId1610" Type="http://schemas.openxmlformats.org/officeDocument/2006/relationships/hyperlink" Target="https://twitter.com/tajigennorihiro" TargetMode="External" /><Relationship Id="rId1611" Type="http://schemas.openxmlformats.org/officeDocument/2006/relationships/hyperlink" Target="https://twitter.com/georgewherbert" TargetMode="External" /><Relationship Id="rId1612" Type="http://schemas.openxmlformats.org/officeDocument/2006/relationships/hyperlink" Target="https://twitter.com/envirogroup_fr" TargetMode="External" /><Relationship Id="rId1613" Type="http://schemas.openxmlformats.org/officeDocument/2006/relationships/hyperlink" Target="https://twitter.com/pfc_joker" TargetMode="External" /><Relationship Id="rId1614" Type="http://schemas.openxmlformats.org/officeDocument/2006/relationships/hyperlink" Target="https://twitter.com/pvoberstein" TargetMode="External" /><Relationship Id="rId1615" Type="http://schemas.openxmlformats.org/officeDocument/2006/relationships/hyperlink" Target="https://twitter.com/gbrumfiel" TargetMode="External" /><Relationship Id="rId1616" Type="http://schemas.openxmlformats.org/officeDocument/2006/relationships/hyperlink" Target="https://twitter.com/ngfantastic" TargetMode="External" /><Relationship Id="rId1617" Type="http://schemas.openxmlformats.org/officeDocument/2006/relationships/hyperlink" Target="https://twitter.com/maya0105" TargetMode="External" /><Relationship Id="rId1618" Type="http://schemas.openxmlformats.org/officeDocument/2006/relationships/hyperlink" Target="https://twitter.com/snanish" TargetMode="External" /><Relationship Id="rId1619" Type="http://schemas.openxmlformats.org/officeDocument/2006/relationships/hyperlink" Target="https://twitter.com/tp_on_tw1tter" TargetMode="External" /><Relationship Id="rId1620" Type="http://schemas.openxmlformats.org/officeDocument/2006/relationships/hyperlink" Target="https://twitter.com/sufiboy" TargetMode="External" /><Relationship Id="rId1621" Type="http://schemas.openxmlformats.org/officeDocument/2006/relationships/hyperlink" Target="https://twitter.com/begfhrmjfedo1gr" TargetMode="External" /><Relationship Id="rId1622" Type="http://schemas.openxmlformats.org/officeDocument/2006/relationships/hyperlink" Target="https://twitter.com/rafasubia" TargetMode="External" /><Relationship Id="rId1623" Type="http://schemas.openxmlformats.org/officeDocument/2006/relationships/hyperlink" Target="https://twitter.com/mbkalinowski" TargetMode="External" /><Relationship Id="rId1624" Type="http://schemas.openxmlformats.org/officeDocument/2006/relationships/hyperlink" Target="https://twitter.com/joshua_pollack" TargetMode="External" /><Relationship Id="rId1625" Type="http://schemas.openxmlformats.org/officeDocument/2006/relationships/hyperlink" Target="https://twitter.com/ajatollah_map" TargetMode="External" /><Relationship Id="rId1626" Type="http://schemas.openxmlformats.org/officeDocument/2006/relationships/hyperlink" Target="https://twitter.com/juanjohnjedi" TargetMode="External" /><Relationship Id="rId1627" Type="http://schemas.openxmlformats.org/officeDocument/2006/relationships/hyperlink" Target="https://twitter.com/real_bunkerman" TargetMode="External" /><Relationship Id="rId1628" Type="http://schemas.openxmlformats.org/officeDocument/2006/relationships/hyperlink" Target="https://twitter.com/iainhall" TargetMode="External" /><Relationship Id="rId1629" Type="http://schemas.openxmlformats.org/officeDocument/2006/relationships/hyperlink" Target="https://twitter.com/liotier" TargetMode="External" /><Relationship Id="rId1630" Type="http://schemas.openxmlformats.org/officeDocument/2006/relationships/hyperlink" Target="https://twitter.com/bwiedwards" TargetMode="External" /><Relationship Id="rId1631" Type="http://schemas.openxmlformats.org/officeDocument/2006/relationships/hyperlink" Target="https://twitter.com/initintegrity" TargetMode="External" /><Relationship Id="rId1632" Type="http://schemas.openxmlformats.org/officeDocument/2006/relationships/hyperlink" Target="https://twitter.com/geo_risk" TargetMode="External" /><Relationship Id="rId1633" Type="http://schemas.openxmlformats.org/officeDocument/2006/relationships/hyperlink" Target="https://twitter.com/kingstonareif" TargetMode="External" /><Relationship Id="rId1634" Type="http://schemas.openxmlformats.org/officeDocument/2006/relationships/hyperlink" Target="https://twitter.com/pbertoni89" TargetMode="External" /><Relationship Id="rId1635" Type="http://schemas.openxmlformats.org/officeDocument/2006/relationships/hyperlink" Target="https://twitter.com/uspolisci" TargetMode="External" /><Relationship Id="rId1636" Type="http://schemas.openxmlformats.org/officeDocument/2006/relationships/hyperlink" Target="https://twitter.com/nuclearanthro" TargetMode="External" /><Relationship Id="rId1637" Type="http://schemas.openxmlformats.org/officeDocument/2006/relationships/hyperlink" Target="https://twitter.com/qrandom" TargetMode="External" /><Relationship Id="rId1638" Type="http://schemas.openxmlformats.org/officeDocument/2006/relationships/hyperlink" Target="https://twitter.com/barbiewithatude" TargetMode="External" /><Relationship Id="rId1639" Type="http://schemas.openxmlformats.org/officeDocument/2006/relationships/hyperlink" Target="https://twitter.com/seb6philippe" TargetMode="External" /><Relationship Id="rId1640" Type="http://schemas.openxmlformats.org/officeDocument/2006/relationships/hyperlink" Target="https://twitter.com/pjpuas" TargetMode="External" /><Relationship Id="rId1641" Type="http://schemas.openxmlformats.org/officeDocument/2006/relationships/hyperlink" Target="https://twitter.com/chalexthegreat" TargetMode="External" /><Relationship Id="rId1642" Type="http://schemas.openxmlformats.org/officeDocument/2006/relationships/hyperlink" Target="https://twitter.com/trizlet" TargetMode="External" /><Relationship Id="rId1643" Type="http://schemas.openxmlformats.org/officeDocument/2006/relationships/hyperlink" Target="https://twitter.com/mfbenson1" TargetMode="External" /><Relationship Id="rId1644" Type="http://schemas.openxmlformats.org/officeDocument/2006/relationships/hyperlink" Target="https://twitter.com/jb_carlson" TargetMode="External" /><Relationship Id="rId1645" Type="http://schemas.openxmlformats.org/officeDocument/2006/relationships/hyperlink" Target="https://twitter.com/livableworld" TargetMode="External" /><Relationship Id="rId1646" Type="http://schemas.openxmlformats.org/officeDocument/2006/relationships/hyperlink" Target="https://twitter.com/gcas2018" TargetMode="External" /><Relationship Id="rId1647" Type="http://schemas.openxmlformats.org/officeDocument/2006/relationships/hyperlink" Target="https://twitter.com/obnoxhouse" TargetMode="External" /><Relationship Id="rId1648" Type="http://schemas.openxmlformats.org/officeDocument/2006/relationships/comments" Target="../comments2.xml" /><Relationship Id="rId1649" Type="http://schemas.openxmlformats.org/officeDocument/2006/relationships/vmlDrawing" Target="../drawings/vmlDrawing2.vml" /><Relationship Id="rId1650" Type="http://schemas.openxmlformats.org/officeDocument/2006/relationships/table" Target="../tables/table2.xml" /><Relationship Id="rId1651" Type="http://schemas.openxmlformats.org/officeDocument/2006/relationships/drawing" Target="../drawings/drawing1.xml" /><Relationship Id="rId165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quotidiano.net/esteri/incidente-nucleare-russia-esplosione-1.4733619" TargetMode="External" /><Relationship Id="rId2" Type="http://schemas.openxmlformats.org/officeDocument/2006/relationships/hyperlink" Target="https://livableworld.org/nukes-climate-change/" TargetMode="External" /><Relationship Id="rId3" Type="http://schemas.openxmlformats.org/officeDocument/2006/relationships/hyperlink" Target="https://twitter.com/JB_Carlson/status/981589569417154560" TargetMode="External" /><Relationship Id="rId4" Type="http://schemas.openxmlformats.org/officeDocument/2006/relationships/hyperlink" Target="https://www.quotidiano.net/esteri/incidente-nucleare-russia-esplosione-1.4733619" TargetMode="External" /><Relationship Id="rId5" Type="http://schemas.openxmlformats.org/officeDocument/2006/relationships/hyperlink" Target="https://twitter.com/JB_Carlson/status/981589569417154560" TargetMode="External" /><Relationship Id="rId6" Type="http://schemas.openxmlformats.org/officeDocument/2006/relationships/hyperlink" Target="https://livableworld.org/nukes-climate-change/" TargetMode="External" /><Relationship Id="rId7" Type="http://schemas.openxmlformats.org/officeDocument/2006/relationships/table" Target="../tables/table11.xml" /><Relationship Id="rId8" Type="http://schemas.openxmlformats.org/officeDocument/2006/relationships/table" Target="../tables/table12.xml" /><Relationship Id="rId9" Type="http://schemas.openxmlformats.org/officeDocument/2006/relationships/table" Target="../tables/table13.xml" /><Relationship Id="rId10" Type="http://schemas.openxmlformats.org/officeDocument/2006/relationships/table" Target="../tables/table14.xml" /><Relationship Id="rId11" Type="http://schemas.openxmlformats.org/officeDocument/2006/relationships/table" Target="../tables/table15.xml" /><Relationship Id="rId12" Type="http://schemas.openxmlformats.org/officeDocument/2006/relationships/table" Target="../tables/table16.xml" /><Relationship Id="rId13" Type="http://schemas.openxmlformats.org/officeDocument/2006/relationships/table" Target="../tables/table17.xml" /><Relationship Id="rId1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5081</v>
      </c>
      <c r="BD2" s="13" t="s">
        <v>5097</v>
      </c>
      <c r="BE2" s="13" t="s">
        <v>5098</v>
      </c>
      <c r="BF2" s="122" t="s">
        <v>5728</v>
      </c>
      <c r="BG2" s="122" t="s">
        <v>5729</v>
      </c>
      <c r="BH2" s="122" t="s">
        <v>5730</v>
      </c>
      <c r="BI2" s="122" t="s">
        <v>5731</v>
      </c>
      <c r="BJ2" s="122" t="s">
        <v>5732</v>
      </c>
      <c r="BK2" s="122" t="s">
        <v>5733</v>
      </c>
      <c r="BL2" s="122" t="s">
        <v>5734</v>
      </c>
      <c r="BM2" s="122" t="s">
        <v>5735</v>
      </c>
      <c r="BN2" s="122" t="s">
        <v>5736</v>
      </c>
    </row>
    <row r="3" spans="1:66" ht="15" customHeight="1">
      <c r="A3" s="64" t="s">
        <v>214</v>
      </c>
      <c r="B3" s="64" t="s">
        <v>222</v>
      </c>
      <c r="C3" s="65" t="s">
        <v>5759</v>
      </c>
      <c r="D3" s="66">
        <v>3</v>
      </c>
      <c r="E3" s="67" t="s">
        <v>132</v>
      </c>
      <c r="F3" s="68">
        <v>32</v>
      </c>
      <c r="G3" s="65"/>
      <c r="H3" s="69"/>
      <c r="I3" s="70"/>
      <c r="J3" s="70"/>
      <c r="K3" s="34" t="s">
        <v>65</v>
      </c>
      <c r="L3" s="71">
        <v>3</v>
      </c>
      <c r="M3" s="71"/>
      <c r="N3" s="72"/>
      <c r="O3" s="78" t="s">
        <v>630</v>
      </c>
      <c r="P3" s="80">
        <v>43681.74568287037</v>
      </c>
      <c r="Q3" s="78" t="s">
        <v>632</v>
      </c>
      <c r="R3" s="78"/>
      <c r="S3" s="78"/>
      <c r="T3" s="78"/>
      <c r="U3" s="78"/>
      <c r="V3" s="83" t="s">
        <v>702</v>
      </c>
      <c r="W3" s="80">
        <v>43681.74568287037</v>
      </c>
      <c r="X3" s="84">
        <v>43681</v>
      </c>
      <c r="Y3" s="86" t="s">
        <v>1087</v>
      </c>
      <c r="Z3" s="83" t="s">
        <v>1599</v>
      </c>
      <c r="AA3" s="78"/>
      <c r="AB3" s="78"/>
      <c r="AC3" s="86" t="s">
        <v>2111</v>
      </c>
      <c r="AD3" s="78"/>
      <c r="AE3" s="78" t="b">
        <v>0</v>
      </c>
      <c r="AF3" s="78">
        <v>0</v>
      </c>
      <c r="AG3" s="86" t="s">
        <v>2624</v>
      </c>
      <c r="AH3" s="78" t="b">
        <v>0</v>
      </c>
      <c r="AI3" s="78" t="s">
        <v>2626</v>
      </c>
      <c r="AJ3" s="78"/>
      <c r="AK3" s="86" t="s">
        <v>2624</v>
      </c>
      <c r="AL3" s="78" t="b">
        <v>0</v>
      </c>
      <c r="AM3" s="78">
        <v>5</v>
      </c>
      <c r="AN3" s="86" t="s">
        <v>2119</v>
      </c>
      <c r="AO3" s="78" t="s">
        <v>2631</v>
      </c>
      <c r="AP3" s="78" t="b">
        <v>0</v>
      </c>
      <c r="AQ3" s="86" t="s">
        <v>2119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214</v>
      </c>
      <c r="B4" s="64" t="s">
        <v>597</v>
      </c>
      <c r="C4" s="65" t="s">
        <v>5759</v>
      </c>
      <c r="D4" s="66">
        <v>3</v>
      </c>
      <c r="E4" s="67" t="s">
        <v>132</v>
      </c>
      <c r="F4" s="68">
        <v>32</v>
      </c>
      <c r="G4" s="65"/>
      <c r="H4" s="69"/>
      <c r="I4" s="70"/>
      <c r="J4" s="70"/>
      <c r="K4" s="34" t="s">
        <v>65</v>
      </c>
      <c r="L4" s="77">
        <v>4</v>
      </c>
      <c r="M4" s="77"/>
      <c r="N4" s="72"/>
      <c r="O4" s="79" t="s">
        <v>631</v>
      </c>
      <c r="P4" s="81">
        <v>43681.74568287037</v>
      </c>
      <c r="Q4" s="79" t="s">
        <v>632</v>
      </c>
      <c r="R4" s="79"/>
      <c r="S4" s="79"/>
      <c r="T4" s="79"/>
      <c r="U4" s="79"/>
      <c r="V4" s="82" t="s">
        <v>702</v>
      </c>
      <c r="W4" s="81">
        <v>43681.74568287037</v>
      </c>
      <c r="X4" s="85">
        <v>43681</v>
      </c>
      <c r="Y4" s="87" t="s">
        <v>1087</v>
      </c>
      <c r="Z4" s="82" t="s">
        <v>1599</v>
      </c>
      <c r="AA4" s="79"/>
      <c r="AB4" s="79"/>
      <c r="AC4" s="87" t="s">
        <v>2111</v>
      </c>
      <c r="AD4" s="79"/>
      <c r="AE4" s="79" t="b">
        <v>0</v>
      </c>
      <c r="AF4" s="79">
        <v>0</v>
      </c>
      <c r="AG4" s="87" t="s">
        <v>2624</v>
      </c>
      <c r="AH4" s="79" t="b">
        <v>0</v>
      </c>
      <c r="AI4" s="79" t="s">
        <v>2626</v>
      </c>
      <c r="AJ4" s="79"/>
      <c r="AK4" s="87" t="s">
        <v>2624</v>
      </c>
      <c r="AL4" s="79" t="b">
        <v>0</v>
      </c>
      <c r="AM4" s="79">
        <v>5</v>
      </c>
      <c r="AN4" s="87" t="s">
        <v>2119</v>
      </c>
      <c r="AO4" s="79" t="s">
        <v>2631</v>
      </c>
      <c r="AP4" s="79" t="b">
        <v>0</v>
      </c>
      <c r="AQ4" s="87" t="s">
        <v>2119</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c r="BG4" s="49"/>
      <c r="BH4" s="48"/>
      <c r="BI4" s="49"/>
      <c r="BJ4" s="48"/>
      <c r="BK4" s="49"/>
      <c r="BL4" s="48"/>
      <c r="BM4" s="49"/>
      <c r="BN4" s="48"/>
    </row>
    <row r="5" spans="1:66" ht="15">
      <c r="A5" s="64" t="s">
        <v>214</v>
      </c>
      <c r="B5" s="64" t="s">
        <v>622</v>
      </c>
      <c r="C5" s="65" t="s">
        <v>5759</v>
      </c>
      <c r="D5" s="66">
        <v>3</v>
      </c>
      <c r="E5" s="67" t="s">
        <v>132</v>
      </c>
      <c r="F5" s="68">
        <v>32</v>
      </c>
      <c r="G5" s="65"/>
      <c r="H5" s="69"/>
      <c r="I5" s="70"/>
      <c r="J5" s="70"/>
      <c r="K5" s="34" t="s">
        <v>65</v>
      </c>
      <c r="L5" s="77">
        <v>5</v>
      </c>
      <c r="M5" s="77"/>
      <c r="N5" s="72"/>
      <c r="O5" s="79" t="s">
        <v>631</v>
      </c>
      <c r="P5" s="81">
        <v>43681.74568287037</v>
      </c>
      <c r="Q5" s="79" t="s">
        <v>632</v>
      </c>
      <c r="R5" s="79"/>
      <c r="S5" s="79"/>
      <c r="T5" s="79"/>
      <c r="U5" s="79"/>
      <c r="V5" s="82" t="s">
        <v>702</v>
      </c>
      <c r="W5" s="81">
        <v>43681.74568287037</v>
      </c>
      <c r="X5" s="85">
        <v>43681</v>
      </c>
      <c r="Y5" s="87" t="s">
        <v>1087</v>
      </c>
      <c r="Z5" s="82" t="s">
        <v>1599</v>
      </c>
      <c r="AA5" s="79"/>
      <c r="AB5" s="79"/>
      <c r="AC5" s="87" t="s">
        <v>2111</v>
      </c>
      <c r="AD5" s="79"/>
      <c r="AE5" s="79" t="b">
        <v>0</v>
      </c>
      <c r="AF5" s="79">
        <v>0</v>
      </c>
      <c r="AG5" s="87" t="s">
        <v>2624</v>
      </c>
      <c r="AH5" s="79" t="b">
        <v>0</v>
      </c>
      <c r="AI5" s="79" t="s">
        <v>2626</v>
      </c>
      <c r="AJ5" s="79"/>
      <c r="AK5" s="87" t="s">
        <v>2624</v>
      </c>
      <c r="AL5" s="79" t="b">
        <v>0</v>
      </c>
      <c r="AM5" s="79">
        <v>5</v>
      </c>
      <c r="AN5" s="87" t="s">
        <v>2119</v>
      </c>
      <c r="AO5" s="79" t="s">
        <v>2631</v>
      </c>
      <c r="AP5" s="79" t="b">
        <v>0</v>
      </c>
      <c r="AQ5" s="87" t="s">
        <v>2119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v>0</v>
      </c>
      <c r="BG5" s="49">
        <v>0</v>
      </c>
      <c r="BH5" s="48">
        <v>0</v>
      </c>
      <c r="BI5" s="49">
        <v>0</v>
      </c>
      <c r="BJ5" s="48">
        <v>0</v>
      </c>
      <c r="BK5" s="49">
        <v>0</v>
      </c>
      <c r="BL5" s="48">
        <v>31</v>
      </c>
      <c r="BM5" s="49">
        <v>100</v>
      </c>
      <c r="BN5" s="48">
        <v>31</v>
      </c>
    </row>
    <row r="6" spans="1:66" ht="15">
      <c r="A6" s="64" t="s">
        <v>215</v>
      </c>
      <c r="B6" s="64" t="s">
        <v>599</v>
      </c>
      <c r="C6" s="65" t="s">
        <v>5759</v>
      </c>
      <c r="D6" s="66">
        <v>3</v>
      </c>
      <c r="E6" s="67" t="s">
        <v>132</v>
      </c>
      <c r="F6" s="68">
        <v>32</v>
      </c>
      <c r="G6" s="65"/>
      <c r="H6" s="69"/>
      <c r="I6" s="70"/>
      <c r="J6" s="70"/>
      <c r="K6" s="34" t="s">
        <v>65</v>
      </c>
      <c r="L6" s="77">
        <v>6</v>
      </c>
      <c r="M6" s="77"/>
      <c r="N6" s="72"/>
      <c r="O6" s="79" t="s">
        <v>630</v>
      </c>
      <c r="P6" s="81">
        <v>43681.97640046296</v>
      </c>
      <c r="Q6" s="79" t="s">
        <v>633</v>
      </c>
      <c r="R6" s="79"/>
      <c r="S6" s="79"/>
      <c r="T6" s="79" t="s">
        <v>659</v>
      </c>
      <c r="U6" s="79"/>
      <c r="V6" s="82" t="s">
        <v>703</v>
      </c>
      <c r="W6" s="81">
        <v>43681.97640046296</v>
      </c>
      <c r="X6" s="85">
        <v>43681</v>
      </c>
      <c r="Y6" s="87" t="s">
        <v>1088</v>
      </c>
      <c r="Z6" s="82" t="s">
        <v>1600</v>
      </c>
      <c r="AA6" s="79"/>
      <c r="AB6" s="79"/>
      <c r="AC6" s="87" t="s">
        <v>2112</v>
      </c>
      <c r="AD6" s="79"/>
      <c r="AE6" s="79" t="b">
        <v>0</v>
      </c>
      <c r="AF6" s="79">
        <v>0</v>
      </c>
      <c r="AG6" s="87" t="s">
        <v>2624</v>
      </c>
      <c r="AH6" s="79" t="b">
        <v>0</v>
      </c>
      <c r="AI6" s="79" t="s">
        <v>2626</v>
      </c>
      <c r="AJ6" s="79"/>
      <c r="AK6" s="87" t="s">
        <v>2624</v>
      </c>
      <c r="AL6" s="79" t="b">
        <v>0</v>
      </c>
      <c r="AM6" s="79">
        <v>26</v>
      </c>
      <c r="AN6" s="87" t="s">
        <v>2596</v>
      </c>
      <c r="AO6" s="79" t="s">
        <v>2632</v>
      </c>
      <c r="AP6" s="79" t="b">
        <v>0</v>
      </c>
      <c r="AQ6" s="87" t="s">
        <v>2596</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1</v>
      </c>
      <c r="BG6" s="49">
        <v>2.5641025641025643</v>
      </c>
      <c r="BH6" s="48">
        <v>0</v>
      </c>
      <c r="BI6" s="49">
        <v>0</v>
      </c>
      <c r="BJ6" s="48">
        <v>0</v>
      </c>
      <c r="BK6" s="49">
        <v>0</v>
      </c>
      <c r="BL6" s="48">
        <v>38</v>
      </c>
      <c r="BM6" s="49">
        <v>97.43589743589743</v>
      </c>
      <c r="BN6" s="48">
        <v>39</v>
      </c>
    </row>
    <row r="7" spans="1:66" ht="15">
      <c r="A7" s="64" t="s">
        <v>216</v>
      </c>
      <c r="B7" s="64" t="s">
        <v>599</v>
      </c>
      <c r="C7" s="65" t="s">
        <v>5759</v>
      </c>
      <c r="D7" s="66">
        <v>3</v>
      </c>
      <c r="E7" s="67" t="s">
        <v>132</v>
      </c>
      <c r="F7" s="68">
        <v>32</v>
      </c>
      <c r="G7" s="65"/>
      <c r="H7" s="69"/>
      <c r="I7" s="70"/>
      <c r="J7" s="70"/>
      <c r="K7" s="34" t="s">
        <v>65</v>
      </c>
      <c r="L7" s="77">
        <v>7</v>
      </c>
      <c r="M7" s="77"/>
      <c r="N7" s="72"/>
      <c r="O7" s="79" t="s">
        <v>630</v>
      </c>
      <c r="P7" s="81">
        <v>43682.00537037037</v>
      </c>
      <c r="Q7" s="79" t="s">
        <v>633</v>
      </c>
      <c r="R7" s="79"/>
      <c r="S7" s="79"/>
      <c r="T7" s="79" t="s">
        <v>659</v>
      </c>
      <c r="U7" s="79"/>
      <c r="V7" s="82" t="s">
        <v>704</v>
      </c>
      <c r="W7" s="81">
        <v>43682.00537037037</v>
      </c>
      <c r="X7" s="85">
        <v>43682</v>
      </c>
      <c r="Y7" s="87" t="s">
        <v>1089</v>
      </c>
      <c r="Z7" s="82" t="s">
        <v>1601</v>
      </c>
      <c r="AA7" s="79"/>
      <c r="AB7" s="79"/>
      <c r="AC7" s="87" t="s">
        <v>2113</v>
      </c>
      <c r="AD7" s="79"/>
      <c r="AE7" s="79" t="b">
        <v>0</v>
      </c>
      <c r="AF7" s="79">
        <v>0</v>
      </c>
      <c r="AG7" s="87" t="s">
        <v>2624</v>
      </c>
      <c r="AH7" s="79" t="b">
        <v>0</v>
      </c>
      <c r="AI7" s="79" t="s">
        <v>2626</v>
      </c>
      <c r="AJ7" s="79"/>
      <c r="AK7" s="87" t="s">
        <v>2624</v>
      </c>
      <c r="AL7" s="79" t="b">
        <v>0</v>
      </c>
      <c r="AM7" s="79">
        <v>26</v>
      </c>
      <c r="AN7" s="87" t="s">
        <v>2596</v>
      </c>
      <c r="AO7" s="79" t="s">
        <v>2631</v>
      </c>
      <c r="AP7" s="79" t="b">
        <v>0</v>
      </c>
      <c r="AQ7" s="87" t="s">
        <v>2596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1</v>
      </c>
      <c r="BG7" s="49">
        <v>2.5641025641025643</v>
      </c>
      <c r="BH7" s="48">
        <v>0</v>
      </c>
      <c r="BI7" s="49">
        <v>0</v>
      </c>
      <c r="BJ7" s="48">
        <v>0</v>
      </c>
      <c r="BK7" s="49">
        <v>0</v>
      </c>
      <c r="BL7" s="48">
        <v>38</v>
      </c>
      <c r="BM7" s="49">
        <v>97.43589743589743</v>
      </c>
      <c r="BN7" s="48">
        <v>39</v>
      </c>
    </row>
    <row r="8" spans="1:66" ht="15">
      <c r="A8" s="64" t="s">
        <v>217</v>
      </c>
      <c r="B8" s="64" t="s">
        <v>599</v>
      </c>
      <c r="C8" s="65" t="s">
        <v>5759</v>
      </c>
      <c r="D8" s="66">
        <v>3</v>
      </c>
      <c r="E8" s="67" t="s">
        <v>132</v>
      </c>
      <c r="F8" s="68">
        <v>32</v>
      </c>
      <c r="G8" s="65"/>
      <c r="H8" s="69"/>
      <c r="I8" s="70"/>
      <c r="J8" s="70"/>
      <c r="K8" s="34" t="s">
        <v>65</v>
      </c>
      <c r="L8" s="77">
        <v>8</v>
      </c>
      <c r="M8" s="77"/>
      <c r="N8" s="72"/>
      <c r="O8" s="79" t="s">
        <v>630</v>
      </c>
      <c r="P8" s="81">
        <v>43682.30063657407</v>
      </c>
      <c r="Q8" s="79" t="s">
        <v>634</v>
      </c>
      <c r="R8" s="79"/>
      <c r="S8" s="79"/>
      <c r="T8" s="79" t="s">
        <v>660</v>
      </c>
      <c r="U8" s="79"/>
      <c r="V8" s="82" t="s">
        <v>705</v>
      </c>
      <c r="W8" s="81">
        <v>43682.30063657407</v>
      </c>
      <c r="X8" s="85">
        <v>43682</v>
      </c>
      <c r="Y8" s="87" t="s">
        <v>1090</v>
      </c>
      <c r="Z8" s="82" t="s">
        <v>1602</v>
      </c>
      <c r="AA8" s="79"/>
      <c r="AB8" s="79"/>
      <c r="AC8" s="87" t="s">
        <v>2114</v>
      </c>
      <c r="AD8" s="79"/>
      <c r="AE8" s="79" t="b">
        <v>0</v>
      </c>
      <c r="AF8" s="79">
        <v>0</v>
      </c>
      <c r="AG8" s="87" t="s">
        <v>2624</v>
      </c>
      <c r="AH8" s="79" t="b">
        <v>0</v>
      </c>
      <c r="AI8" s="79" t="s">
        <v>2626</v>
      </c>
      <c r="AJ8" s="79"/>
      <c r="AK8" s="87" t="s">
        <v>2624</v>
      </c>
      <c r="AL8" s="79" t="b">
        <v>0</v>
      </c>
      <c r="AM8" s="79">
        <v>192</v>
      </c>
      <c r="AN8" s="87" t="s">
        <v>2597</v>
      </c>
      <c r="AO8" s="79" t="s">
        <v>2632</v>
      </c>
      <c r="AP8" s="79" t="b">
        <v>0</v>
      </c>
      <c r="AQ8" s="87" t="s">
        <v>2597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1</v>
      </c>
      <c r="BG8" s="49">
        <v>2.9411764705882355</v>
      </c>
      <c r="BH8" s="48">
        <v>0</v>
      </c>
      <c r="BI8" s="49">
        <v>0</v>
      </c>
      <c r="BJ8" s="48">
        <v>0</v>
      </c>
      <c r="BK8" s="49">
        <v>0</v>
      </c>
      <c r="BL8" s="48">
        <v>33</v>
      </c>
      <c r="BM8" s="49">
        <v>97.05882352941177</v>
      </c>
      <c r="BN8" s="48">
        <v>34</v>
      </c>
    </row>
    <row r="9" spans="1:66" ht="15">
      <c r="A9" s="64" t="s">
        <v>218</v>
      </c>
      <c r="B9" s="64" t="s">
        <v>599</v>
      </c>
      <c r="C9" s="65" t="s">
        <v>5759</v>
      </c>
      <c r="D9" s="66">
        <v>3</v>
      </c>
      <c r="E9" s="67" t="s">
        <v>132</v>
      </c>
      <c r="F9" s="68">
        <v>32</v>
      </c>
      <c r="G9" s="65"/>
      <c r="H9" s="69"/>
      <c r="I9" s="70"/>
      <c r="J9" s="70"/>
      <c r="K9" s="34" t="s">
        <v>65</v>
      </c>
      <c r="L9" s="77">
        <v>9</v>
      </c>
      <c r="M9" s="77"/>
      <c r="N9" s="72"/>
      <c r="O9" s="79" t="s">
        <v>630</v>
      </c>
      <c r="P9" s="81">
        <v>43682.30571759259</v>
      </c>
      <c r="Q9" s="79" t="s">
        <v>634</v>
      </c>
      <c r="R9" s="79"/>
      <c r="S9" s="79"/>
      <c r="T9" s="79" t="s">
        <v>660</v>
      </c>
      <c r="U9" s="79"/>
      <c r="V9" s="82" t="s">
        <v>706</v>
      </c>
      <c r="W9" s="81">
        <v>43682.30571759259</v>
      </c>
      <c r="X9" s="85">
        <v>43682</v>
      </c>
      <c r="Y9" s="87" t="s">
        <v>1091</v>
      </c>
      <c r="Z9" s="82" t="s">
        <v>1603</v>
      </c>
      <c r="AA9" s="79"/>
      <c r="AB9" s="79"/>
      <c r="AC9" s="87" t="s">
        <v>2115</v>
      </c>
      <c r="AD9" s="79"/>
      <c r="AE9" s="79" t="b">
        <v>0</v>
      </c>
      <c r="AF9" s="79">
        <v>0</v>
      </c>
      <c r="AG9" s="87" t="s">
        <v>2624</v>
      </c>
      <c r="AH9" s="79" t="b">
        <v>0</v>
      </c>
      <c r="AI9" s="79" t="s">
        <v>2626</v>
      </c>
      <c r="AJ9" s="79"/>
      <c r="AK9" s="87" t="s">
        <v>2624</v>
      </c>
      <c r="AL9" s="79" t="b">
        <v>0</v>
      </c>
      <c r="AM9" s="79">
        <v>192</v>
      </c>
      <c r="AN9" s="87" t="s">
        <v>2597</v>
      </c>
      <c r="AO9" s="79" t="s">
        <v>2633</v>
      </c>
      <c r="AP9" s="79" t="b">
        <v>0</v>
      </c>
      <c r="AQ9" s="87" t="s">
        <v>2597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1</v>
      </c>
      <c r="BG9" s="49">
        <v>2.9411764705882355</v>
      </c>
      <c r="BH9" s="48">
        <v>0</v>
      </c>
      <c r="BI9" s="49">
        <v>0</v>
      </c>
      <c r="BJ9" s="48">
        <v>0</v>
      </c>
      <c r="BK9" s="49">
        <v>0</v>
      </c>
      <c r="BL9" s="48">
        <v>33</v>
      </c>
      <c r="BM9" s="49">
        <v>97.05882352941177</v>
      </c>
      <c r="BN9" s="48">
        <v>34</v>
      </c>
    </row>
    <row r="10" spans="1:66" ht="15">
      <c r="A10" s="64" t="s">
        <v>219</v>
      </c>
      <c r="B10" s="64" t="s">
        <v>599</v>
      </c>
      <c r="C10" s="65" t="s">
        <v>5759</v>
      </c>
      <c r="D10" s="66">
        <v>3</v>
      </c>
      <c r="E10" s="67" t="s">
        <v>132</v>
      </c>
      <c r="F10" s="68">
        <v>32</v>
      </c>
      <c r="G10" s="65"/>
      <c r="H10" s="69"/>
      <c r="I10" s="70"/>
      <c r="J10" s="70"/>
      <c r="K10" s="34" t="s">
        <v>65</v>
      </c>
      <c r="L10" s="77">
        <v>10</v>
      </c>
      <c r="M10" s="77"/>
      <c r="N10" s="72"/>
      <c r="O10" s="79" t="s">
        <v>630</v>
      </c>
      <c r="P10" s="81">
        <v>43682.353101851855</v>
      </c>
      <c r="Q10" s="79" t="s">
        <v>634</v>
      </c>
      <c r="R10" s="79"/>
      <c r="S10" s="79"/>
      <c r="T10" s="79" t="s">
        <v>660</v>
      </c>
      <c r="U10" s="79"/>
      <c r="V10" s="82" t="s">
        <v>707</v>
      </c>
      <c r="W10" s="81">
        <v>43682.353101851855</v>
      </c>
      <c r="X10" s="85">
        <v>43682</v>
      </c>
      <c r="Y10" s="87" t="s">
        <v>1092</v>
      </c>
      <c r="Z10" s="82" t="s">
        <v>1604</v>
      </c>
      <c r="AA10" s="79"/>
      <c r="AB10" s="79"/>
      <c r="AC10" s="87" t="s">
        <v>2116</v>
      </c>
      <c r="AD10" s="79"/>
      <c r="AE10" s="79" t="b">
        <v>0</v>
      </c>
      <c r="AF10" s="79">
        <v>0</v>
      </c>
      <c r="AG10" s="87" t="s">
        <v>2624</v>
      </c>
      <c r="AH10" s="79" t="b">
        <v>0</v>
      </c>
      <c r="AI10" s="79" t="s">
        <v>2626</v>
      </c>
      <c r="AJ10" s="79"/>
      <c r="AK10" s="87" t="s">
        <v>2624</v>
      </c>
      <c r="AL10" s="79" t="b">
        <v>0</v>
      </c>
      <c r="AM10" s="79">
        <v>192</v>
      </c>
      <c r="AN10" s="87" t="s">
        <v>2597</v>
      </c>
      <c r="AO10" s="79" t="s">
        <v>2631</v>
      </c>
      <c r="AP10" s="79" t="b">
        <v>0</v>
      </c>
      <c r="AQ10" s="87" t="s">
        <v>2597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1</v>
      </c>
      <c r="BG10" s="49">
        <v>2.9411764705882355</v>
      </c>
      <c r="BH10" s="48">
        <v>0</v>
      </c>
      <c r="BI10" s="49">
        <v>0</v>
      </c>
      <c r="BJ10" s="48">
        <v>0</v>
      </c>
      <c r="BK10" s="49">
        <v>0</v>
      </c>
      <c r="BL10" s="48">
        <v>33</v>
      </c>
      <c r="BM10" s="49">
        <v>97.05882352941177</v>
      </c>
      <c r="BN10" s="48">
        <v>34</v>
      </c>
    </row>
    <row r="11" spans="1:66" ht="15">
      <c r="A11" s="64" t="s">
        <v>220</v>
      </c>
      <c r="B11" s="64" t="s">
        <v>599</v>
      </c>
      <c r="C11" s="65" t="s">
        <v>5759</v>
      </c>
      <c r="D11" s="66">
        <v>3</v>
      </c>
      <c r="E11" s="67" t="s">
        <v>132</v>
      </c>
      <c r="F11" s="68">
        <v>32</v>
      </c>
      <c r="G11" s="65"/>
      <c r="H11" s="69"/>
      <c r="I11" s="70"/>
      <c r="J11" s="70"/>
      <c r="K11" s="34" t="s">
        <v>65</v>
      </c>
      <c r="L11" s="77">
        <v>11</v>
      </c>
      <c r="M11" s="77"/>
      <c r="N11" s="72"/>
      <c r="O11" s="79" t="s">
        <v>630</v>
      </c>
      <c r="P11" s="81">
        <v>43682.43194444444</v>
      </c>
      <c r="Q11" s="79" t="s">
        <v>633</v>
      </c>
      <c r="R11" s="79"/>
      <c r="S11" s="79"/>
      <c r="T11" s="79" t="s">
        <v>659</v>
      </c>
      <c r="U11" s="79"/>
      <c r="V11" s="82" t="s">
        <v>708</v>
      </c>
      <c r="W11" s="81">
        <v>43682.43194444444</v>
      </c>
      <c r="X11" s="85">
        <v>43682</v>
      </c>
      <c r="Y11" s="87" t="s">
        <v>1093</v>
      </c>
      <c r="Z11" s="82" t="s">
        <v>1605</v>
      </c>
      <c r="AA11" s="79"/>
      <c r="AB11" s="79"/>
      <c r="AC11" s="87" t="s">
        <v>2117</v>
      </c>
      <c r="AD11" s="79"/>
      <c r="AE11" s="79" t="b">
        <v>0</v>
      </c>
      <c r="AF11" s="79">
        <v>0</v>
      </c>
      <c r="AG11" s="87" t="s">
        <v>2624</v>
      </c>
      <c r="AH11" s="79" t="b">
        <v>0</v>
      </c>
      <c r="AI11" s="79" t="s">
        <v>2626</v>
      </c>
      <c r="AJ11" s="79"/>
      <c r="AK11" s="87" t="s">
        <v>2624</v>
      </c>
      <c r="AL11" s="79" t="b">
        <v>0</v>
      </c>
      <c r="AM11" s="79">
        <v>26</v>
      </c>
      <c r="AN11" s="87" t="s">
        <v>2596</v>
      </c>
      <c r="AO11" s="79" t="s">
        <v>2633</v>
      </c>
      <c r="AP11" s="79" t="b">
        <v>0</v>
      </c>
      <c r="AQ11" s="87" t="s">
        <v>2596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1</v>
      </c>
      <c r="BG11" s="49">
        <v>2.5641025641025643</v>
      </c>
      <c r="BH11" s="48">
        <v>0</v>
      </c>
      <c r="BI11" s="49">
        <v>0</v>
      </c>
      <c r="BJ11" s="48">
        <v>0</v>
      </c>
      <c r="BK11" s="49">
        <v>0</v>
      </c>
      <c r="BL11" s="48">
        <v>38</v>
      </c>
      <c r="BM11" s="49">
        <v>97.43589743589743</v>
      </c>
      <c r="BN11" s="48">
        <v>39</v>
      </c>
    </row>
    <row r="12" spans="1:66" ht="15">
      <c r="A12" s="64" t="s">
        <v>221</v>
      </c>
      <c r="B12" s="64" t="s">
        <v>599</v>
      </c>
      <c r="C12" s="65" t="s">
        <v>5759</v>
      </c>
      <c r="D12" s="66">
        <v>3</v>
      </c>
      <c r="E12" s="67" t="s">
        <v>132</v>
      </c>
      <c r="F12" s="68">
        <v>32</v>
      </c>
      <c r="G12" s="65"/>
      <c r="H12" s="69"/>
      <c r="I12" s="70"/>
      <c r="J12" s="70"/>
      <c r="K12" s="34" t="s">
        <v>65</v>
      </c>
      <c r="L12" s="77">
        <v>12</v>
      </c>
      <c r="M12" s="77"/>
      <c r="N12" s="72"/>
      <c r="O12" s="79" t="s">
        <v>630</v>
      </c>
      <c r="P12" s="81">
        <v>43682.455717592595</v>
      </c>
      <c r="Q12" s="79" t="s">
        <v>634</v>
      </c>
      <c r="R12" s="79"/>
      <c r="S12" s="79"/>
      <c r="T12" s="79" t="s">
        <v>660</v>
      </c>
      <c r="U12" s="79"/>
      <c r="V12" s="82" t="s">
        <v>709</v>
      </c>
      <c r="W12" s="81">
        <v>43682.455717592595</v>
      </c>
      <c r="X12" s="85">
        <v>43682</v>
      </c>
      <c r="Y12" s="87" t="s">
        <v>1094</v>
      </c>
      <c r="Z12" s="82" t="s">
        <v>1606</v>
      </c>
      <c r="AA12" s="79"/>
      <c r="AB12" s="79"/>
      <c r="AC12" s="87" t="s">
        <v>2118</v>
      </c>
      <c r="AD12" s="79"/>
      <c r="AE12" s="79" t="b">
        <v>0</v>
      </c>
      <c r="AF12" s="79">
        <v>0</v>
      </c>
      <c r="AG12" s="87" t="s">
        <v>2624</v>
      </c>
      <c r="AH12" s="79" t="b">
        <v>0</v>
      </c>
      <c r="AI12" s="79" t="s">
        <v>2626</v>
      </c>
      <c r="AJ12" s="79"/>
      <c r="AK12" s="87" t="s">
        <v>2624</v>
      </c>
      <c r="AL12" s="79" t="b">
        <v>0</v>
      </c>
      <c r="AM12" s="79">
        <v>192</v>
      </c>
      <c r="AN12" s="87" t="s">
        <v>2597</v>
      </c>
      <c r="AO12" s="79" t="s">
        <v>2631</v>
      </c>
      <c r="AP12" s="79" t="b">
        <v>0</v>
      </c>
      <c r="AQ12" s="87" t="s">
        <v>2597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1</v>
      </c>
      <c r="BG12" s="49">
        <v>2.9411764705882355</v>
      </c>
      <c r="BH12" s="48">
        <v>0</v>
      </c>
      <c r="BI12" s="49">
        <v>0</v>
      </c>
      <c r="BJ12" s="48">
        <v>0</v>
      </c>
      <c r="BK12" s="49">
        <v>0</v>
      </c>
      <c r="BL12" s="48">
        <v>33</v>
      </c>
      <c r="BM12" s="49">
        <v>97.05882352941177</v>
      </c>
      <c r="BN12" s="48">
        <v>34</v>
      </c>
    </row>
    <row r="13" spans="1:66" ht="15">
      <c r="A13" s="64" t="s">
        <v>222</v>
      </c>
      <c r="B13" s="64" t="s">
        <v>597</v>
      </c>
      <c r="C13" s="65" t="s">
        <v>5759</v>
      </c>
      <c r="D13" s="66">
        <v>3</v>
      </c>
      <c r="E13" s="67" t="s">
        <v>132</v>
      </c>
      <c r="F13" s="68">
        <v>32</v>
      </c>
      <c r="G13" s="65"/>
      <c r="H13" s="69"/>
      <c r="I13" s="70"/>
      <c r="J13" s="70"/>
      <c r="K13" s="34" t="s">
        <v>65</v>
      </c>
      <c r="L13" s="77">
        <v>13</v>
      </c>
      <c r="M13" s="77"/>
      <c r="N13" s="72"/>
      <c r="O13" s="79" t="s">
        <v>631</v>
      </c>
      <c r="P13" s="81">
        <v>43679.80349537037</v>
      </c>
      <c r="Q13" s="79" t="s">
        <v>632</v>
      </c>
      <c r="R13" s="79"/>
      <c r="S13" s="79"/>
      <c r="T13" s="79" t="s">
        <v>661</v>
      </c>
      <c r="U13" s="82" t="s">
        <v>687</v>
      </c>
      <c r="V13" s="82" t="s">
        <v>687</v>
      </c>
      <c r="W13" s="81">
        <v>43679.80349537037</v>
      </c>
      <c r="X13" s="85">
        <v>43679</v>
      </c>
      <c r="Y13" s="87" t="s">
        <v>1095</v>
      </c>
      <c r="Z13" s="82" t="s">
        <v>1607</v>
      </c>
      <c r="AA13" s="79"/>
      <c r="AB13" s="79"/>
      <c r="AC13" s="87" t="s">
        <v>2119</v>
      </c>
      <c r="AD13" s="79"/>
      <c r="AE13" s="79" t="b">
        <v>0</v>
      </c>
      <c r="AF13" s="79">
        <v>23</v>
      </c>
      <c r="AG13" s="87" t="s">
        <v>2624</v>
      </c>
      <c r="AH13" s="79" t="b">
        <v>0</v>
      </c>
      <c r="AI13" s="79" t="s">
        <v>2626</v>
      </c>
      <c r="AJ13" s="79"/>
      <c r="AK13" s="87" t="s">
        <v>2624</v>
      </c>
      <c r="AL13" s="79" t="b">
        <v>0</v>
      </c>
      <c r="AM13" s="79">
        <v>5</v>
      </c>
      <c r="AN13" s="87" t="s">
        <v>2624</v>
      </c>
      <c r="AO13" s="79" t="s">
        <v>2631</v>
      </c>
      <c r="AP13" s="79" t="b">
        <v>0</v>
      </c>
      <c r="AQ13" s="87" t="s">
        <v>2119</v>
      </c>
      <c r="AR13" s="79" t="s">
        <v>630</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222</v>
      </c>
      <c r="B14" s="64" t="s">
        <v>622</v>
      </c>
      <c r="C14" s="65" t="s">
        <v>5759</v>
      </c>
      <c r="D14" s="66">
        <v>3</v>
      </c>
      <c r="E14" s="67" t="s">
        <v>132</v>
      </c>
      <c r="F14" s="68">
        <v>32</v>
      </c>
      <c r="G14" s="65"/>
      <c r="H14" s="69"/>
      <c r="I14" s="70"/>
      <c r="J14" s="70"/>
      <c r="K14" s="34" t="s">
        <v>65</v>
      </c>
      <c r="L14" s="77">
        <v>14</v>
      </c>
      <c r="M14" s="77"/>
      <c r="N14" s="72"/>
      <c r="O14" s="79" t="s">
        <v>631</v>
      </c>
      <c r="P14" s="81">
        <v>43679.80349537037</v>
      </c>
      <c r="Q14" s="79" t="s">
        <v>632</v>
      </c>
      <c r="R14" s="79"/>
      <c r="S14" s="79"/>
      <c r="T14" s="79" t="s">
        <v>661</v>
      </c>
      <c r="U14" s="82" t="s">
        <v>687</v>
      </c>
      <c r="V14" s="82" t="s">
        <v>687</v>
      </c>
      <c r="W14" s="81">
        <v>43679.80349537037</v>
      </c>
      <c r="X14" s="85">
        <v>43679</v>
      </c>
      <c r="Y14" s="87" t="s">
        <v>1095</v>
      </c>
      <c r="Z14" s="82" t="s">
        <v>1607</v>
      </c>
      <c r="AA14" s="79"/>
      <c r="AB14" s="79"/>
      <c r="AC14" s="87" t="s">
        <v>2119</v>
      </c>
      <c r="AD14" s="79"/>
      <c r="AE14" s="79" t="b">
        <v>0</v>
      </c>
      <c r="AF14" s="79">
        <v>23</v>
      </c>
      <c r="AG14" s="87" t="s">
        <v>2624</v>
      </c>
      <c r="AH14" s="79" t="b">
        <v>0</v>
      </c>
      <c r="AI14" s="79" t="s">
        <v>2626</v>
      </c>
      <c r="AJ14" s="79"/>
      <c r="AK14" s="87" t="s">
        <v>2624</v>
      </c>
      <c r="AL14" s="79" t="b">
        <v>0</v>
      </c>
      <c r="AM14" s="79">
        <v>5</v>
      </c>
      <c r="AN14" s="87" t="s">
        <v>2624</v>
      </c>
      <c r="AO14" s="79" t="s">
        <v>2631</v>
      </c>
      <c r="AP14" s="79" t="b">
        <v>0</v>
      </c>
      <c r="AQ14" s="87" t="s">
        <v>2119</v>
      </c>
      <c r="AR14" s="79" t="s">
        <v>630</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v>0</v>
      </c>
      <c r="BG14" s="49">
        <v>0</v>
      </c>
      <c r="BH14" s="48">
        <v>0</v>
      </c>
      <c r="BI14" s="49">
        <v>0</v>
      </c>
      <c r="BJ14" s="48">
        <v>0</v>
      </c>
      <c r="BK14" s="49">
        <v>0</v>
      </c>
      <c r="BL14" s="48">
        <v>31</v>
      </c>
      <c r="BM14" s="49">
        <v>100</v>
      </c>
      <c r="BN14" s="48">
        <v>31</v>
      </c>
    </row>
    <row r="15" spans="1:66" ht="15">
      <c r="A15" s="64" t="s">
        <v>223</v>
      </c>
      <c r="B15" s="64" t="s">
        <v>222</v>
      </c>
      <c r="C15" s="65" t="s">
        <v>5759</v>
      </c>
      <c r="D15" s="66">
        <v>3</v>
      </c>
      <c r="E15" s="67" t="s">
        <v>132</v>
      </c>
      <c r="F15" s="68">
        <v>32</v>
      </c>
      <c r="G15" s="65"/>
      <c r="H15" s="69"/>
      <c r="I15" s="70"/>
      <c r="J15" s="70"/>
      <c r="K15" s="34" t="s">
        <v>65</v>
      </c>
      <c r="L15" s="77">
        <v>15</v>
      </c>
      <c r="M15" s="77"/>
      <c r="N15" s="72"/>
      <c r="O15" s="79" t="s">
        <v>630</v>
      </c>
      <c r="P15" s="81">
        <v>43682.519108796296</v>
      </c>
      <c r="Q15" s="79" t="s">
        <v>632</v>
      </c>
      <c r="R15" s="79"/>
      <c r="S15" s="79"/>
      <c r="T15" s="79"/>
      <c r="U15" s="79"/>
      <c r="V15" s="82" t="s">
        <v>710</v>
      </c>
      <c r="W15" s="81">
        <v>43682.519108796296</v>
      </c>
      <c r="X15" s="85">
        <v>43682</v>
      </c>
      <c r="Y15" s="87" t="s">
        <v>1096</v>
      </c>
      <c r="Z15" s="82" t="s">
        <v>1608</v>
      </c>
      <c r="AA15" s="79"/>
      <c r="AB15" s="79"/>
      <c r="AC15" s="87" t="s">
        <v>2120</v>
      </c>
      <c r="AD15" s="79"/>
      <c r="AE15" s="79" t="b">
        <v>0</v>
      </c>
      <c r="AF15" s="79">
        <v>0</v>
      </c>
      <c r="AG15" s="87" t="s">
        <v>2624</v>
      </c>
      <c r="AH15" s="79" t="b">
        <v>0</v>
      </c>
      <c r="AI15" s="79" t="s">
        <v>2626</v>
      </c>
      <c r="AJ15" s="79"/>
      <c r="AK15" s="87" t="s">
        <v>2624</v>
      </c>
      <c r="AL15" s="79" t="b">
        <v>0</v>
      </c>
      <c r="AM15" s="79">
        <v>5</v>
      </c>
      <c r="AN15" s="87" t="s">
        <v>2119</v>
      </c>
      <c r="AO15" s="79" t="s">
        <v>2631</v>
      </c>
      <c r="AP15" s="79" t="b">
        <v>0</v>
      </c>
      <c r="AQ15" s="87" t="s">
        <v>2119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223</v>
      </c>
      <c r="B16" s="64" t="s">
        <v>622</v>
      </c>
      <c r="C16" s="65" t="s">
        <v>5759</v>
      </c>
      <c r="D16" s="66">
        <v>3</v>
      </c>
      <c r="E16" s="67" t="s">
        <v>132</v>
      </c>
      <c r="F16" s="68">
        <v>32</v>
      </c>
      <c r="G16" s="65"/>
      <c r="H16" s="69"/>
      <c r="I16" s="70"/>
      <c r="J16" s="70"/>
      <c r="K16" s="34" t="s">
        <v>65</v>
      </c>
      <c r="L16" s="77">
        <v>16</v>
      </c>
      <c r="M16" s="77"/>
      <c r="N16" s="72"/>
      <c r="O16" s="79" t="s">
        <v>631</v>
      </c>
      <c r="P16" s="81">
        <v>43682.519108796296</v>
      </c>
      <c r="Q16" s="79" t="s">
        <v>632</v>
      </c>
      <c r="R16" s="79"/>
      <c r="S16" s="79"/>
      <c r="T16" s="79"/>
      <c r="U16" s="79"/>
      <c r="V16" s="82" t="s">
        <v>710</v>
      </c>
      <c r="W16" s="81">
        <v>43682.519108796296</v>
      </c>
      <c r="X16" s="85">
        <v>43682</v>
      </c>
      <c r="Y16" s="87" t="s">
        <v>1096</v>
      </c>
      <c r="Z16" s="82" t="s">
        <v>1608</v>
      </c>
      <c r="AA16" s="79"/>
      <c r="AB16" s="79"/>
      <c r="AC16" s="87" t="s">
        <v>2120</v>
      </c>
      <c r="AD16" s="79"/>
      <c r="AE16" s="79" t="b">
        <v>0</v>
      </c>
      <c r="AF16" s="79">
        <v>0</v>
      </c>
      <c r="AG16" s="87" t="s">
        <v>2624</v>
      </c>
      <c r="AH16" s="79" t="b">
        <v>0</v>
      </c>
      <c r="AI16" s="79" t="s">
        <v>2626</v>
      </c>
      <c r="AJ16" s="79"/>
      <c r="AK16" s="87" t="s">
        <v>2624</v>
      </c>
      <c r="AL16" s="79" t="b">
        <v>0</v>
      </c>
      <c r="AM16" s="79">
        <v>5</v>
      </c>
      <c r="AN16" s="87" t="s">
        <v>2119</v>
      </c>
      <c r="AO16" s="79" t="s">
        <v>2631</v>
      </c>
      <c r="AP16" s="79" t="b">
        <v>0</v>
      </c>
      <c r="AQ16" s="87" t="s">
        <v>2119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223</v>
      </c>
      <c r="B17" s="64" t="s">
        <v>597</v>
      </c>
      <c r="C17" s="65" t="s">
        <v>5759</v>
      </c>
      <c r="D17" s="66">
        <v>3</v>
      </c>
      <c r="E17" s="67" t="s">
        <v>132</v>
      </c>
      <c r="F17" s="68">
        <v>32</v>
      </c>
      <c r="G17" s="65"/>
      <c r="H17" s="69"/>
      <c r="I17" s="70"/>
      <c r="J17" s="70"/>
      <c r="K17" s="34" t="s">
        <v>65</v>
      </c>
      <c r="L17" s="77">
        <v>17</v>
      </c>
      <c r="M17" s="77"/>
      <c r="N17" s="72"/>
      <c r="O17" s="79" t="s">
        <v>631</v>
      </c>
      <c r="P17" s="81">
        <v>43682.519108796296</v>
      </c>
      <c r="Q17" s="79" t="s">
        <v>632</v>
      </c>
      <c r="R17" s="79"/>
      <c r="S17" s="79"/>
      <c r="T17" s="79"/>
      <c r="U17" s="79"/>
      <c r="V17" s="82" t="s">
        <v>710</v>
      </c>
      <c r="W17" s="81">
        <v>43682.519108796296</v>
      </c>
      <c r="X17" s="85">
        <v>43682</v>
      </c>
      <c r="Y17" s="87" t="s">
        <v>1096</v>
      </c>
      <c r="Z17" s="82" t="s">
        <v>1608</v>
      </c>
      <c r="AA17" s="79"/>
      <c r="AB17" s="79"/>
      <c r="AC17" s="87" t="s">
        <v>2120</v>
      </c>
      <c r="AD17" s="79"/>
      <c r="AE17" s="79" t="b">
        <v>0</v>
      </c>
      <c r="AF17" s="79">
        <v>0</v>
      </c>
      <c r="AG17" s="87" t="s">
        <v>2624</v>
      </c>
      <c r="AH17" s="79" t="b">
        <v>0</v>
      </c>
      <c r="AI17" s="79" t="s">
        <v>2626</v>
      </c>
      <c r="AJ17" s="79"/>
      <c r="AK17" s="87" t="s">
        <v>2624</v>
      </c>
      <c r="AL17" s="79" t="b">
        <v>0</v>
      </c>
      <c r="AM17" s="79">
        <v>5</v>
      </c>
      <c r="AN17" s="87" t="s">
        <v>2119</v>
      </c>
      <c r="AO17" s="79" t="s">
        <v>2631</v>
      </c>
      <c r="AP17" s="79" t="b">
        <v>0</v>
      </c>
      <c r="AQ17" s="87" t="s">
        <v>2119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v>0</v>
      </c>
      <c r="BG17" s="49">
        <v>0</v>
      </c>
      <c r="BH17" s="48">
        <v>0</v>
      </c>
      <c r="BI17" s="49">
        <v>0</v>
      </c>
      <c r="BJ17" s="48">
        <v>0</v>
      </c>
      <c r="BK17" s="49">
        <v>0</v>
      </c>
      <c r="BL17" s="48">
        <v>31</v>
      </c>
      <c r="BM17" s="49">
        <v>100</v>
      </c>
      <c r="BN17" s="48">
        <v>31</v>
      </c>
    </row>
    <row r="18" spans="1:66" ht="15">
      <c r="A18" s="64" t="s">
        <v>224</v>
      </c>
      <c r="B18" s="64" t="s">
        <v>599</v>
      </c>
      <c r="C18" s="65" t="s">
        <v>5759</v>
      </c>
      <c r="D18" s="66">
        <v>3</v>
      </c>
      <c r="E18" s="67" t="s">
        <v>132</v>
      </c>
      <c r="F18" s="68">
        <v>32</v>
      </c>
      <c r="G18" s="65"/>
      <c r="H18" s="69"/>
      <c r="I18" s="70"/>
      <c r="J18" s="70"/>
      <c r="K18" s="34" t="s">
        <v>65</v>
      </c>
      <c r="L18" s="77">
        <v>18</v>
      </c>
      <c r="M18" s="77"/>
      <c r="N18" s="72"/>
      <c r="O18" s="79" t="s">
        <v>630</v>
      </c>
      <c r="P18" s="81">
        <v>43682.536886574075</v>
      </c>
      <c r="Q18" s="79" t="s">
        <v>633</v>
      </c>
      <c r="R18" s="79"/>
      <c r="S18" s="79"/>
      <c r="T18" s="79" t="s">
        <v>659</v>
      </c>
      <c r="U18" s="79"/>
      <c r="V18" s="82" t="s">
        <v>711</v>
      </c>
      <c r="W18" s="81">
        <v>43682.536886574075</v>
      </c>
      <c r="X18" s="85">
        <v>43682</v>
      </c>
      <c r="Y18" s="87" t="s">
        <v>1097</v>
      </c>
      <c r="Z18" s="82" t="s">
        <v>1609</v>
      </c>
      <c r="AA18" s="79"/>
      <c r="AB18" s="79"/>
      <c r="AC18" s="87" t="s">
        <v>2121</v>
      </c>
      <c r="AD18" s="79"/>
      <c r="AE18" s="79" t="b">
        <v>0</v>
      </c>
      <c r="AF18" s="79">
        <v>0</v>
      </c>
      <c r="AG18" s="87" t="s">
        <v>2624</v>
      </c>
      <c r="AH18" s="79" t="b">
        <v>0</v>
      </c>
      <c r="AI18" s="79" t="s">
        <v>2626</v>
      </c>
      <c r="AJ18" s="79"/>
      <c r="AK18" s="87" t="s">
        <v>2624</v>
      </c>
      <c r="AL18" s="79" t="b">
        <v>0</v>
      </c>
      <c r="AM18" s="79">
        <v>26</v>
      </c>
      <c r="AN18" s="87" t="s">
        <v>2596</v>
      </c>
      <c r="AO18" s="79" t="s">
        <v>2631</v>
      </c>
      <c r="AP18" s="79" t="b">
        <v>0</v>
      </c>
      <c r="AQ18" s="87" t="s">
        <v>2596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1</v>
      </c>
      <c r="BG18" s="49">
        <v>2.5641025641025643</v>
      </c>
      <c r="BH18" s="48">
        <v>0</v>
      </c>
      <c r="BI18" s="49">
        <v>0</v>
      </c>
      <c r="BJ18" s="48">
        <v>0</v>
      </c>
      <c r="BK18" s="49">
        <v>0</v>
      </c>
      <c r="BL18" s="48">
        <v>38</v>
      </c>
      <c r="BM18" s="49">
        <v>97.43589743589743</v>
      </c>
      <c r="BN18" s="48">
        <v>39</v>
      </c>
    </row>
    <row r="19" spans="1:66" ht="15">
      <c r="A19" s="64" t="s">
        <v>225</v>
      </c>
      <c r="B19" s="64" t="s">
        <v>599</v>
      </c>
      <c r="C19" s="65" t="s">
        <v>5759</v>
      </c>
      <c r="D19" s="66">
        <v>3</v>
      </c>
      <c r="E19" s="67" t="s">
        <v>132</v>
      </c>
      <c r="F19" s="68">
        <v>32</v>
      </c>
      <c r="G19" s="65"/>
      <c r="H19" s="69"/>
      <c r="I19" s="70"/>
      <c r="J19" s="70"/>
      <c r="K19" s="34" t="s">
        <v>65</v>
      </c>
      <c r="L19" s="77">
        <v>19</v>
      </c>
      <c r="M19" s="77"/>
      <c r="N19" s="72"/>
      <c r="O19" s="79" t="s">
        <v>630</v>
      </c>
      <c r="P19" s="81">
        <v>43682.54241898148</v>
      </c>
      <c r="Q19" s="79" t="s">
        <v>633</v>
      </c>
      <c r="R19" s="79"/>
      <c r="S19" s="79"/>
      <c r="T19" s="79" t="s">
        <v>659</v>
      </c>
      <c r="U19" s="79"/>
      <c r="V19" s="82" t="s">
        <v>712</v>
      </c>
      <c r="W19" s="81">
        <v>43682.54241898148</v>
      </c>
      <c r="X19" s="85">
        <v>43682</v>
      </c>
      <c r="Y19" s="87" t="s">
        <v>1098</v>
      </c>
      <c r="Z19" s="82" t="s">
        <v>1610</v>
      </c>
      <c r="AA19" s="79"/>
      <c r="AB19" s="79"/>
      <c r="AC19" s="87" t="s">
        <v>2122</v>
      </c>
      <c r="AD19" s="79"/>
      <c r="AE19" s="79" t="b">
        <v>0</v>
      </c>
      <c r="AF19" s="79">
        <v>0</v>
      </c>
      <c r="AG19" s="87" t="s">
        <v>2624</v>
      </c>
      <c r="AH19" s="79" t="b">
        <v>0</v>
      </c>
      <c r="AI19" s="79" t="s">
        <v>2626</v>
      </c>
      <c r="AJ19" s="79"/>
      <c r="AK19" s="87" t="s">
        <v>2624</v>
      </c>
      <c r="AL19" s="79" t="b">
        <v>0</v>
      </c>
      <c r="AM19" s="79">
        <v>26</v>
      </c>
      <c r="AN19" s="87" t="s">
        <v>2596</v>
      </c>
      <c r="AO19" s="79" t="s">
        <v>2632</v>
      </c>
      <c r="AP19" s="79" t="b">
        <v>0</v>
      </c>
      <c r="AQ19" s="87" t="s">
        <v>2596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1</v>
      </c>
      <c r="BG19" s="49">
        <v>2.5641025641025643</v>
      </c>
      <c r="BH19" s="48">
        <v>0</v>
      </c>
      <c r="BI19" s="49">
        <v>0</v>
      </c>
      <c r="BJ19" s="48">
        <v>0</v>
      </c>
      <c r="BK19" s="49">
        <v>0</v>
      </c>
      <c r="BL19" s="48">
        <v>38</v>
      </c>
      <c r="BM19" s="49">
        <v>97.43589743589743</v>
      </c>
      <c r="BN19" s="48">
        <v>39</v>
      </c>
    </row>
    <row r="20" spans="1:66" ht="15">
      <c r="A20" s="64" t="s">
        <v>226</v>
      </c>
      <c r="B20" s="64" t="s">
        <v>599</v>
      </c>
      <c r="C20" s="65" t="s">
        <v>5760</v>
      </c>
      <c r="D20" s="66">
        <v>10</v>
      </c>
      <c r="E20" s="67" t="s">
        <v>136</v>
      </c>
      <c r="F20" s="68">
        <v>28.285714285714285</v>
      </c>
      <c r="G20" s="65"/>
      <c r="H20" s="69"/>
      <c r="I20" s="70"/>
      <c r="J20" s="70"/>
      <c r="K20" s="34" t="s">
        <v>65</v>
      </c>
      <c r="L20" s="77">
        <v>20</v>
      </c>
      <c r="M20" s="77"/>
      <c r="N20" s="72"/>
      <c r="O20" s="79" t="s">
        <v>630</v>
      </c>
      <c r="P20" s="81">
        <v>43682.20569444444</v>
      </c>
      <c r="Q20" s="79" t="s">
        <v>633</v>
      </c>
      <c r="R20" s="79"/>
      <c r="S20" s="79"/>
      <c r="T20" s="79" t="s">
        <v>659</v>
      </c>
      <c r="U20" s="79"/>
      <c r="V20" s="82" t="s">
        <v>713</v>
      </c>
      <c r="W20" s="81">
        <v>43682.20569444444</v>
      </c>
      <c r="X20" s="85">
        <v>43682</v>
      </c>
      <c r="Y20" s="87" t="s">
        <v>1099</v>
      </c>
      <c r="Z20" s="82" t="s">
        <v>1611</v>
      </c>
      <c r="AA20" s="79"/>
      <c r="AB20" s="79"/>
      <c r="AC20" s="87" t="s">
        <v>2123</v>
      </c>
      <c r="AD20" s="79"/>
      <c r="AE20" s="79" t="b">
        <v>0</v>
      </c>
      <c r="AF20" s="79">
        <v>0</v>
      </c>
      <c r="AG20" s="87" t="s">
        <v>2624</v>
      </c>
      <c r="AH20" s="79" t="b">
        <v>0</v>
      </c>
      <c r="AI20" s="79" t="s">
        <v>2626</v>
      </c>
      <c r="AJ20" s="79"/>
      <c r="AK20" s="87" t="s">
        <v>2624</v>
      </c>
      <c r="AL20" s="79" t="b">
        <v>0</v>
      </c>
      <c r="AM20" s="79">
        <v>26</v>
      </c>
      <c r="AN20" s="87" t="s">
        <v>2596</v>
      </c>
      <c r="AO20" s="79" t="s">
        <v>2631</v>
      </c>
      <c r="AP20" s="79" t="b">
        <v>0</v>
      </c>
      <c r="AQ20" s="87" t="s">
        <v>2596</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8">
        <v>1</v>
      </c>
      <c r="BG20" s="49">
        <v>2.5641025641025643</v>
      </c>
      <c r="BH20" s="48">
        <v>0</v>
      </c>
      <c r="BI20" s="49">
        <v>0</v>
      </c>
      <c r="BJ20" s="48">
        <v>0</v>
      </c>
      <c r="BK20" s="49">
        <v>0</v>
      </c>
      <c r="BL20" s="48">
        <v>38</v>
      </c>
      <c r="BM20" s="49">
        <v>97.43589743589743</v>
      </c>
      <c r="BN20" s="48">
        <v>39</v>
      </c>
    </row>
    <row r="21" spans="1:66" ht="15">
      <c r="A21" s="64" t="s">
        <v>226</v>
      </c>
      <c r="B21" s="64" t="s">
        <v>599</v>
      </c>
      <c r="C21" s="65" t="s">
        <v>5760</v>
      </c>
      <c r="D21" s="66">
        <v>10</v>
      </c>
      <c r="E21" s="67" t="s">
        <v>136</v>
      </c>
      <c r="F21" s="68">
        <v>28.285714285714285</v>
      </c>
      <c r="G21" s="65"/>
      <c r="H21" s="69"/>
      <c r="I21" s="70"/>
      <c r="J21" s="70"/>
      <c r="K21" s="34" t="s">
        <v>65</v>
      </c>
      <c r="L21" s="77">
        <v>21</v>
      </c>
      <c r="M21" s="77"/>
      <c r="N21" s="72"/>
      <c r="O21" s="79" t="s">
        <v>630</v>
      </c>
      <c r="P21" s="81">
        <v>43682.66664351852</v>
      </c>
      <c r="Q21" s="79" t="s">
        <v>634</v>
      </c>
      <c r="R21" s="79"/>
      <c r="S21" s="79"/>
      <c r="T21" s="79" t="s">
        <v>660</v>
      </c>
      <c r="U21" s="79"/>
      <c r="V21" s="82" t="s">
        <v>713</v>
      </c>
      <c r="W21" s="81">
        <v>43682.66664351852</v>
      </c>
      <c r="X21" s="85">
        <v>43682</v>
      </c>
      <c r="Y21" s="87" t="s">
        <v>1100</v>
      </c>
      <c r="Z21" s="82" t="s">
        <v>1612</v>
      </c>
      <c r="AA21" s="79"/>
      <c r="AB21" s="79"/>
      <c r="AC21" s="87" t="s">
        <v>2124</v>
      </c>
      <c r="AD21" s="79"/>
      <c r="AE21" s="79" t="b">
        <v>0</v>
      </c>
      <c r="AF21" s="79">
        <v>0</v>
      </c>
      <c r="AG21" s="87" t="s">
        <v>2624</v>
      </c>
      <c r="AH21" s="79" t="b">
        <v>0</v>
      </c>
      <c r="AI21" s="79" t="s">
        <v>2626</v>
      </c>
      <c r="AJ21" s="79"/>
      <c r="AK21" s="87" t="s">
        <v>2624</v>
      </c>
      <c r="AL21" s="79" t="b">
        <v>0</v>
      </c>
      <c r="AM21" s="79">
        <v>192</v>
      </c>
      <c r="AN21" s="87" t="s">
        <v>2597</v>
      </c>
      <c r="AO21" s="79" t="s">
        <v>2631</v>
      </c>
      <c r="AP21" s="79" t="b">
        <v>0</v>
      </c>
      <c r="AQ21" s="87" t="s">
        <v>2597</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8">
        <v>1</v>
      </c>
      <c r="BG21" s="49">
        <v>2.9411764705882355</v>
      </c>
      <c r="BH21" s="48">
        <v>0</v>
      </c>
      <c r="BI21" s="49">
        <v>0</v>
      </c>
      <c r="BJ21" s="48">
        <v>0</v>
      </c>
      <c r="BK21" s="49">
        <v>0</v>
      </c>
      <c r="BL21" s="48">
        <v>33</v>
      </c>
      <c r="BM21" s="49">
        <v>97.05882352941177</v>
      </c>
      <c r="BN21" s="48">
        <v>34</v>
      </c>
    </row>
    <row r="22" spans="1:66" ht="15">
      <c r="A22" s="64" t="s">
        <v>227</v>
      </c>
      <c r="B22" s="64" t="s">
        <v>599</v>
      </c>
      <c r="C22" s="65" t="s">
        <v>5759</v>
      </c>
      <c r="D22" s="66">
        <v>3</v>
      </c>
      <c r="E22" s="67" t="s">
        <v>132</v>
      </c>
      <c r="F22" s="68">
        <v>32</v>
      </c>
      <c r="G22" s="65"/>
      <c r="H22" s="69"/>
      <c r="I22" s="70"/>
      <c r="J22" s="70"/>
      <c r="K22" s="34" t="s">
        <v>65</v>
      </c>
      <c r="L22" s="77">
        <v>22</v>
      </c>
      <c r="M22" s="77"/>
      <c r="N22" s="72"/>
      <c r="O22" s="79" t="s">
        <v>630</v>
      </c>
      <c r="P22" s="81">
        <v>43682.84547453704</v>
      </c>
      <c r="Q22" s="79" t="s">
        <v>634</v>
      </c>
      <c r="R22" s="79"/>
      <c r="S22" s="79"/>
      <c r="T22" s="79" t="s">
        <v>660</v>
      </c>
      <c r="U22" s="79"/>
      <c r="V22" s="82" t="s">
        <v>714</v>
      </c>
      <c r="W22" s="81">
        <v>43682.84547453704</v>
      </c>
      <c r="X22" s="85">
        <v>43682</v>
      </c>
      <c r="Y22" s="87" t="s">
        <v>1101</v>
      </c>
      <c r="Z22" s="82" t="s">
        <v>1613</v>
      </c>
      <c r="AA22" s="79"/>
      <c r="AB22" s="79"/>
      <c r="AC22" s="87" t="s">
        <v>2125</v>
      </c>
      <c r="AD22" s="79"/>
      <c r="AE22" s="79" t="b">
        <v>0</v>
      </c>
      <c r="AF22" s="79">
        <v>0</v>
      </c>
      <c r="AG22" s="87" t="s">
        <v>2624</v>
      </c>
      <c r="AH22" s="79" t="b">
        <v>0</v>
      </c>
      <c r="AI22" s="79" t="s">
        <v>2626</v>
      </c>
      <c r="AJ22" s="79"/>
      <c r="AK22" s="87" t="s">
        <v>2624</v>
      </c>
      <c r="AL22" s="79" t="b">
        <v>0</v>
      </c>
      <c r="AM22" s="79">
        <v>192</v>
      </c>
      <c r="AN22" s="87" t="s">
        <v>2597</v>
      </c>
      <c r="AO22" s="79" t="s">
        <v>2631</v>
      </c>
      <c r="AP22" s="79" t="b">
        <v>0</v>
      </c>
      <c r="AQ22" s="87" t="s">
        <v>2597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v>1</v>
      </c>
      <c r="BG22" s="49">
        <v>2.9411764705882355</v>
      </c>
      <c r="BH22" s="48">
        <v>0</v>
      </c>
      <c r="BI22" s="49">
        <v>0</v>
      </c>
      <c r="BJ22" s="48">
        <v>0</v>
      </c>
      <c r="BK22" s="49">
        <v>0</v>
      </c>
      <c r="BL22" s="48">
        <v>33</v>
      </c>
      <c r="BM22" s="49">
        <v>97.05882352941177</v>
      </c>
      <c r="BN22" s="48">
        <v>34</v>
      </c>
    </row>
    <row r="23" spans="1:66" ht="15">
      <c r="A23" s="64" t="s">
        <v>228</v>
      </c>
      <c r="B23" s="64" t="s">
        <v>599</v>
      </c>
      <c r="C23" s="65" t="s">
        <v>5759</v>
      </c>
      <c r="D23" s="66">
        <v>3</v>
      </c>
      <c r="E23" s="67" t="s">
        <v>132</v>
      </c>
      <c r="F23" s="68">
        <v>32</v>
      </c>
      <c r="G23" s="65"/>
      <c r="H23" s="69"/>
      <c r="I23" s="70"/>
      <c r="J23" s="70"/>
      <c r="K23" s="34" t="s">
        <v>65</v>
      </c>
      <c r="L23" s="77">
        <v>23</v>
      </c>
      <c r="M23" s="77"/>
      <c r="N23" s="72"/>
      <c r="O23" s="79" t="s">
        <v>630</v>
      </c>
      <c r="P23" s="81">
        <v>43682.84591435185</v>
      </c>
      <c r="Q23" s="79" t="s">
        <v>634</v>
      </c>
      <c r="R23" s="79"/>
      <c r="S23" s="79"/>
      <c r="T23" s="79" t="s">
        <v>660</v>
      </c>
      <c r="U23" s="79"/>
      <c r="V23" s="82" t="s">
        <v>715</v>
      </c>
      <c r="W23" s="81">
        <v>43682.84591435185</v>
      </c>
      <c r="X23" s="85">
        <v>43682</v>
      </c>
      <c r="Y23" s="87" t="s">
        <v>1102</v>
      </c>
      <c r="Z23" s="82" t="s">
        <v>1614</v>
      </c>
      <c r="AA23" s="79"/>
      <c r="AB23" s="79"/>
      <c r="AC23" s="87" t="s">
        <v>2126</v>
      </c>
      <c r="AD23" s="79"/>
      <c r="AE23" s="79" t="b">
        <v>0</v>
      </c>
      <c r="AF23" s="79">
        <v>0</v>
      </c>
      <c r="AG23" s="87" t="s">
        <v>2624</v>
      </c>
      <c r="AH23" s="79" t="b">
        <v>0</v>
      </c>
      <c r="AI23" s="79" t="s">
        <v>2626</v>
      </c>
      <c r="AJ23" s="79"/>
      <c r="AK23" s="87" t="s">
        <v>2624</v>
      </c>
      <c r="AL23" s="79" t="b">
        <v>0</v>
      </c>
      <c r="AM23" s="79">
        <v>192</v>
      </c>
      <c r="AN23" s="87" t="s">
        <v>2597</v>
      </c>
      <c r="AO23" s="79" t="s">
        <v>2631</v>
      </c>
      <c r="AP23" s="79" t="b">
        <v>0</v>
      </c>
      <c r="AQ23" s="87" t="s">
        <v>2597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v>1</v>
      </c>
      <c r="BG23" s="49">
        <v>2.9411764705882355</v>
      </c>
      <c r="BH23" s="48">
        <v>0</v>
      </c>
      <c r="BI23" s="49">
        <v>0</v>
      </c>
      <c r="BJ23" s="48">
        <v>0</v>
      </c>
      <c r="BK23" s="49">
        <v>0</v>
      </c>
      <c r="BL23" s="48">
        <v>33</v>
      </c>
      <c r="BM23" s="49">
        <v>97.05882352941177</v>
      </c>
      <c r="BN23" s="48">
        <v>34</v>
      </c>
    </row>
    <row r="24" spans="1:66" ht="15">
      <c r="A24" s="64" t="s">
        <v>229</v>
      </c>
      <c r="B24" s="64" t="s">
        <v>229</v>
      </c>
      <c r="C24" s="65" t="s">
        <v>5759</v>
      </c>
      <c r="D24" s="66">
        <v>3</v>
      </c>
      <c r="E24" s="67" t="s">
        <v>132</v>
      </c>
      <c r="F24" s="68">
        <v>32</v>
      </c>
      <c r="G24" s="65"/>
      <c r="H24" s="69"/>
      <c r="I24" s="70"/>
      <c r="J24" s="70"/>
      <c r="K24" s="34" t="s">
        <v>65</v>
      </c>
      <c r="L24" s="77">
        <v>24</v>
      </c>
      <c r="M24" s="77"/>
      <c r="N24" s="72"/>
      <c r="O24" s="79" t="s">
        <v>176</v>
      </c>
      <c r="P24" s="81">
        <v>43682.846342592595</v>
      </c>
      <c r="Q24" s="79" t="s">
        <v>635</v>
      </c>
      <c r="R24" s="79"/>
      <c r="S24" s="79"/>
      <c r="T24" s="79" t="s">
        <v>662</v>
      </c>
      <c r="U24" s="82" t="s">
        <v>688</v>
      </c>
      <c r="V24" s="82" t="s">
        <v>688</v>
      </c>
      <c r="W24" s="81">
        <v>43682.846342592595</v>
      </c>
      <c r="X24" s="85">
        <v>43682</v>
      </c>
      <c r="Y24" s="87" t="s">
        <v>1103</v>
      </c>
      <c r="Z24" s="82" t="s">
        <v>1615</v>
      </c>
      <c r="AA24" s="79"/>
      <c r="AB24" s="79"/>
      <c r="AC24" s="87" t="s">
        <v>2127</v>
      </c>
      <c r="AD24" s="79"/>
      <c r="AE24" s="79" t="b">
        <v>0</v>
      </c>
      <c r="AF24" s="79">
        <v>0</v>
      </c>
      <c r="AG24" s="87" t="s">
        <v>2624</v>
      </c>
      <c r="AH24" s="79" t="b">
        <v>0</v>
      </c>
      <c r="AI24" s="79" t="s">
        <v>2626</v>
      </c>
      <c r="AJ24" s="79"/>
      <c r="AK24" s="87" t="s">
        <v>2624</v>
      </c>
      <c r="AL24" s="79" t="b">
        <v>0</v>
      </c>
      <c r="AM24" s="79">
        <v>0</v>
      </c>
      <c r="AN24" s="87" t="s">
        <v>2624</v>
      </c>
      <c r="AO24" s="79" t="s">
        <v>2634</v>
      </c>
      <c r="AP24" s="79" t="b">
        <v>0</v>
      </c>
      <c r="AQ24" s="87" t="s">
        <v>2127</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8">
        <v>1</v>
      </c>
      <c r="BG24" s="49">
        <v>2.7777777777777777</v>
      </c>
      <c r="BH24" s="48">
        <v>0</v>
      </c>
      <c r="BI24" s="49">
        <v>0</v>
      </c>
      <c r="BJ24" s="48">
        <v>0</v>
      </c>
      <c r="BK24" s="49">
        <v>0</v>
      </c>
      <c r="BL24" s="48">
        <v>35</v>
      </c>
      <c r="BM24" s="49">
        <v>97.22222222222223</v>
      </c>
      <c r="BN24" s="48">
        <v>36</v>
      </c>
    </row>
    <row r="25" spans="1:66" ht="15">
      <c r="A25" s="64" t="s">
        <v>230</v>
      </c>
      <c r="B25" s="64" t="s">
        <v>599</v>
      </c>
      <c r="C25" s="65" t="s">
        <v>5759</v>
      </c>
      <c r="D25" s="66">
        <v>3</v>
      </c>
      <c r="E25" s="67" t="s">
        <v>132</v>
      </c>
      <c r="F25" s="68">
        <v>32</v>
      </c>
      <c r="G25" s="65"/>
      <c r="H25" s="69"/>
      <c r="I25" s="70"/>
      <c r="J25" s="70"/>
      <c r="K25" s="34" t="s">
        <v>65</v>
      </c>
      <c r="L25" s="77">
        <v>25</v>
      </c>
      <c r="M25" s="77"/>
      <c r="N25" s="72"/>
      <c r="O25" s="79" t="s">
        <v>630</v>
      </c>
      <c r="P25" s="81">
        <v>43682.84644675926</v>
      </c>
      <c r="Q25" s="79" t="s">
        <v>634</v>
      </c>
      <c r="R25" s="79"/>
      <c r="S25" s="79"/>
      <c r="T25" s="79" t="s">
        <v>660</v>
      </c>
      <c r="U25" s="79"/>
      <c r="V25" s="82" t="s">
        <v>716</v>
      </c>
      <c r="W25" s="81">
        <v>43682.84644675926</v>
      </c>
      <c r="X25" s="85">
        <v>43682</v>
      </c>
      <c r="Y25" s="87" t="s">
        <v>1104</v>
      </c>
      <c r="Z25" s="82" t="s">
        <v>1616</v>
      </c>
      <c r="AA25" s="79"/>
      <c r="AB25" s="79"/>
      <c r="AC25" s="87" t="s">
        <v>2128</v>
      </c>
      <c r="AD25" s="79"/>
      <c r="AE25" s="79" t="b">
        <v>0</v>
      </c>
      <c r="AF25" s="79">
        <v>0</v>
      </c>
      <c r="AG25" s="87" t="s">
        <v>2624</v>
      </c>
      <c r="AH25" s="79" t="b">
        <v>0</v>
      </c>
      <c r="AI25" s="79" t="s">
        <v>2626</v>
      </c>
      <c r="AJ25" s="79"/>
      <c r="AK25" s="87" t="s">
        <v>2624</v>
      </c>
      <c r="AL25" s="79" t="b">
        <v>0</v>
      </c>
      <c r="AM25" s="79">
        <v>192</v>
      </c>
      <c r="AN25" s="87" t="s">
        <v>2597</v>
      </c>
      <c r="AO25" s="79" t="s">
        <v>2632</v>
      </c>
      <c r="AP25" s="79" t="b">
        <v>0</v>
      </c>
      <c r="AQ25" s="87" t="s">
        <v>2597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1</v>
      </c>
      <c r="BG25" s="49">
        <v>2.9411764705882355</v>
      </c>
      <c r="BH25" s="48">
        <v>0</v>
      </c>
      <c r="BI25" s="49">
        <v>0</v>
      </c>
      <c r="BJ25" s="48">
        <v>0</v>
      </c>
      <c r="BK25" s="49">
        <v>0</v>
      </c>
      <c r="BL25" s="48">
        <v>33</v>
      </c>
      <c r="BM25" s="49">
        <v>97.05882352941177</v>
      </c>
      <c r="BN25" s="48">
        <v>34</v>
      </c>
    </row>
    <row r="26" spans="1:66" ht="15">
      <c r="A26" s="64" t="s">
        <v>231</v>
      </c>
      <c r="B26" s="64" t="s">
        <v>599</v>
      </c>
      <c r="C26" s="65" t="s">
        <v>5759</v>
      </c>
      <c r="D26" s="66">
        <v>3</v>
      </c>
      <c r="E26" s="67" t="s">
        <v>132</v>
      </c>
      <c r="F26" s="68">
        <v>32</v>
      </c>
      <c r="G26" s="65"/>
      <c r="H26" s="69"/>
      <c r="I26" s="70"/>
      <c r="J26" s="70"/>
      <c r="K26" s="34" t="s">
        <v>65</v>
      </c>
      <c r="L26" s="77">
        <v>26</v>
      </c>
      <c r="M26" s="77"/>
      <c r="N26" s="72"/>
      <c r="O26" s="79" t="s">
        <v>630</v>
      </c>
      <c r="P26" s="81">
        <v>43682.846712962964</v>
      </c>
      <c r="Q26" s="79" t="s">
        <v>634</v>
      </c>
      <c r="R26" s="79"/>
      <c r="S26" s="79"/>
      <c r="T26" s="79" t="s">
        <v>660</v>
      </c>
      <c r="U26" s="79"/>
      <c r="V26" s="82" t="s">
        <v>717</v>
      </c>
      <c r="W26" s="81">
        <v>43682.846712962964</v>
      </c>
      <c r="X26" s="85">
        <v>43682</v>
      </c>
      <c r="Y26" s="87" t="s">
        <v>1105</v>
      </c>
      <c r="Z26" s="82" t="s">
        <v>1617</v>
      </c>
      <c r="AA26" s="79"/>
      <c r="AB26" s="79"/>
      <c r="AC26" s="87" t="s">
        <v>2129</v>
      </c>
      <c r="AD26" s="79"/>
      <c r="AE26" s="79" t="b">
        <v>0</v>
      </c>
      <c r="AF26" s="79">
        <v>0</v>
      </c>
      <c r="AG26" s="87" t="s">
        <v>2624</v>
      </c>
      <c r="AH26" s="79" t="b">
        <v>0</v>
      </c>
      <c r="AI26" s="79" t="s">
        <v>2626</v>
      </c>
      <c r="AJ26" s="79"/>
      <c r="AK26" s="87" t="s">
        <v>2624</v>
      </c>
      <c r="AL26" s="79" t="b">
        <v>0</v>
      </c>
      <c r="AM26" s="79">
        <v>192</v>
      </c>
      <c r="AN26" s="87" t="s">
        <v>2597</v>
      </c>
      <c r="AO26" s="79" t="s">
        <v>2632</v>
      </c>
      <c r="AP26" s="79" t="b">
        <v>0</v>
      </c>
      <c r="AQ26" s="87" t="s">
        <v>2597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1</v>
      </c>
      <c r="BG26" s="49">
        <v>2.9411764705882355</v>
      </c>
      <c r="BH26" s="48">
        <v>0</v>
      </c>
      <c r="BI26" s="49">
        <v>0</v>
      </c>
      <c r="BJ26" s="48">
        <v>0</v>
      </c>
      <c r="BK26" s="49">
        <v>0</v>
      </c>
      <c r="BL26" s="48">
        <v>33</v>
      </c>
      <c r="BM26" s="49">
        <v>97.05882352941177</v>
      </c>
      <c r="BN26" s="48">
        <v>34</v>
      </c>
    </row>
    <row r="27" spans="1:66" ht="15">
      <c r="A27" s="64" t="s">
        <v>232</v>
      </c>
      <c r="B27" s="64" t="s">
        <v>232</v>
      </c>
      <c r="C27" s="65" t="s">
        <v>5759</v>
      </c>
      <c r="D27" s="66">
        <v>3</v>
      </c>
      <c r="E27" s="67" t="s">
        <v>132</v>
      </c>
      <c r="F27" s="68">
        <v>32</v>
      </c>
      <c r="G27" s="65"/>
      <c r="H27" s="69"/>
      <c r="I27" s="70"/>
      <c r="J27" s="70"/>
      <c r="K27" s="34" t="s">
        <v>65</v>
      </c>
      <c r="L27" s="77">
        <v>27</v>
      </c>
      <c r="M27" s="77"/>
      <c r="N27" s="72"/>
      <c r="O27" s="79" t="s">
        <v>176</v>
      </c>
      <c r="P27" s="81">
        <v>43682.84678240741</v>
      </c>
      <c r="Q27" s="79" t="s">
        <v>636</v>
      </c>
      <c r="R27" s="79"/>
      <c r="S27" s="79"/>
      <c r="T27" s="79" t="s">
        <v>662</v>
      </c>
      <c r="U27" s="82" t="s">
        <v>688</v>
      </c>
      <c r="V27" s="82" t="s">
        <v>688</v>
      </c>
      <c r="W27" s="81">
        <v>43682.84678240741</v>
      </c>
      <c r="X27" s="85">
        <v>43682</v>
      </c>
      <c r="Y27" s="87" t="s">
        <v>1106</v>
      </c>
      <c r="Z27" s="82" t="s">
        <v>1618</v>
      </c>
      <c r="AA27" s="79"/>
      <c r="AB27" s="79"/>
      <c r="AC27" s="87" t="s">
        <v>2130</v>
      </c>
      <c r="AD27" s="79"/>
      <c r="AE27" s="79" t="b">
        <v>0</v>
      </c>
      <c r="AF27" s="79">
        <v>1</v>
      </c>
      <c r="AG27" s="87" t="s">
        <v>2624</v>
      </c>
      <c r="AH27" s="79" t="b">
        <v>0</v>
      </c>
      <c r="AI27" s="79" t="s">
        <v>2626</v>
      </c>
      <c r="AJ27" s="79"/>
      <c r="AK27" s="87" t="s">
        <v>2624</v>
      </c>
      <c r="AL27" s="79" t="b">
        <v>0</v>
      </c>
      <c r="AM27" s="79">
        <v>0</v>
      </c>
      <c r="AN27" s="87" t="s">
        <v>2624</v>
      </c>
      <c r="AO27" s="79" t="s">
        <v>2634</v>
      </c>
      <c r="AP27" s="79" t="b">
        <v>0</v>
      </c>
      <c r="AQ27" s="87" t="s">
        <v>2130</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8">
        <v>1</v>
      </c>
      <c r="BG27" s="49">
        <v>2.7777777777777777</v>
      </c>
      <c r="BH27" s="48">
        <v>0</v>
      </c>
      <c r="BI27" s="49">
        <v>0</v>
      </c>
      <c r="BJ27" s="48">
        <v>0</v>
      </c>
      <c r="BK27" s="49">
        <v>0</v>
      </c>
      <c r="BL27" s="48">
        <v>35</v>
      </c>
      <c r="BM27" s="49">
        <v>97.22222222222223</v>
      </c>
      <c r="BN27" s="48">
        <v>36</v>
      </c>
    </row>
    <row r="28" spans="1:66" ht="15">
      <c r="A28" s="64" t="s">
        <v>233</v>
      </c>
      <c r="B28" s="64" t="s">
        <v>599</v>
      </c>
      <c r="C28" s="65" t="s">
        <v>5759</v>
      </c>
      <c r="D28" s="66">
        <v>3</v>
      </c>
      <c r="E28" s="67" t="s">
        <v>132</v>
      </c>
      <c r="F28" s="68">
        <v>32</v>
      </c>
      <c r="G28" s="65"/>
      <c r="H28" s="69"/>
      <c r="I28" s="70"/>
      <c r="J28" s="70"/>
      <c r="K28" s="34" t="s">
        <v>65</v>
      </c>
      <c r="L28" s="77">
        <v>28</v>
      </c>
      <c r="M28" s="77"/>
      <c r="N28" s="72"/>
      <c r="O28" s="79" t="s">
        <v>630</v>
      </c>
      <c r="P28" s="81">
        <v>43682.84824074074</v>
      </c>
      <c r="Q28" s="79" t="s">
        <v>634</v>
      </c>
      <c r="R28" s="79"/>
      <c r="S28" s="79"/>
      <c r="T28" s="79" t="s">
        <v>660</v>
      </c>
      <c r="U28" s="79"/>
      <c r="V28" s="82" t="s">
        <v>718</v>
      </c>
      <c r="W28" s="81">
        <v>43682.84824074074</v>
      </c>
      <c r="X28" s="85">
        <v>43682</v>
      </c>
      <c r="Y28" s="87" t="s">
        <v>1107</v>
      </c>
      <c r="Z28" s="82" t="s">
        <v>1619</v>
      </c>
      <c r="AA28" s="79"/>
      <c r="AB28" s="79"/>
      <c r="AC28" s="87" t="s">
        <v>2131</v>
      </c>
      <c r="AD28" s="79"/>
      <c r="AE28" s="79" t="b">
        <v>0</v>
      </c>
      <c r="AF28" s="79">
        <v>0</v>
      </c>
      <c r="AG28" s="87" t="s">
        <v>2624</v>
      </c>
      <c r="AH28" s="79" t="b">
        <v>0</v>
      </c>
      <c r="AI28" s="79" t="s">
        <v>2626</v>
      </c>
      <c r="AJ28" s="79"/>
      <c r="AK28" s="87" t="s">
        <v>2624</v>
      </c>
      <c r="AL28" s="79" t="b">
        <v>0</v>
      </c>
      <c r="AM28" s="79">
        <v>192</v>
      </c>
      <c r="AN28" s="87" t="s">
        <v>2597</v>
      </c>
      <c r="AO28" s="79" t="s">
        <v>2632</v>
      </c>
      <c r="AP28" s="79" t="b">
        <v>0</v>
      </c>
      <c r="AQ28" s="87" t="s">
        <v>2597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1</v>
      </c>
      <c r="BG28" s="49">
        <v>2.9411764705882355</v>
      </c>
      <c r="BH28" s="48">
        <v>0</v>
      </c>
      <c r="BI28" s="49">
        <v>0</v>
      </c>
      <c r="BJ28" s="48">
        <v>0</v>
      </c>
      <c r="BK28" s="49">
        <v>0</v>
      </c>
      <c r="BL28" s="48">
        <v>33</v>
      </c>
      <c r="BM28" s="49">
        <v>97.05882352941177</v>
      </c>
      <c r="BN28" s="48">
        <v>34</v>
      </c>
    </row>
    <row r="29" spans="1:66" ht="15">
      <c r="A29" s="64" t="s">
        <v>234</v>
      </c>
      <c r="B29" s="64" t="s">
        <v>599</v>
      </c>
      <c r="C29" s="65" t="s">
        <v>5759</v>
      </c>
      <c r="D29" s="66">
        <v>3</v>
      </c>
      <c r="E29" s="67" t="s">
        <v>132</v>
      </c>
      <c r="F29" s="68">
        <v>32</v>
      </c>
      <c r="G29" s="65"/>
      <c r="H29" s="69"/>
      <c r="I29" s="70"/>
      <c r="J29" s="70"/>
      <c r="K29" s="34" t="s">
        <v>65</v>
      </c>
      <c r="L29" s="77">
        <v>29</v>
      </c>
      <c r="M29" s="77"/>
      <c r="N29" s="72"/>
      <c r="O29" s="79" t="s">
        <v>630</v>
      </c>
      <c r="P29" s="81">
        <v>43682.848449074074</v>
      </c>
      <c r="Q29" s="79" t="s">
        <v>634</v>
      </c>
      <c r="R29" s="79"/>
      <c r="S29" s="79"/>
      <c r="T29" s="79" t="s">
        <v>660</v>
      </c>
      <c r="U29" s="79"/>
      <c r="V29" s="82" t="s">
        <v>719</v>
      </c>
      <c r="W29" s="81">
        <v>43682.848449074074</v>
      </c>
      <c r="X29" s="85">
        <v>43682</v>
      </c>
      <c r="Y29" s="87" t="s">
        <v>1108</v>
      </c>
      <c r="Z29" s="82" t="s">
        <v>1620</v>
      </c>
      <c r="AA29" s="79"/>
      <c r="AB29" s="79"/>
      <c r="AC29" s="87" t="s">
        <v>2132</v>
      </c>
      <c r="AD29" s="79"/>
      <c r="AE29" s="79" t="b">
        <v>0</v>
      </c>
      <c r="AF29" s="79">
        <v>0</v>
      </c>
      <c r="AG29" s="87" t="s">
        <v>2624</v>
      </c>
      <c r="AH29" s="79" t="b">
        <v>0</v>
      </c>
      <c r="AI29" s="79" t="s">
        <v>2626</v>
      </c>
      <c r="AJ29" s="79"/>
      <c r="AK29" s="87" t="s">
        <v>2624</v>
      </c>
      <c r="AL29" s="79" t="b">
        <v>0</v>
      </c>
      <c r="AM29" s="79">
        <v>192</v>
      </c>
      <c r="AN29" s="87" t="s">
        <v>2597</v>
      </c>
      <c r="AO29" s="79" t="s">
        <v>2633</v>
      </c>
      <c r="AP29" s="79" t="b">
        <v>0</v>
      </c>
      <c r="AQ29" s="87" t="s">
        <v>2597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1</v>
      </c>
      <c r="BG29" s="49">
        <v>2.9411764705882355</v>
      </c>
      <c r="BH29" s="48">
        <v>0</v>
      </c>
      <c r="BI29" s="49">
        <v>0</v>
      </c>
      <c r="BJ29" s="48">
        <v>0</v>
      </c>
      <c r="BK29" s="49">
        <v>0</v>
      </c>
      <c r="BL29" s="48">
        <v>33</v>
      </c>
      <c r="BM29" s="49">
        <v>97.05882352941177</v>
      </c>
      <c r="BN29" s="48">
        <v>34</v>
      </c>
    </row>
    <row r="30" spans="1:66" ht="15">
      <c r="A30" s="64" t="s">
        <v>235</v>
      </c>
      <c r="B30" s="64" t="s">
        <v>599</v>
      </c>
      <c r="C30" s="65" t="s">
        <v>5759</v>
      </c>
      <c r="D30" s="66">
        <v>3</v>
      </c>
      <c r="E30" s="67" t="s">
        <v>132</v>
      </c>
      <c r="F30" s="68">
        <v>32</v>
      </c>
      <c r="G30" s="65"/>
      <c r="H30" s="69"/>
      <c r="I30" s="70"/>
      <c r="J30" s="70"/>
      <c r="K30" s="34" t="s">
        <v>65</v>
      </c>
      <c r="L30" s="77">
        <v>30</v>
      </c>
      <c r="M30" s="77"/>
      <c r="N30" s="72"/>
      <c r="O30" s="79" t="s">
        <v>630</v>
      </c>
      <c r="P30" s="81">
        <v>43682.84857638889</v>
      </c>
      <c r="Q30" s="79" t="s">
        <v>634</v>
      </c>
      <c r="R30" s="79"/>
      <c r="S30" s="79"/>
      <c r="T30" s="79" t="s">
        <v>660</v>
      </c>
      <c r="U30" s="79"/>
      <c r="V30" s="82" t="s">
        <v>720</v>
      </c>
      <c r="W30" s="81">
        <v>43682.84857638889</v>
      </c>
      <c r="X30" s="85">
        <v>43682</v>
      </c>
      <c r="Y30" s="87" t="s">
        <v>1109</v>
      </c>
      <c r="Z30" s="82" t="s">
        <v>1621</v>
      </c>
      <c r="AA30" s="79"/>
      <c r="AB30" s="79"/>
      <c r="AC30" s="87" t="s">
        <v>2133</v>
      </c>
      <c r="AD30" s="79"/>
      <c r="AE30" s="79" t="b">
        <v>0</v>
      </c>
      <c r="AF30" s="79">
        <v>0</v>
      </c>
      <c r="AG30" s="87" t="s">
        <v>2624</v>
      </c>
      <c r="AH30" s="79" t="b">
        <v>0</v>
      </c>
      <c r="AI30" s="79" t="s">
        <v>2626</v>
      </c>
      <c r="AJ30" s="79"/>
      <c r="AK30" s="87" t="s">
        <v>2624</v>
      </c>
      <c r="AL30" s="79" t="b">
        <v>0</v>
      </c>
      <c r="AM30" s="79">
        <v>192</v>
      </c>
      <c r="AN30" s="87" t="s">
        <v>2597</v>
      </c>
      <c r="AO30" s="79" t="s">
        <v>2632</v>
      </c>
      <c r="AP30" s="79" t="b">
        <v>0</v>
      </c>
      <c r="AQ30" s="87" t="s">
        <v>2597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v>1</v>
      </c>
      <c r="BG30" s="49">
        <v>2.9411764705882355</v>
      </c>
      <c r="BH30" s="48">
        <v>0</v>
      </c>
      <c r="BI30" s="49">
        <v>0</v>
      </c>
      <c r="BJ30" s="48">
        <v>0</v>
      </c>
      <c r="BK30" s="49">
        <v>0</v>
      </c>
      <c r="BL30" s="48">
        <v>33</v>
      </c>
      <c r="BM30" s="49">
        <v>97.05882352941177</v>
      </c>
      <c r="BN30" s="48">
        <v>34</v>
      </c>
    </row>
    <row r="31" spans="1:66" ht="15">
      <c r="A31" s="64" t="s">
        <v>236</v>
      </c>
      <c r="B31" s="64" t="s">
        <v>599</v>
      </c>
      <c r="C31" s="65" t="s">
        <v>5759</v>
      </c>
      <c r="D31" s="66">
        <v>3</v>
      </c>
      <c r="E31" s="67" t="s">
        <v>132</v>
      </c>
      <c r="F31" s="68">
        <v>32</v>
      </c>
      <c r="G31" s="65"/>
      <c r="H31" s="69"/>
      <c r="I31" s="70"/>
      <c r="J31" s="70"/>
      <c r="K31" s="34" t="s">
        <v>65</v>
      </c>
      <c r="L31" s="77">
        <v>31</v>
      </c>
      <c r="M31" s="77"/>
      <c r="N31" s="72"/>
      <c r="O31" s="79" t="s">
        <v>630</v>
      </c>
      <c r="P31" s="81">
        <v>43682.8494212963</v>
      </c>
      <c r="Q31" s="79" t="s">
        <v>634</v>
      </c>
      <c r="R31" s="79"/>
      <c r="S31" s="79"/>
      <c r="T31" s="79" t="s">
        <v>660</v>
      </c>
      <c r="U31" s="79"/>
      <c r="V31" s="82" t="s">
        <v>721</v>
      </c>
      <c r="W31" s="81">
        <v>43682.8494212963</v>
      </c>
      <c r="X31" s="85">
        <v>43682</v>
      </c>
      <c r="Y31" s="87" t="s">
        <v>1110</v>
      </c>
      <c r="Z31" s="82" t="s">
        <v>1622</v>
      </c>
      <c r="AA31" s="79"/>
      <c r="AB31" s="79"/>
      <c r="AC31" s="87" t="s">
        <v>2134</v>
      </c>
      <c r="AD31" s="79"/>
      <c r="AE31" s="79" t="b">
        <v>0</v>
      </c>
      <c r="AF31" s="79">
        <v>0</v>
      </c>
      <c r="AG31" s="87" t="s">
        <v>2624</v>
      </c>
      <c r="AH31" s="79" t="b">
        <v>0</v>
      </c>
      <c r="AI31" s="79" t="s">
        <v>2626</v>
      </c>
      <c r="AJ31" s="79"/>
      <c r="AK31" s="87" t="s">
        <v>2624</v>
      </c>
      <c r="AL31" s="79" t="b">
        <v>0</v>
      </c>
      <c r="AM31" s="79">
        <v>192</v>
      </c>
      <c r="AN31" s="87" t="s">
        <v>2597</v>
      </c>
      <c r="AO31" s="79" t="s">
        <v>2632</v>
      </c>
      <c r="AP31" s="79" t="b">
        <v>0</v>
      </c>
      <c r="AQ31" s="87" t="s">
        <v>2597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1</v>
      </c>
      <c r="BG31" s="49">
        <v>2.9411764705882355</v>
      </c>
      <c r="BH31" s="48">
        <v>0</v>
      </c>
      <c r="BI31" s="49">
        <v>0</v>
      </c>
      <c r="BJ31" s="48">
        <v>0</v>
      </c>
      <c r="BK31" s="49">
        <v>0</v>
      </c>
      <c r="BL31" s="48">
        <v>33</v>
      </c>
      <c r="BM31" s="49">
        <v>97.05882352941177</v>
      </c>
      <c r="BN31" s="48">
        <v>34</v>
      </c>
    </row>
    <row r="32" spans="1:66" ht="15">
      <c r="A32" s="64" t="s">
        <v>237</v>
      </c>
      <c r="B32" s="64" t="s">
        <v>599</v>
      </c>
      <c r="C32" s="65" t="s">
        <v>5759</v>
      </c>
      <c r="D32" s="66">
        <v>3</v>
      </c>
      <c r="E32" s="67" t="s">
        <v>132</v>
      </c>
      <c r="F32" s="68">
        <v>32</v>
      </c>
      <c r="G32" s="65"/>
      <c r="H32" s="69"/>
      <c r="I32" s="70"/>
      <c r="J32" s="70"/>
      <c r="K32" s="34" t="s">
        <v>65</v>
      </c>
      <c r="L32" s="77">
        <v>32</v>
      </c>
      <c r="M32" s="77"/>
      <c r="N32" s="72"/>
      <c r="O32" s="79" t="s">
        <v>630</v>
      </c>
      <c r="P32" s="81">
        <v>43682.849756944444</v>
      </c>
      <c r="Q32" s="79" t="s">
        <v>634</v>
      </c>
      <c r="R32" s="79"/>
      <c r="S32" s="79"/>
      <c r="T32" s="79" t="s">
        <v>660</v>
      </c>
      <c r="U32" s="79"/>
      <c r="V32" s="82" t="s">
        <v>722</v>
      </c>
      <c r="W32" s="81">
        <v>43682.849756944444</v>
      </c>
      <c r="X32" s="85">
        <v>43682</v>
      </c>
      <c r="Y32" s="87" t="s">
        <v>1111</v>
      </c>
      <c r="Z32" s="82" t="s">
        <v>1623</v>
      </c>
      <c r="AA32" s="79"/>
      <c r="AB32" s="79"/>
      <c r="AC32" s="87" t="s">
        <v>2135</v>
      </c>
      <c r="AD32" s="79"/>
      <c r="AE32" s="79" t="b">
        <v>0</v>
      </c>
      <c r="AF32" s="79">
        <v>0</v>
      </c>
      <c r="AG32" s="87" t="s">
        <v>2624</v>
      </c>
      <c r="AH32" s="79" t="b">
        <v>0</v>
      </c>
      <c r="AI32" s="79" t="s">
        <v>2626</v>
      </c>
      <c r="AJ32" s="79"/>
      <c r="AK32" s="87" t="s">
        <v>2624</v>
      </c>
      <c r="AL32" s="79" t="b">
        <v>0</v>
      </c>
      <c r="AM32" s="79">
        <v>192</v>
      </c>
      <c r="AN32" s="87" t="s">
        <v>2597</v>
      </c>
      <c r="AO32" s="79" t="s">
        <v>2632</v>
      </c>
      <c r="AP32" s="79" t="b">
        <v>0</v>
      </c>
      <c r="AQ32" s="87" t="s">
        <v>2597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1</v>
      </c>
      <c r="BG32" s="49">
        <v>2.9411764705882355</v>
      </c>
      <c r="BH32" s="48">
        <v>0</v>
      </c>
      <c r="BI32" s="49">
        <v>0</v>
      </c>
      <c r="BJ32" s="48">
        <v>0</v>
      </c>
      <c r="BK32" s="49">
        <v>0</v>
      </c>
      <c r="BL32" s="48">
        <v>33</v>
      </c>
      <c r="BM32" s="49">
        <v>97.05882352941177</v>
      </c>
      <c r="BN32" s="48">
        <v>34</v>
      </c>
    </row>
    <row r="33" spans="1:66" ht="15">
      <c r="A33" s="64" t="s">
        <v>238</v>
      </c>
      <c r="B33" s="64" t="s">
        <v>599</v>
      </c>
      <c r="C33" s="65" t="s">
        <v>5759</v>
      </c>
      <c r="D33" s="66">
        <v>3</v>
      </c>
      <c r="E33" s="67" t="s">
        <v>132</v>
      </c>
      <c r="F33" s="68">
        <v>32</v>
      </c>
      <c r="G33" s="65"/>
      <c r="H33" s="69"/>
      <c r="I33" s="70"/>
      <c r="J33" s="70"/>
      <c r="K33" s="34" t="s">
        <v>65</v>
      </c>
      <c r="L33" s="77">
        <v>33</v>
      </c>
      <c r="M33" s="77"/>
      <c r="N33" s="72"/>
      <c r="O33" s="79" t="s">
        <v>630</v>
      </c>
      <c r="P33" s="81">
        <v>43682.85020833334</v>
      </c>
      <c r="Q33" s="79" t="s">
        <v>634</v>
      </c>
      <c r="R33" s="79"/>
      <c r="S33" s="79"/>
      <c r="T33" s="79" t="s">
        <v>660</v>
      </c>
      <c r="U33" s="79"/>
      <c r="V33" s="82" t="s">
        <v>723</v>
      </c>
      <c r="W33" s="81">
        <v>43682.85020833334</v>
      </c>
      <c r="X33" s="85">
        <v>43682</v>
      </c>
      <c r="Y33" s="87" t="s">
        <v>1112</v>
      </c>
      <c r="Z33" s="82" t="s">
        <v>1624</v>
      </c>
      <c r="AA33" s="79"/>
      <c r="AB33" s="79"/>
      <c r="AC33" s="87" t="s">
        <v>2136</v>
      </c>
      <c r="AD33" s="79"/>
      <c r="AE33" s="79" t="b">
        <v>0</v>
      </c>
      <c r="AF33" s="79">
        <v>0</v>
      </c>
      <c r="AG33" s="87" t="s">
        <v>2624</v>
      </c>
      <c r="AH33" s="79" t="b">
        <v>0</v>
      </c>
      <c r="AI33" s="79" t="s">
        <v>2626</v>
      </c>
      <c r="AJ33" s="79"/>
      <c r="AK33" s="87" t="s">
        <v>2624</v>
      </c>
      <c r="AL33" s="79" t="b">
        <v>0</v>
      </c>
      <c r="AM33" s="79">
        <v>192</v>
      </c>
      <c r="AN33" s="87" t="s">
        <v>2597</v>
      </c>
      <c r="AO33" s="79" t="s">
        <v>2632</v>
      </c>
      <c r="AP33" s="79" t="b">
        <v>0</v>
      </c>
      <c r="AQ33" s="87" t="s">
        <v>2597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1</v>
      </c>
      <c r="BG33" s="49">
        <v>2.9411764705882355</v>
      </c>
      <c r="BH33" s="48">
        <v>0</v>
      </c>
      <c r="BI33" s="49">
        <v>0</v>
      </c>
      <c r="BJ33" s="48">
        <v>0</v>
      </c>
      <c r="BK33" s="49">
        <v>0</v>
      </c>
      <c r="BL33" s="48">
        <v>33</v>
      </c>
      <c r="BM33" s="49">
        <v>97.05882352941177</v>
      </c>
      <c r="BN33" s="48">
        <v>34</v>
      </c>
    </row>
    <row r="34" spans="1:66" ht="15">
      <c r="A34" s="64" t="s">
        <v>239</v>
      </c>
      <c r="B34" s="64" t="s">
        <v>599</v>
      </c>
      <c r="C34" s="65" t="s">
        <v>5759</v>
      </c>
      <c r="D34" s="66">
        <v>3</v>
      </c>
      <c r="E34" s="67" t="s">
        <v>132</v>
      </c>
      <c r="F34" s="68">
        <v>32</v>
      </c>
      <c r="G34" s="65"/>
      <c r="H34" s="69"/>
      <c r="I34" s="70"/>
      <c r="J34" s="70"/>
      <c r="K34" s="34" t="s">
        <v>65</v>
      </c>
      <c r="L34" s="77">
        <v>34</v>
      </c>
      <c r="M34" s="77"/>
      <c r="N34" s="72"/>
      <c r="O34" s="79" t="s">
        <v>630</v>
      </c>
      <c r="P34" s="81">
        <v>43682.85024305555</v>
      </c>
      <c r="Q34" s="79" t="s">
        <v>634</v>
      </c>
      <c r="R34" s="79"/>
      <c r="S34" s="79"/>
      <c r="T34" s="79" t="s">
        <v>660</v>
      </c>
      <c r="U34" s="79"/>
      <c r="V34" s="82" t="s">
        <v>724</v>
      </c>
      <c r="W34" s="81">
        <v>43682.85024305555</v>
      </c>
      <c r="X34" s="85">
        <v>43682</v>
      </c>
      <c r="Y34" s="87" t="s">
        <v>1113</v>
      </c>
      <c r="Z34" s="82" t="s">
        <v>1625</v>
      </c>
      <c r="AA34" s="79"/>
      <c r="AB34" s="79"/>
      <c r="AC34" s="87" t="s">
        <v>2137</v>
      </c>
      <c r="AD34" s="79"/>
      <c r="AE34" s="79" t="b">
        <v>0</v>
      </c>
      <c r="AF34" s="79">
        <v>0</v>
      </c>
      <c r="AG34" s="87" t="s">
        <v>2624</v>
      </c>
      <c r="AH34" s="79" t="b">
        <v>0</v>
      </c>
      <c r="AI34" s="79" t="s">
        <v>2626</v>
      </c>
      <c r="AJ34" s="79"/>
      <c r="AK34" s="87" t="s">
        <v>2624</v>
      </c>
      <c r="AL34" s="79" t="b">
        <v>0</v>
      </c>
      <c r="AM34" s="79">
        <v>192</v>
      </c>
      <c r="AN34" s="87" t="s">
        <v>2597</v>
      </c>
      <c r="AO34" s="79" t="s">
        <v>2633</v>
      </c>
      <c r="AP34" s="79" t="b">
        <v>0</v>
      </c>
      <c r="AQ34" s="87" t="s">
        <v>2597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1</v>
      </c>
      <c r="BG34" s="49">
        <v>2.9411764705882355</v>
      </c>
      <c r="BH34" s="48">
        <v>0</v>
      </c>
      <c r="BI34" s="49">
        <v>0</v>
      </c>
      <c r="BJ34" s="48">
        <v>0</v>
      </c>
      <c r="BK34" s="49">
        <v>0</v>
      </c>
      <c r="BL34" s="48">
        <v>33</v>
      </c>
      <c r="BM34" s="49">
        <v>97.05882352941177</v>
      </c>
      <c r="BN34" s="48">
        <v>34</v>
      </c>
    </row>
    <row r="35" spans="1:66" ht="15">
      <c r="A35" s="64" t="s">
        <v>240</v>
      </c>
      <c r="B35" s="64" t="s">
        <v>599</v>
      </c>
      <c r="C35" s="65" t="s">
        <v>5759</v>
      </c>
      <c r="D35" s="66">
        <v>3</v>
      </c>
      <c r="E35" s="67" t="s">
        <v>132</v>
      </c>
      <c r="F35" s="68">
        <v>32</v>
      </c>
      <c r="G35" s="65"/>
      <c r="H35" s="69"/>
      <c r="I35" s="70"/>
      <c r="J35" s="70"/>
      <c r="K35" s="34" t="s">
        <v>65</v>
      </c>
      <c r="L35" s="77">
        <v>35</v>
      </c>
      <c r="M35" s="77"/>
      <c r="N35" s="72"/>
      <c r="O35" s="79" t="s">
        <v>630</v>
      </c>
      <c r="P35" s="81">
        <v>43682.85052083333</v>
      </c>
      <c r="Q35" s="79" t="s">
        <v>634</v>
      </c>
      <c r="R35" s="79"/>
      <c r="S35" s="79"/>
      <c r="T35" s="79" t="s">
        <v>660</v>
      </c>
      <c r="U35" s="79"/>
      <c r="V35" s="82" t="s">
        <v>725</v>
      </c>
      <c r="W35" s="81">
        <v>43682.85052083333</v>
      </c>
      <c r="X35" s="85">
        <v>43682</v>
      </c>
      <c r="Y35" s="87" t="s">
        <v>1114</v>
      </c>
      <c r="Z35" s="82" t="s">
        <v>1626</v>
      </c>
      <c r="AA35" s="79"/>
      <c r="AB35" s="79"/>
      <c r="AC35" s="87" t="s">
        <v>2138</v>
      </c>
      <c r="AD35" s="79"/>
      <c r="AE35" s="79" t="b">
        <v>0</v>
      </c>
      <c r="AF35" s="79">
        <v>0</v>
      </c>
      <c r="AG35" s="87" t="s">
        <v>2624</v>
      </c>
      <c r="AH35" s="79" t="b">
        <v>0</v>
      </c>
      <c r="AI35" s="79" t="s">
        <v>2626</v>
      </c>
      <c r="AJ35" s="79"/>
      <c r="AK35" s="87" t="s">
        <v>2624</v>
      </c>
      <c r="AL35" s="79" t="b">
        <v>0</v>
      </c>
      <c r="AM35" s="79">
        <v>192</v>
      </c>
      <c r="AN35" s="87" t="s">
        <v>2597</v>
      </c>
      <c r="AO35" s="79" t="s">
        <v>2631</v>
      </c>
      <c r="AP35" s="79" t="b">
        <v>0</v>
      </c>
      <c r="AQ35" s="87" t="s">
        <v>2597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1</v>
      </c>
      <c r="BG35" s="49">
        <v>2.9411764705882355</v>
      </c>
      <c r="BH35" s="48">
        <v>0</v>
      </c>
      <c r="BI35" s="49">
        <v>0</v>
      </c>
      <c r="BJ35" s="48">
        <v>0</v>
      </c>
      <c r="BK35" s="49">
        <v>0</v>
      </c>
      <c r="BL35" s="48">
        <v>33</v>
      </c>
      <c r="BM35" s="49">
        <v>97.05882352941177</v>
      </c>
      <c r="BN35" s="48">
        <v>34</v>
      </c>
    </row>
    <row r="36" spans="1:66" ht="15">
      <c r="A36" s="64" t="s">
        <v>241</v>
      </c>
      <c r="B36" s="64" t="s">
        <v>599</v>
      </c>
      <c r="C36" s="65" t="s">
        <v>5759</v>
      </c>
      <c r="D36" s="66">
        <v>3</v>
      </c>
      <c r="E36" s="67" t="s">
        <v>132</v>
      </c>
      <c r="F36" s="68">
        <v>32</v>
      </c>
      <c r="G36" s="65"/>
      <c r="H36" s="69"/>
      <c r="I36" s="70"/>
      <c r="J36" s="70"/>
      <c r="K36" s="34" t="s">
        <v>65</v>
      </c>
      <c r="L36" s="77">
        <v>36</v>
      </c>
      <c r="M36" s="77"/>
      <c r="N36" s="72"/>
      <c r="O36" s="79" t="s">
        <v>630</v>
      </c>
      <c r="P36" s="81">
        <v>43682.850648148145</v>
      </c>
      <c r="Q36" s="79" t="s">
        <v>634</v>
      </c>
      <c r="R36" s="79"/>
      <c r="S36" s="79"/>
      <c r="T36" s="79" t="s">
        <v>660</v>
      </c>
      <c r="U36" s="79"/>
      <c r="V36" s="82" t="s">
        <v>726</v>
      </c>
      <c r="W36" s="81">
        <v>43682.850648148145</v>
      </c>
      <c r="X36" s="85">
        <v>43682</v>
      </c>
      <c r="Y36" s="87" t="s">
        <v>1115</v>
      </c>
      <c r="Z36" s="82" t="s">
        <v>1627</v>
      </c>
      <c r="AA36" s="79"/>
      <c r="AB36" s="79"/>
      <c r="AC36" s="87" t="s">
        <v>2139</v>
      </c>
      <c r="AD36" s="79"/>
      <c r="AE36" s="79" t="b">
        <v>0</v>
      </c>
      <c r="AF36" s="79">
        <v>0</v>
      </c>
      <c r="AG36" s="87" t="s">
        <v>2624</v>
      </c>
      <c r="AH36" s="79" t="b">
        <v>0</v>
      </c>
      <c r="AI36" s="79" t="s">
        <v>2626</v>
      </c>
      <c r="AJ36" s="79"/>
      <c r="AK36" s="87" t="s">
        <v>2624</v>
      </c>
      <c r="AL36" s="79" t="b">
        <v>0</v>
      </c>
      <c r="AM36" s="79">
        <v>192</v>
      </c>
      <c r="AN36" s="87" t="s">
        <v>2597</v>
      </c>
      <c r="AO36" s="79" t="s">
        <v>2632</v>
      </c>
      <c r="AP36" s="79" t="b">
        <v>0</v>
      </c>
      <c r="AQ36" s="87" t="s">
        <v>2597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1</v>
      </c>
      <c r="BG36" s="49">
        <v>2.9411764705882355</v>
      </c>
      <c r="BH36" s="48">
        <v>0</v>
      </c>
      <c r="BI36" s="49">
        <v>0</v>
      </c>
      <c r="BJ36" s="48">
        <v>0</v>
      </c>
      <c r="BK36" s="49">
        <v>0</v>
      </c>
      <c r="BL36" s="48">
        <v>33</v>
      </c>
      <c r="BM36" s="49">
        <v>97.05882352941177</v>
      </c>
      <c r="BN36" s="48">
        <v>34</v>
      </c>
    </row>
    <row r="37" spans="1:66" ht="15">
      <c r="A37" s="64" t="s">
        <v>242</v>
      </c>
      <c r="B37" s="64" t="s">
        <v>599</v>
      </c>
      <c r="C37" s="65" t="s">
        <v>5759</v>
      </c>
      <c r="D37" s="66">
        <v>3</v>
      </c>
      <c r="E37" s="67" t="s">
        <v>132</v>
      </c>
      <c r="F37" s="68">
        <v>32</v>
      </c>
      <c r="G37" s="65"/>
      <c r="H37" s="69"/>
      <c r="I37" s="70"/>
      <c r="J37" s="70"/>
      <c r="K37" s="34" t="s">
        <v>65</v>
      </c>
      <c r="L37" s="77">
        <v>37</v>
      </c>
      <c r="M37" s="77"/>
      <c r="N37" s="72"/>
      <c r="O37" s="79" t="s">
        <v>630</v>
      </c>
      <c r="P37" s="81">
        <v>43682.85123842592</v>
      </c>
      <c r="Q37" s="79" t="s">
        <v>634</v>
      </c>
      <c r="R37" s="79"/>
      <c r="S37" s="79"/>
      <c r="T37" s="79" t="s">
        <v>660</v>
      </c>
      <c r="U37" s="79"/>
      <c r="V37" s="82" t="s">
        <v>727</v>
      </c>
      <c r="W37" s="81">
        <v>43682.85123842592</v>
      </c>
      <c r="X37" s="85">
        <v>43682</v>
      </c>
      <c r="Y37" s="87" t="s">
        <v>1116</v>
      </c>
      <c r="Z37" s="82" t="s">
        <v>1628</v>
      </c>
      <c r="AA37" s="79"/>
      <c r="AB37" s="79"/>
      <c r="AC37" s="87" t="s">
        <v>2140</v>
      </c>
      <c r="AD37" s="79"/>
      <c r="AE37" s="79" t="b">
        <v>0</v>
      </c>
      <c r="AF37" s="79">
        <v>0</v>
      </c>
      <c r="AG37" s="87" t="s">
        <v>2624</v>
      </c>
      <c r="AH37" s="79" t="b">
        <v>0</v>
      </c>
      <c r="AI37" s="79" t="s">
        <v>2626</v>
      </c>
      <c r="AJ37" s="79"/>
      <c r="AK37" s="87" t="s">
        <v>2624</v>
      </c>
      <c r="AL37" s="79" t="b">
        <v>0</v>
      </c>
      <c r="AM37" s="79">
        <v>192</v>
      </c>
      <c r="AN37" s="87" t="s">
        <v>2597</v>
      </c>
      <c r="AO37" s="79" t="s">
        <v>2631</v>
      </c>
      <c r="AP37" s="79" t="b">
        <v>0</v>
      </c>
      <c r="AQ37" s="87" t="s">
        <v>2597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1</v>
      </c>
      <c r="BG37" s="49">
        <v>2.9411764705882355</v>
      </c>
      <c r="BH37" s="48">
        <v>0</v>
      </c>
      <c r="BI37" s="49">
        <v>0</v>
      </c>
      <c r="BJ37" s="48">
        <v>0</v>
      </c>
      <c r="BK37" s="49">
        <v>0</v>
      </c>
      <c r="BL37" s="48">
        <v>33</v>
      </c>
      <c r="BM37" s="49">
        <v>97.05882352941177</v>
      </c>
      <c r="BN37" s="48">
        <v>34</v>
      </c>
    </row>
    <row r="38" spans="1:66" ht="15">
      <c r="A38" s="64" t="s">
        <v>243</v>
      </c>
      <c r="B38" s="64" t="s">
        <v>599</v>
      </c>
      <c r="C38" s="65" t="s">
        <v>5759</v>
      </c>
      <c r="D38" s="66">
        <v>3</v>
      </c>
      <c r="E38" s="67" t="s">
        <v>132</v>
      </c>
      <c r="F38" s="68">
        <v>32</v>
      </c>
      <c r="G38" s="65"/>
      <c r="H38" s="69"/>
      <c r="I38" s="70"/>
      <c r="J38" s="70"/>
      <c r="K38" s="34" t="s">
        <v>65</v>
      </c>
      <c r="L38" s="77">
        <v>38</v>
      </c>
      <c r="M38" s="77"/>
      <c r="N38" s="72"/>
      <c r="O38" s="79" t="s">
        <v>630</v>
      </c>
      <c r="P38" s="81">
        <v>43682.851331018515</v>
      </c>
      <c r="Q38" s="79" t="s">
        <v>634</v>
      </c>
      <c r="R38" s="79"/>
      <c r="S38" s="79"/>
      <c r="T38" s="79" t="s">
        <v>660</v>
      </c>
      <c r="U38" s="79"/>
      <c r="V38" s="82" t="s">
        <v>728</v>
      </c>
      <c r="W38" s="81">
        <v>43682.851331018515</v>
      </c>
      <c r="X38" s="85">
        <v>43682</v>
      </c>
      <c r="Y38" s="87" t="s">
        <v>1117</v>
      </c>
      <c r="Z38" s="82" t="s">
        <v>1629</v>
      </c>
      <c r="AA38" s="79"/>
      <c r="AB38" s="79"/>
      <c r="AC38" s="87" t="s">
        <v>2141</v>
      </c>
      <c r="AD38" s="79"/>
      <c r="AE38" s="79" t="b">
        <v>0</v>
      </c>
      <c r="AF38" s="79">
        <v>0</v>
      </c>
      <c r="AG38" s="87" t="s">
        <v>2624</v>
      </c>
      <c r="AH38" s="79" t="b">
        <v>0</v>
      </c>
      <c r="AI38" s="79" t="s">
        <v>2626</v>
      </c>
      <c r="AJ38" s="79"/>
      <c r="AK38" s="87" t="s">
        <v>2624</v>
      </c>
      <c r="AL38" s="79" t="b">
        <v>0</v>
      </c>
      <c r="AM38" s="79">
        <v>192</v>
      </c>
      <c r="AN38" s="87" t="s">
        <v>2597</v>
      </c>
      <c r="AO38" s="79" t="s">
        <v>2631</v>
      </c>
      <c r="AP38" s="79" t="b">
        <v>0</v>
      </c>
      <c r="AQ38" s="87" t="s">
        <v>2597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1</v>
      </c>
      <c r="BG38" s="49">
        <v>2.9411764705882355</v>
      </c>
      <c r="BH38" s="48">
        <v>0</v>
      </c>
      <c r="BI38" s="49">
        <v>0</v>
      </c>
      <c r="BJ38" s="48">
        <v>0</v>
      </c>
      <c r="BK38" s="49">
        <v>0</v>
      </c>
      <c r="BL38" s="48">
        <v>33</v>
      </c>
      <c r="BM38" s="49">
        <v>97.05882352941177</v>
      </c>
      <c r="BN38" s="48">
        <v>34</v>
      </c>
    </row>
    <row r="39" spans="1:66" ht="15">
      <c r="A39" s="64" t="s">
        <v>244</v>
      </c>
      <c r="B39" s="64" t="s">
        <v>599</v>
      </c>
      <c r="C39" s="65" t="s">
        <v>5759</v>
      </c>
      <c r="D39" s="66">
        <v>3</v>
      </c>
      <c r="E39" s="67" t="s">
        <v>132</v>
      </c>
      <c r="F39" s="68">
        <v>32</v>
      </c>
      <c r="G39" s="65"/>
      <c r="H39" s="69"/>
      <c r="I39" s="70"/>
      <c r="J39" s="70"/>
      <c r="K39" s="34" t="s">
        <v>65</v>
      </c>
      <c r="L39" s="77">
        <v>39</v>
      </c>
      <c r="M39" s="77"/>
      <c r="N39" s="72"/>
      <c r="O39" s="79" t="s">
        <v>630</v>
      </c>
      <c r="P39" s="81">
        <v>43682.851539351854</v>
      </c>
      <c r="Q39" s="79" t="s">
        <v>634</v>
      </c>
      <c r="R39" s="79"/>
      <c r="S39" s="79"/>
      <c r="T39" s="79" t="s">
        <v>660</v>
      </c>
      <c r="U39" s="79"/>
      <c r="V39" s="82" t="s">
        <v>729</v>
      </c>
      <c r="W39" s="81">
        <v>43682.851539351854</v>
      </c>
      <c r="X39" s="85">
        <v>43682</v>
      </c>
      <c r="Y39" s="87" t="s">
        <v>1118</v>
      </c>
      <c r="Z39" s="82" t="s">
        <v>1630</v>
      </c>
      <c r="AA39" s="79"/>
      <c r="AB39" s="79"/>
      <c r="AC39" s="87" t="s">
        <v>2142</v>
      </c>
      <c r="AD39" s="79"/>
      <c r="AE39" s="79" t="b">
        <v>0</v>
      </c>
      <c r="AF39" s="79">
        <v>0</v>
      </c>
      <c r="AG39" s="87" t="s">
        <v>2624</v>
      </c>
      <c r="AH39" s="79" t="b">
        <v>0</v>
      </c>
      <c r="AI39" s="79" t="s">
        <v>2626</v>
      </c>
      <c r="AJ39" s="79"/>
      <c r="AK39" s="87" t="s">
        <v>2624</v>
      </c>
      <c r="AL39" s="79" t="b">
        <v>0</v>
      </c>
      <c r="AM39" s="79">
        <v>192</v>
      </c>
      <c r="AN39" s="87" t="s">
        <v>2597</v>
      </c>
      <c r="AO39" s="79" t="s">
        <v>2632</v>
      </c>
      <c r="AP39" s="79" t="b">
        <v>0</v>
      </c>
      <c r="AQ39" s="87" t="s">
        <v>2597</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1</v>
      </c>
      <c r="BG39" s="49">
        <v>2.9411764705882355</v>
      </c>
      <c r="BH39" s="48">
        <v>0</v>
      </c>
      <c r="BI39" s="49">
        <v>0</v>
      </c>
      <c r="BJ39" s="48">
        <v>0</v>
      </c>
      <c r="BK39" s="49">
        <v>0</v>
      </c>
      <c r="BL39" s="48">
        <v>33</v>
      </c>
      <c r="BM39" s="49">
        <v>97.05882352941177</v>
      </c>
      <c r="BN39" s="48">
        <v>34</v>
      </c>
    </row>
    <row r="40" spans="1:66" ht="15">
      <c r="A40" s="64" t="s">
        <v>245</v>
      </c>
      <c r="B40" s="64" t="s">
        <v>599</v>
      </c>
      <c r="C40" s="65" t="s">
        <v>5759</v>
      </c>
      <c r="D40" s="66">
        <v>3</v>
      </c>
      <c r="E40" s="67" t="s">
        <v>132</v>
      </c>
      <c r="F40" s="68">
        <v>32</v>
      </c>
      <c r="G40" s="65"/>
      <c r="H40" s="69"/>
      <c r="I40" s="70"/>
      <c r="J40" s="70"/>
      <c r="K40" s="34" t="s">
        <v>65</v>
      </c>
      <c r="L40" s="77">
        <v>40</v>
      </c>
      <c r="M40" s="77"/>
      <c r="N40" s="72"/>
      <c r="O40" s="79" t="s">
        <v>630</v>
      </c>
      <c r="P40" s="81">
        <v>43682.85256944445</v>
      </c>
      <c r="Q40" s="79" t="s">
        <v>634</v>
      </c>
      <c r="R40" s="79"/>
      <c r="S40" s="79"/>
      <c r="T40" s="79" t="s">
        <v>660</v>
      </c>
      <c r="U40" s="79"/>
      <c r="V40" s="82" t="s">
        <v>730</v>
      </c>
      <c r="W40" s="81">
        <v>43682.85256944445</v>
      </c>
      <c r="X40" s="85">
        <v>43682</v>
      </c>
      <c r="Y40" s="87" t="s">
        <v>1119</v>
      </c>
      <c r="Z40" s="82" t="s">
        <v>1631</v>
      </c>
      <c r="AA40" s="79"/>
      <c r="AB40" s="79"/>
      <c r="AC40" s="87" t="s">
        <v>2143</v>
      </c>
      <c r="AD40" s="79"/>
      <c r="AE40" s="79" t="b">
        <v>0</v>
      </c>
      <c r="AF40" s="79">
        <v>0</v>
      </c>
      <c r="AG40" s="87" t="s">
        <v>2624</v>
      </c>
      <c r="AH40" s="79" t="b">
        <v>0</v>
      </c>
      <c r="AI40" s="79" t="s">
        <v>2626</v>
      </c>
      <c r="AJ40" s="79"/>
      <c r="AK40" s="87" t="s">
        <v>2624</v>
      </c>
      <c r="AL40" s="79" t="b">
        <v>0</v>
      </c>
      <c r="AM40" s="79">
        <v>192</v>
      </c>
      <c r="AN40" s="87" t="s">
        <v>2597</v>
      </c>
      <c r="AO40" s="79" t="s">
        <v>2632</v>
      </c>
      <c r="AP40" s="79" t="b">
        <v>0</v>
      </c>
      <c r="AQ40" s="87" t="s">
        <v>2597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1</v>
      </c>
      <c r="BG40" s="49">
        <v>2.9411764705882355</v>
      </c>
      <c r="BH40" s="48">
        <v>0</v>
      </c>
      <c r="BI40" s="49">
        <v>0</v>
      </c>
      <c r="BJ40" s="48">
        <v>0</v>
      </c>
      <c r="BK40" s="49">
        <v>0</v>
      </c>
      <c r="BL40" s="48">
        <v>33</v>
      </c>
      <c r="BM40" s="49">
        <v>97.05882352941177</v>
      </c>
      <c r="BN40" s="48">
        <v>34</v>
      </c>
    </row>
    <row r="41" spans="1:66" ht="15">
      <c r="A41" s="64" t="s">
        <v>246</v>
      </c>
      <c r="B41" s="64" t="s">
        <v>599</v>
      </c>
      <c r="C41" s="65" t="s">
        <v>5759</v>
      </c>
      <c r="D41" s="66">
        <v>3</v>
      </c>
      <c r="E41" s="67" t="s">
        <v>132</v>
      </c>
      <c r="F41" s="68">
        <v>32</v>
      </c>
      <c r="G41" s="65"/>
      <c r="H41" s="69"/>
      <c r="I41" s="70"/>
      <c r="J41" s="70"/>
      <c r="K41" s="34" t="s">
        <v>65</v>
      </c>
      <c r="L41" s="77">
        <v>41</v>
      </c>
      <c r="M41" s="77"/>
      <c r="N41" s="72"/>
      <c r="O41" s="79" t="s">
        <v>630</v>
      </c>
      <c r="P41" s="81">
        <v>43682.85340277778</v>
      </c>
      <c r="Q41" s="79" t="s">
        <v>634</v>
      </c>
      <c r="R41" s="79"/>
      <c r="S41" s="79"/>
      <c r="T41" s="79" t="s">
        <v>660</v>
      </c>
      <c r="U41" s="79"/>
      <c r="V41" s="82" t="s">
        <v>731</v>
      </c>
      <c r="W41" s="81">
        <v>43682.85340277778</v>
      </c>
      <c r="X41" s="85">
        <v>43682</v>
      </c>
      <c r="Y41" s="87" t="s">
        <v>1120</v>
      </c>
      <c r="Z41" s="82" t="s">
        <v>1632</v>
      </c>
      <c r="AA41" s="79"/>
      <c r="AB41" s="79"/>
      <c r="AC41" s="87" t="s">
        <v>2144</v>
      </c>
      <c r="AD41" s="79"/>
      <c r="AE41" s="79" t="b">
        <v>0</v>
      </c>
      <c r="AF41" s="79">
        <v>0</v>
      </c>
      <c r="AG41" s="87" t="s">
        <v>2624</v>
      </c>
      <c r="AH41" s="79" t="b">
        <v>0</v>
      </c>
      <c r="AI41" s="79" t="s">
        <v>2626</v>
      </c>
      <c r="AJ41" s="79"/>
      <c r="AK41" s="87" t="s">
        <v>2624</v>
      </c>
      <c r="AL41" s="79" t="b">
        <v>0</v>
      </c>
      <c r="AM41" s="79">
        <v>192</v>
      </c>
      <c r="AN41" s="87" t="s">
        <v>2597</v>
      </c>
      <c r="AO41" s="79" t="s">
        <v>2633</v>
      </c>
      <c r="AP41" s="79" t="b">
        <v>0</v>
      </c>
      <c r="AQ41" s="87" t="s">
        <v>2597</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1</v>
      </c>
      <c r="BG41" s="49">
        <v>2.9411764705882355</v>
      </c>
      <c r="BH41" s="48">
        <v>0</v>
      </c>
      <c r="BI41" s="49">
        <v>0</v>
      </c>
      <c r="BJ41" s="48">
        <v>0</v>
      </c>
      <c r="BK41" s="49">
        <v>0</v>
      </c>
      <c r="BL41" s="48">
        <v>33</v>
      </c>
      <c r="BM41" s="49">
        <v>97.05882352941177</v>
      </c>
      <c r="BN41" s="48">
        <v>34</v>
      </c>
    </row>
    <row r="42" spans="1:66" ht="15">
      <c r="A42" s="64" t="s">
        <v>247</v>
      </c>
      <c r="B42" s="64" t="s">
        <v>599</v>
      </c>
      <c r="C42" s="65" t="s">
        <v>5759</v>
      </c>
      <c r="D42" s="66">
        <v>3</v>
      </c>
      <c r="E42" s="67" t="s">
        <v>132</v>
      </c>
      <c r="F42" s="68">
        <v>32</v>
      </c>
      <c r="G42" s="65"/>
      <c r="H42" s="69"/>
      <c r="I42" s="70"/>
      <c r="J42" s="70"/>
      <c r="K42" s="34" t="s">
        <v>65</v>
      </c>
      <c r="L42" s="77">
        <v>42</v>
      </c>
      <c r="M42" s="77"/>
      <c r="N42" s="72"/>
      <c r="O42" s="79" t="s">
        <v>630</v>
      </c>
      <c r="P42" s="81">
        <v>43682.854837962965</v>
      </c>
      <c r="Q42" s="79" t="s">
        <v>634</v>
      </c>
      <c r="R42" s="79"/>
      <c r="S42" s="79"/>
      <c r="T42" s="79" t="s">
        <v>660</v>
      </c>
      <c r="U42" s="79"/>
      <c r="V42" s="82" t="s">
        <v>732</v>
      </c>
      <c r="W42" s="81">
        <v>43682.854837962965</v>
      </c>
      <c r="X42" s="85">
        <v>43682</v>
      </c>
      <c r="Y42" s="87" t="s">
        <v>1121</v>
      </c>
      <c r="Z42" s="82" t="s">
        <v>1633</v>
      </c>
      <c r="AA42" s="79"/>
      <c r="AB42" s="79"/>
      <c r="AC42" s="87" t="s">
        <v>2145</v>
      </c>
      <c r="AD42" s="79"/>
      <c r="AE42" s="79" t="b">
        <v>0</v>
      </c>
      <c r="AF42" s="79">
        <v>0</v>
      </c>
      <c r="AG42" s="87" t="s">
        <v>2624</v>
      </c>
      <c r="AH42" s="79" t="b">
        <v>0</v>
      </c>
      <c r="AI42" s="79" t="s">
        <v>2626</v>
      </c>
      <c r="AJ42" s="79"/>
      <c r="AK42" s="87" t="s">
        <v>2624</v>
      </c>
      <c r="AL42" s="79" t="b">
        <v>0</v>
      </c>
      <c r="AM42" s="79">
        <v>192</v>
      </c>
      <c r="AN42" s="87" t="s">
        <v>2597</v>
      </c>
      <c r="AO42" s="79" t="s">
        <v>2631</v>
      </c>
      <c r="AP42" s="79" t="b">
        <v>0</v>
      </c>
      <c r="AQ42" s="87" t="s">
        <v>2597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1</v>
      </c>
      <c r="BG42" s="49">
        <v>2.9411764705882355</v>
      </c>
      <c r="BH42" s="48">
        <v>0</v>
      </c>
      <c r="BI42" s="49">
        <v>0</v>
      </c>
      <c r="BJ42" s="48">
        <v>0</v>
      </c>
      <c r="BK42" s="49">
        <v>0</v>
      </c>
      <c r="BL42" s="48">
        <v>33</v>
      </c>
      <c r="BM42" s="49">
        <v>97.05882352941177</v>
      </c>
      <c r="BN42" s="48">
        <v>34</v>
      </c>
    </row>
    <row r="43" spans="1:66" ht="15">
      <c r="A43" s="64" t="s">
        <v>248</v>
      </c>
      <c r="B43" s="64" t="s">
        <v>599</v>
      </c>
      <c r="C43" s="65" t="s">
        <v>5759</v>
      </c>
      <c r="D43" s="66">
        <v>3</v>
      </c>
      <c r="E43" s="67" t="s">
        <v>132</v>
      </c>
      <c r="F43" s="68">
        <v>32</v>
      </c>
      <c r="G43" s="65"/>
      <c r="H43" s="69"/>
      <c r="I43" s="70"/>
      <c r="J43" s="70"/>
      <c r="K43" s="34" t="s">
        <v>65</v>
      </c>
      <c r="L43" s="77">
        <v>43</v>
      </c>
      <c r="M43" s="77"/>
      <c r="N43" s="72"/>
      <c r="O43" s="79" t="s">
        <v>630</v>
      </c>
      <c r="P43" s="81">
        <v>43682.85769675926</v>
      </c>
      <c r="Q43" s="79" t="s">
        <v>634</v>
      </c>
      <c r="R43" s="79"/>
      <c r="S43" s="79"/>
      <c r="T43" s="79" t="s">
        <v>660</v>
      </c>
      <c r="U43" s="79"/>
      <c r="V43" s="82" t="s">
        <v>733</v>
      </c>
      <c r="W43" s="81">
        <v>43682.85769675926</v>
      </c>
      <c r="X43" s="85">
        <v>43682</v>
      </c>
      <c r="Y43" s="87" t="s">
        <v>1122</v>
      </c>
      <c r="Z43" s="82" t="s">
        <v>1634</v>
      </c>
      <c r="AA43" s="79"/>
      <c r="AB43" s="79"/>
      <c r="AC43" s="87" t="s">
        <v>2146</v>
      </c>
      <c r="AD43" s="79"/>
      <c r="AE43" s="79" t="b">
        <v>0</v>
      </c>
      <c r="AF43" s="79">
        <v>0</v>
      </c>
      <c r="AG43" s="87" t="s">
        <v>2624</v>
      </c>
      <c r="AH43" s="79" t="b">
        <v>0</v>
      </c>
      <c r="AI43" s="79" t="s">
        <v>2626</v>
      </c>
      <c r="AJ43" s="79"/>
      <c r="AK43" s="87" t="s">
        <v>2624</v>
      </c>
      <c r="AL43" s="79" t="b">
        <v>0</v>
      </c>
      <c r="AM43" s="79">
        <v>192</v>
      </c>
      <c r="AN43" s="87" t="s">
        <v>2597</v>
      </c>
      <c r="AO43" s="79" t="s">
        <v>2631</v>
      </c>
      <c r="AP43" s="79" t="b">
        <v>0</v>
      </c>
      <c r="AQ43" s="87" t="s">
        <v>2597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1</v>
      </c>
      <c r="BG43" s="49">
        <v>2.9411764705882355</v>
      </c>
      <c r="BH43" s="48">
        <v>0</v>
      </c>
      <c r="BI43" s="49">
        <v>0</v>
      </c>
      <c r="BJ43" s="48">
        <v>0</v>
      </c>
      <c r="BK43" s="49">
        <v>0</v>
      </c>
      <c r="BL43" s="48">
        <v>33</v>
      </c>
      <c r="BM43" s="49">
        <v>97.05882352941177</v>
      </c>
      <c r="BN43" s="48">
        <v>34</v>
      </c>
    </row>
    <row r="44" spans="1:66" ht="15">
      <c r="A44" s="64" t="s">
        <v>249</v>
      </c>
      <c r="B44" s="64" t="s">
        <v>599</v>
      </c>
      <c r="C44" s="65" t="s">
        <v>5759</v>
      </c>
      <c r="D44" s="66">
        <v>3</v>
      </c>
      <c r="E44" s="67" t="s">
        <v>132</v>
      </c>
      <c r="F44" s="68">
        <v>32</v>
      </c>
      <c r="G44" s="65"/>
      <c r="H44" s="69"/>
      <c r="I44" s="70"/>
      <c r="J44" s="70"/>
      <c r="K44" s="34" t="s">
        <v>65</v>
      </c>
      <c r="L44" s="77">
        <v>44</v>
      </c>
      <c r="M44" s="77"/>
      <c r="N44" s="72"/>
      <c r="O44" s="79" t="s">
        <v>630</v>
      </c>
      <c r="P44" s="81">
        <v>43682.85847222222</v>
      </c>
      <c r="Q44" s="79" t="s">
        <v>634</v>
      </c>
      <c r="R44" s="79"/>
      <c r="S44" s="79"/>
      <c r="T44" s="79" t="s">
        <v>660</v>
      </c>
      <c r="U44" s="79"/>
      <c r="V44" s="82" t="s">
        <v>734</v>
      </c>
      <c r="W44" s="81">
        <v>43682.85847222222</v>
      </c>
      <c r="X44" s="85">
        <v>43682</v>
      </c>
      <c r="Y44" s="87" t="s">
        <v>1123</v>
      </c>
      <c r="Z44" s="82" t="s">
        <v>1635</v>
      </c>
      <c r="AA44" s="79"/>
      <c r="AB44" s="79"/>
      <c r="AC44" s="87" t="s">
        <v>2147</v>
      </c>
      <c r="AD44" s="79"/>
      <c r="AE44" s="79" t="b">
        <v>0</v>
      </c>
      <c r="AF44" s="79">
        <v>0</v>
      </c>
      <c r="AG44" s="87" t="s">
        <v>2624</v>
      </c>
      <c r="AH44" s="79" t="b">
        <v>0</v>
      </c>
      <c r="AI44" s="79" t="s">
        <v>2626</v>
      </c>
      <c r="AJ44" s="79"/>
      <c r="AK44" s="87" t="s">
        <v>2624</v>
      </c>
      <c r="AL44" s="79" t="b">
        <v>0</v>
      </c>
      <c r="AM44" s="79">
        <v>192</v>
      </c>
      <c r="AN44" s="87" t="s">
        <v>2597</v>
      </c>
      <c r="AO44" s="79" t="s">
        <v>2633</v>
      </c>
      <c r="AP44" s="79" t="b">
        <v>0</v>
      </c>
      <c r="AQ44" s="87" t="s">
        <v>2597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1</v>
      </c>
      <c r="BG44" s="49">
        <v>2.9411764705882355</v>
      </c>
      <c r="BH44" s="48">
        <v>0</v>
      </c>
      <c r="BI44" s="49">
        <v>0</v>
      </c>
      <c r="BJ44" s="48">
        <v>0</v>
      </c>
      <c r="BK44" s="49">
        <v>0</v>
      </c>
      <c r="BL44" s="48">
        <v>33</v>
      </c>
      <c r="BM44" s="49">
        <v>97.05882352941177</v>
      </c>
      <c r="BN44" s="48">
        <v>34</v>
      </c>
    </row>
    <row r="45" spans="1:66" ht="15">
      <c r="A45" s="64" t="s">
        <v>250</v>
      </c>
      <c r="B45" s="64" t="s">
        <v>599</v>
      </c>
      <c r="C45" s="65" t="s">
        <v>5759</v>
      </c>
      <c r="D45" s="66">
        <v>3</v>
      </c>
      <c r="E45" s="67" t="s">
        <v>132</v>
      </c>
      <c r="F45" s="68">
        <v>32</v>
      </c>
      <c r="G45" s="65"/>
      <c r="H45" s="69"/>
      <c r="I45" s="70"/>
      <c r="J45" s="70"/>
      <c r="K45" s="34" t="s">
        <v>65</v>
      </c>
      <c r="L45" s="77">
        <v>45</v>
      </c>
      <c r="M45" s="77"/>
      <c r="N45" s="72"/>
      <c r="O45" s="79" t="s">
        <v>630</v>
      </c>
      <c r="P45" s="81">
        <v>43682.86142361111</v>
      </c>
      <c r="Q45" s="79" t="s">
        <v>634</v>
      </c>
      <c r="R45" s="79"/>
      <c r="S45" s="79"/>
      <c r="T45" s="79" t="s">
        <v>660</v>
      </c>
      <c r="U45" s="79"/>
      <c r="V45" s="82" t="s">
        <v>735</v>
      </c>
      <c r="W45" s="81">
        <v>43682.86142361111</v>
      </c>
      <c r="X45" s="85">
        <v>43682</v>
      </c>
      <c r="Y45" s="87" t="s">
        <v>1124</v>
      </c>
      <c r="Z45" s="82" t="s">
        <v>1636</v>
      </c>
      <c r="AA45" s="79"/>
      <c r="AB45" s="79"/>
      <c r="AC45" s="87" t="s">
        <v>2148</v>
      </c>
      <c r="AD45" s="79"/>
      <c r="AE45" s="79" t="b">
        <v>0</v>
      </c>
      <c r="AF45" s="79">
        <v>0</v>
      </c>
      <c r="AG45" s="87" t="s">
        <v>2624</v>
      </c>
      <c r="AH45" s="79" t="b">
        <v>0</v>
      </c>
      <c r="AI45" s="79" t="s">
        <v>2626</v>
      </c>
      <c r="AJ45" s="79"/>
      <c r="AK45" s="87" t="s">
        <v>2624</v>
      </c>
      <c r="AL45" s="79" t="b">
        <v>0</v>
      </c>
      <c r="AM45" s="79">
        <v>192</v>
      </c>
      <c r="AN45" s="87" t="s">
        <v>2597</v>
      </c>
      <c r="AO45" s="79" t="s">
        <v>2632</v>
      </c>
      <c r="AP45" s="79" t="b">
        <v>0</v>
      </c>
      <c r="AQ45" s="87" t="s">
        <v>2597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1</v>
      </c>
      <c r="BG45" s="49">
        <v>2.9411764705882355</v>
      </c>
      <c r="BH45" s="48">
        <v>0</v>
      </c>
      <c r="BI45" s="49">
        <v>0</v>
      </c>
      <c r="BJ45" s="48">
        <v>0</v>
      </c>
      <c r="BK45" s="49">
        <v>0</v>
      </c>
      <c r="BL45" s="48">
        <v>33</v>
      </c>
      <c r="BM45" s="49">
        <v>97.05882352941177</v>
      </c>
      <c r="BN45" s="48">
        <v>34</v>
      </c>
    </row>
    <row r="46" spans="1:66" ht="15">
      <c r="A46" s="64" t="s">
        <v>251</v>
      </c>
      <c r="B46" s="64" t="s">
        <v>599</v>
      </c>
      <c r="C46" s="65" t="s">
        <v>5759</v>
      </c>
      <c r="D46" s="66">
        <v>3</v>
      </c>
      <c r="E46" s="67" t="s">
        <v>132</v>
      </c>
      <c r="F46" s="68">
        <v>32</v>
      </c>
      <c r="G46" s="65"/>
      <c r="H46" s="69"/>
      <c r="I46" s="70"/>
      <c r="J46" s="70"/>
      <c r="K46" s="34" t="s">
        <v>65</v>
      </c>
      <c r="L46" s="77">
        <v>46</v>
      </c>
      <c r="M46" s="77"/>
      <c r="N46" s="72"/>
      <c r="O46" s="79" t="s">
        <v>630</v>
      </c>
      <c r="P46" s="81">
        <v>43682.86153935185</v>
      </c>
      <c r="Q46" s="79" t="s">
        <v>634</v>
      </c>
      <c r="R46" s="79"/>
      <c r="S46" s="79"/>
      <c r="T46" s="79" t="s">
        <v>660</v>
      </c>
      <c r="U46" s="79"/>
      <c r="V46" s="82" t="s">
        <v>736</v>
      </c>
      <c r="W46" s="81">
        <v>43682.86153935185</v>
      </c>
      <c r="X46" s="85">
        <v>43682</v>
      </c>
      <c r="Y46" s="87" t="s">
        <v>1125</v>
      </c>
      <c r="Z46" s="82" t="s">
        <v>1637</v>
      </c>
      <c r="AA46" s="79"/>
      <c r="AB46" s="79"/>
      <c r="AC46" s="87" t="s">
        <v>2149</v>
      </c>
      <c r="AD46" s="79"/>
      <c r="AE46" s="79" t="b">
        <v>0</v>
      </c>
      <c r="AF46" s="79">
        <v>0</v>
      </c>
      <c r="AG46" s="87" t="s">
        <v>2624</v>
      </c>
      <c r="AH46" s="79" t="b">
        <v>0</v>
      </c>
      <c r="AI46" s="79" t="s">
        <v>2626</v>
      </c>
      <c r="AJ46" s="79"/>
      <c r="AK46" s="87" t="s">
        <v>2624</v>
      </c>
      <c r="AL46" s="79" t="b">
        <v>0</v>
      </c>
      <c r="AM46" s="79">
        <v>192</v>
      </c>
      <c r="AN46" s="87" t="s">
        <v>2597</v>
      </c>
      <c r="AO46" s="79" t="s">
        <v>2633</v>
      </c>
      <c r="AP46" s="79" t="b">
        <v>0</v>
      </c>
      <c r="AQ46" s="87" t="s">
        <v>2597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1</v>
      </c>
      <c r="BG46" s="49">
        <v>2.9411764705882355</v>
      </c>
      <c r="BH46" s="48">
        <v>0</v>
      </c>
      <c r="BI46" s="49">
        <v>0</v>
      </c>
      <c r="BJ46" s="48">
        <v>0</v>
      </c>
      <c r="BK46" s="49">
        <v>0</v>
      </c>
      <c r="BL46" s="48">
        <v>33</v>
      </c>
      <c r="BM46" s="49">
        <v>97.05882352941177</v>
      </c>
      <c r="BN46" s="48">
        <v>34</v>
      </c>
    </row>
    <row r="47" spans="1:66" ht="15">
      <c r="A47" s="64" t="s">
        <v>252</v>
      </c>
      <c r="B47" s="64" t="s">
        <v>599</v>
      </c>
      <c r="C47" s="65" t="s">
        <v>5759</v>
      </c>
      <c r="D47" s="66">
        <v>3</v>
      </c>
      <c r="E47" s="67" t="s">
        <v>132</v>
      </c>
      <c r="F47" s="68">
        <v>32</v>
      </c>
      <c r="G47" s="65"/>
      <c r="H47" s="69"/>
      <c r="I47" s="70"/>
      <c r="J47" s="70"/>
      <c r="K47" s="34" t="s">
        <v>65</v>
      </c>
      <c r="L47" s="77">
        <v>47</v>
      </c>
      <c r="M47" s="77"/>
      <c r="N47" s="72"/>
      <c r="O47" s="79" t="s">
        <v>630</v>
      </c>
      <c r="P47" s="81">
        <v>43682.86167824074</v>
      </c>
      <c r="Q47" s="79" t="s">
        <v>634</v>
      </c>
      <c r="R47" s="79"/>
      <c r="S47" s="79"/>
      <c r="T47" s="79" t="s">
        <v>660</v>
      </c>
      <c r="U47" s="79"/>
      <c r="V47" s="82" t="s">
        <v>737</v>
      </c>
      <c r="W47" s="81">
        <v>43682.86167824074</v>
      </c>
      <c r="X47" s="85">
        <v>43682</v>
      </c>
      <c r="Y47" s="87" t="s">
        <v>1126</v>
      </c>
      <c r="Z47" s="82" t="s">
        <v>1638</v>
      </c>
      <c r="AA47" s="79"/>
      <c r="AB47" s="79"/>
      <c r="AC47" s="87" t="s">
        <v>2150</v>
      </c>
      <c r="AD47" s="79"/>
      <c r="AE47" s="79" t="b">
        <v>0</v>
      </c>
      <c r="AF47" s="79">
        <v>0</v>
      </c>
      <c r="AG47" s="87" t="s">
        <v>2624</v>
      </c>
      <c r="AH47" s="79" t="b">
        <v>0</v>
      </c>
      <c r="AI47" s="79" t="s">
        <v>2626</v>
      </c>
      <c r="AJ47" s="79"/>
      <c r="AK47" s="87" t="s">
        <v>2624</v>
      </c>
      <c r="AL47" s="79" t="b">
        <v>0</v>
      </c>
      <c r="AM47" s="79">
        <v>192</v>
      </c>
      <c r="AN47" s="87" t="s">
        <v>2597</v>
      </c>
      <c r="AO47" s="79" t="s">
        <v>2631</v>
      </c>
      <c r="AP47" s="79" t="b">
        <v>0</v>
      </c>
      <c r="AQ47" s="87" t="s">
        <v>2597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1</v>
      </c>
      <c r="BG47" s="49">
        <v>2.9411764705882355</v>
      </c>
      <c r="BH47" s="48">
        <v>0</v>
      </c>
      <c r="BI47" s="49">
        <v>0</v>
      </c>
      <c r="BJ47" s="48">
        <v>0</v>
      </c>
      <c r="BK47" s="49">
        <v>0</v>
      </c>
      <c r="BL47" s="48">
        <v>33</v>
      </c>
      <c r="BM47" s="49">
        <v>97.05882352941177</v>
      </c>
      <c r="BN47" s="48">
        <v>34</v>
      </c>
    </row>
    <row r="48" spans="1:66" ht="15">
      <c r="A48" s="64" t="s">
        <v>253</v>
      </c>
      <c r="B48" s="64" t="s">
        <v>599</v>
      </c>
      <c r="C48" s="65" t="s">
        <v>5759</v>
      </c>
      <c r="D48" s="66">
        <v>3</v>
      </c>
      <c r="E48" s="67" t="s">
        <v>132</v>
      </c>
      <c r="F48" s="68">
        <v>32</v>
      </c>
      <c r="G48" s="65"/>
      <c r="H48" s="69"/>
      <c r="I48" s="70"/>
      <c r="J48" s="70"/>
      <c r="K48" s="34" t="s">
        <v>65</v>
      </c>
      <c r="L48" s="77">
        <v>48</v>
      </c>
      <c r="M48" s="77"/>
      <c r="N48" s="72"/>
      <c r="O48" s="79" t="s">
        <v>630</v>
      </c>
      <c r="P48" s="81">
        <v>43682.86387731481</v>
      </c>
      <c r="Q48" s="79" t="s">
        <v>634</v>
      </c>
      <c r="R48" s="79"/>
      <c r="S48" s="79"/>
      <c r="T48" s="79" t="s">
        <v>660</v>
      </c>
      <c r="U48" s="79"/>
      <c r="V48" s="82" t="s">
        <v>738</v>
      </c>
      <c r="W48" s="81">
        <v>43682.86387731481</v>
      </c>
      <c r="X48" s="85">
        <v>43682</v>
      </c>
      <c r="Y48" s="87" t="s">
        <v>1127</v>
      </c>
      <c r="Z48" s="82" t="s">
        <v>1639</v>
      </c>
      <c r="AA48" s="79"/>
      <c r="AB48" s="79"/>
      <c r="AC48" s="87" t="s">
        <v>2151</v>
      </c>
      <c r="AD48" s="79"/>
      <c r="AE48" s="79" t="b">
        <v>0</v>
      </c>
      <c r="AF48" s="79">
        <v>0</v>
      </c>
      <c r="AG48" s="87" t="s">
        <v>2624</v>
      </c>
      <c r="AH48" s="79" t="b">
        <v>0</v>
      </c>
      <c r="AI48" s="79" t="s">
        <v>2626</v>
      </c>
      <c r="AJ48" s="79"/>
      <c r="AK48" s="87" t="s">
        <v>2624</v>
      </c>
      <c r="AL48" s="79" t="b">
        <v>0</v>
      </c>
      <c r="AM48" s="79">
        <v>192</v>
      </c>
      <c r="AN48" s="87" t="s">
        <v>2597</v>
      </c>
      <c r="AO48" s="79" t="s">
        <v>2633</v>
      </c>
      <c r="AP48" s="79" t="b">
        <v>0</v>
      </c>
      <c r="AQ48" s="87" t="s">
        <v>2597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1</v>
      </c>
      <c r="BG48" s="49">
        <v>2.9411764705882355</v>
      </c>
      <c r="BH48" s="48">
        <v>0</v>
      </c>
      <c r="BI48" s="49">
        <v>0</v>
      </c>
      <c r="BJ48" s="48">
        <v>0</v>
      </c>
      <c r="BK48" s="49">
        <v>0</v>
      </c>
      <c r="BL48" s="48">
        <v>33</v>
      </c>
      <c r="BM48" s="49">
        <v>97.05882352941177</v>
      </c>
      <c r="BN48" s="48">
        <v>34</v>
      </c>
    </row>
    <row r="49" spans="1:66" ht="15">
      <c r="A49" s="64" t="s">
        <v>254</v>
      </c>
      <c r="B49" s="64" t="s">
        <v>599</v>
      </c>
      <c r="C49" s="65" t="s">
        <v>5759</v>
      </c>
      <c r="D49" s="66">
        <v>3</v>
      </c>
      <c r="E49" s="67" t="s">
        <v>132</v>
      </c>
      <c r="F49" s="68">
        <v>32</v>
      </c>
      <c r="G49" s="65"/>
      <c r="H49" s="69"/>
      <c r="I49" s="70"/>
      <c r="J49" s="70"/>
      <c r="K49" s="34" t="s">
        <v>65</v>
      </c>
      <c r="L49" s="77">
        <v>49</v>
      </c>
      <c r="M49" s="77"/>
      <c r="N49" s="72"/>
      <c r="O49" s="79" t="s">
        <v>630</v>
      </c>
      <c r="P49" s="81">
        <v>43682.865648148145</v>
      </c>
      <c r="Q49" s="79" t="s">
        <v>634</v>
      </c>
      <c r="R49" s="79"/>
      <c r="S49" s="79"/>
      <c r="T49" s="79" t="s">
        <v>660</v>
      </c>
      <c r="U49" s="79"/>
      <c r="V49" s="82" t="s">
        <v>739</v>
      </c>
      <c r="W49" s="81">
        <v>43682.865648148145</v>
      </c>
      <c r="X49" s="85">
        <v>43682</v>
      </c>
      <c r="Y49" s="87" t="s">
        <v>1128</v>
      </c>
      <c r="Z49" s="82" t="s">
        <v>1640</v>
      </c>
      <c r="AA49" s="79"/>
      <c r="AB49" s="79"/>
      <c r="AC49" s="87" t="s">
        <v>2152</v>
      </c>
      <c r="AD49" s="79"/>
      <c r="AE49" s="79" t="b">
        <v>0</v>
      </c>
      <c r="AF49" s="79">
        <v>0</v>
      </c>
      <c r="AG49" s="87" t="s">
        <v>2624</v>
      </c>
      <c r="AH49" s="79" t="b">
        <v>0</v>
      </c>
      <c r="AI49" s="79" t="s">
        <v>2626</v>
      </c>
      <c r="AJ49" s="79"/>
      <c r="AK49" s="87" t="s">
        <v>2624</v>
      </c>
      <c r="AL49" s="79" t="b">
        <v>0</v>
      </c>
      <c r="AM49" s="79">
        <v>192</v>
      </c>
      <c r="AN49" s="87" t="s">
        <v>2597</v>
      </c>
      <c r="AO49" s="79" t="s">
        <v>2632</v>
      </c>
      <c r="AP49" s="79" t="b">
        <v>0</v>
      </c>
      <c r="AQ49" s="87" t="s">
        <v>2597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1</v>
      </c>
      <c r="BG49" s="49">
        <v>2.9411764705882355</v>
      </c>
      <c r="BH49" s="48">
        <v>0</v>
      </c>
      <c r="BI49" s="49">
        <v>0</v>
      </c>
      <c r="BJ49" s="48">
        <v>0</v>
      </c>
      <c r="BK49" s="49">
        <v>0</v>
      </c>
      <c r="BL49" s="48">
        <v>33</v>
      </c>
      <c r="BM49" s="49">
        <v>97.05882352941177</v>
      </c>
      <c r="BN49" s="48">
        <v>34</v>
      </c>
    </row>
    <row r="50" spans="1:66" ht="15">
      <c r="A50" s="64" t="s">
        <v>255</v>
      </c>
      <c r="B50" s="64" t="s">
        <v>599</v>
      </c>
      <c r="C50" s="65" t="s">
        <v>5759</v>
      </c>
      <c r="D50" s="66">
        <v>3</v>
      </c>
      <c r="E50" s="67" t="s">
        <v>132</v>
      </c>
      <c r="F50" s="68">
        <v>32</v>
      </c>
      <c r="G50" s="65"/>
      <c r="H50" s="69"/>
      <c r="I50" s="70"/>
      <c r="J50" s="70"/>
      <c r="K50" s="34" t="s">
        <v>65</v>
      </c>
      <c r="L50" s="77">
        <v>50</v>
      </c>
      <c r="M50" s="77"/>
      <c r="N50" s="72"/>
      <c r="O50" s="79" t="s">
        <v>630</v>
      </c>
      <c r="P50" s="81">
        <v>43682.86863425926</v>
      </c>
      <c r="Q50" s="79" t="s">
        <v>634</v>
      </c>
      <c r="R50" s="79"/>
      <c r="S50" s="79"/>
      <c r="T50" s="79" t="s">
        <v>660</v>
      </c>
      <c r="U50" s="79"/>
      <c r="V50" s="82" t="s">
        <v>740</v>
      </c>
      <c r="W50" s="81">
        <v>43682.86863425926</v>
      </c>
      <c r="X50" s="85">
        <v>43682</v>
      </c>
      <c r="Y50" s="87" t="s">
        <v>1129</v>
      </c>
      <c r="Z50" s="82" t="s">
        <v>1641</v>
      </c>
      <c r="AA50" s="79"/>
      <c r="AB50" s="79"/>
      <c r="AC50" s="87" t="s">
        <v>2153</v>
      </c>
      <c r="AD50" s="79"/>
      <c r="AE50" s="79" t="b">
        <v>0</v>
      </c>
      <c r="AF50" s="79">
        <v>0</v>
      </c>
      <c r="AG50" s="87" t="s">
        <v>2624</v>
      </c>
      <c r="AH50" s="79" t="b">
        <v>0</v>
      </c>
      <c r="AI50" s="79" t="s">
        <v>2626</v>
      </c>
      <c r="AJ50" s="79"/>
      <c r="AK50" s="87" t="s">
        <v>2624</v>
      </c>
      <c r="AL50" s="79" t="b">
        <v>0</v>
      </c>
      <c r="AM50" s="79">
        <v>192</v>
      </c>
      <c r="AN50" s="87" t="s">
        <v>2597</v>
      </c>
      <c r="AO50" s="79" t="s">
        <v>2632</v>
      </c>
      <c r="AP50" s="79" t="b">
        <v>0</v>
      </c>
      <c r="AQ50" s="87" t="s">
        <v>2597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1</v>
      </c>
      <c r="BG50" s="49">
        <v>2.9411764705882355</v>
      </c>
      <c r="BH50" s="48">
        <v>0</v>
      </c>
      <c r="BI50" s="49">
        <v>0</v>
      </c>
      <c r="BJ50" s="48">
        <v>0</v>
      </c>
      <c r="BK50" s="49">
        <v>0</v>
      </c>
      <c r="BL50" s="48">
        <v>33</v>
      </c>
      <c r="BM50" s="49">
        <v>97.05882352941177</v>
      </c>
      <c r="BN50" s="48">
        <v>34</v>
      </c>
    </row>
    <row r="51" spans="1:66" ht="15">
      <c r="A51" s="64" t="s">
        <v>256</v>
      </c>
      <c r="B51" s="64" t="s">
        <v>599</v>
      </c>
      <c r="C51" s="65" t="s">
        <v>5759</v>
      </c>
      <c r="D51" s="66">
        <v>3</v>
      </c>
      <c r="E51" s="67" t="s">
        <v>132</v>
      </c>
      <c r="F51" s="68">
        <v>32</v>
      </c>
      <c r="G51" s="65"/>
      <c r="H51" s="69"/>
      <c r="I51" s="70"/>
      <c r="J51" s="70"/>
      <c r="K51" s="34" t="s">
        <v>65</v>
      </c>
      <c r="L51" s="77">
        <v>51</v>
      </c>
      <c r="M51" s="77"/>
      <c r="N51" s="72"/>
      <c r="O51" s="79" t="s">
        <v>630</v>
      </c>
      <c r="P51" s="81">
        <v>43682.87065972222</v>
      </c>
      <c r="Q51" s="79" t="s">
        <v>634</v>
      </c>
      <c r="R51" s="79"/>
      <c r="S51" s="79"/>
      <c r="T51" s="79" t="s">
        <v>660</v>
      </c>
      <c r="U51" s="79"/>
      <c r="V51" s="82" t="s">
        <v>723</v>
      </c>
      <c r="W51" s="81">
        <v>43682.87065972222</v>
      </c>
      <c r="X51" s="85">
        <v>43682</v>
      </c>
      <c r="Y51" s="87" t="s">
        <v>1130</v>
      </c>
      <c r="Z51" s="82" t="s">
        <v>1642</v>
      </c>
      <c r="AA51" s="79"/>
      <c r="AB51" s="79"/>
      <c r="AC51" s="87" t="s">
        <v>2154</v>
      </c>
      <c r="AD51" s="79"/>
      <c r="AE51" s="79" t="b">
        <v>0</v>
      </c>
      <c r="AF51" s="79">
        <v>0</v>
      </c>
      <c r="AG51" s="87" t="s">
        <v>2624</v>
      </c>
      <c r="AH51" s="79" t="b">
        <v>0</v>
      </c>
      <c r="AI51" s="79" t="s">
        <v>2626</v>
      </c>
      <c r="AJ51" s="79"/>
      <c r="AK51" s="87" t="s">
        <v>2624</v>
      </c>
      <c r="AL51" s="79" t="b">
        <v>0</v>
      </c>
      <c r="AM51" s="79">
        <v>192</v>
      </c>
      <c r="AN51" s="87" t="s">
        <v>2597</v>
      </c>
      <c r="AO51" s="79" t="s">
        <v>2631</v>
      </c>
      <c r="AP51" s="79" t="b">
        <v>0</v>
      </c>
      <c r="AQ51" s="87" t="s">
        <v>2597</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v>1</v>
      </c>
      <c r="BG51" s="49">
        <v>2.9411764705882355</v>
      </c>
      <c r="BH51" s="48">
        <v>0</v>
      </c>
      <c r="BI51" s="49">
        <v>0</v>
      </c>
      <c r="BJ51" s="48">
        <v>0</v>
      </c>
      <c r="BK51" s="49">
        <v>0</v>
      </c>
      <c r="BL51" s="48">
        <v>33</v>
      </c>
      <c r="BM51" s="49">
        <v>97.05882352941177</v>
      </c>
      <c r="BN51" s="48">
        <v>34</v>
      </c>
    </row>
    <row r="52" spans="1:66" ht="15">
      <c r="A52" s="64" t="s">
        <v>257</v>
      </c>
      <c r="B52" s="64" t="s">
        <v>599</v>
      </c>
      <c r="C52" s="65" t="s">
        <v>5759</v>
      </c>
      <c r="D52" s="66">
        <v>3</v>
      </c>
      <c r="E52" s="67" t="s">
        <v>132</v>
      </c>
      <c r="F52" s="68">
        <v>32</v>
      </c>
      <c r="G52" s="65"/>
      <c r="H52" s="69"/>
      <c r="I52" s="70"/>
      <c r="J52" s="70"/>
      <c r="K52" s="34" t="s">
        <v>65</v>
      </c>
      <c r="L52" s="77">
        <v>52</v>
      </c>
      <c r="M52" s="77"/>
      <c r="N52" s="72"/>
      <c r="O52" s="79" t="s">
        <v>630</v>
      </c>
      <c r="P52" s="81">
        <v>43682.87401620371</v>
      </c>
      <c r="Q52" s="79" t="s">
        <v>634</v>
      </c>
      <c r="R52" s="79"/>
      <c r="S52" s="79"/>
      <c r="T52" s="79" t="s">
        <v>660</v>
      </c>
      <c r="U52" s="79"/>
      <c r="V52" s="82" t="s">
        <v>741</v>
      </c>
      <c r="W52" s="81">
        <v>43682.87401620371</v>
      </c>
      <c r="X52" s="85">
        <v>43682</v>
      </c>
      <c r="Y52" s="87" t="s">
        <v>1131</v>
      </c>
      <c r="Z52" s="82" t="s">
        <v>1643</v>
      </c>
      <c r="AA52" s="79"/>
      <c r="AB52" s="79"/>
      <c r="AC52" s="87" t="s">
        <v>2155</v>
      </c>
      <c r="AD52" s="79"/>
      <c r="AE52" s="79" t="b">
        <v>0</v>
      </c>
      <c r="AF52" s="79">
        <v>0</v>
      </c>
      <c r="AG52" s="87" t="s">
        <v>2624</v>
      </c>
      <c r="AH52" s="79" t="b">
        <v>0</v>
      </c>
      <c r="AI52" s="79" t="s">
        <v>2626</v>
      </c>
      <c r="AJ52" s="79"/>
      <c r="AK52" s="87" t="s">
        <v>2624</v>
      </c>
      <c r="AL52" s="79" t="b">
        <v>0</v>
      </c>
      <c r="AM52" s="79">
        <v>192</v>
      </c>
      <c r="AN52" s="87" t="s">
        <v>2597</v>
      </c>
      <c r="AO52" s="79" t="s">
        <v>2632</v>
      </c>
      <c r="AP52" s="79" t="b">
        <v>0</v>
      </c>
      <c r="AQ52" s="87" t="s">
        <v>2597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1</v>
      </c>
      <c r="BG52" s="49">
        <v>2.9411764705882355</v>
      </c>
      <c r="BH52" s="48">
        <v>0</v>
      </c>
      <c r="BI52" s="49">
        <v>0</v>
      </c>
      <c r="BJ52" s="48">
        <v>0</v>
      </c>
      <c r="BK52" s="49">
        <v>0</v>
      </c>
      <c r="BL52" s="48">
        <v>33</v>
      </c>
      <c r="BM52" s="49">
        <v>97.05882352941177</v>
      </c>
      <c r="BN52" s="48">
        <v>34</v>
      </c>
    </row>
    <row r="53" spans="1:66" ht="15">
      <c r="A53" s="64" t="s">
        <v>258</v>
      </c>
      <c r="B53" s="64" t="s">
        <v>599</v>
      </c>
      <c r="C53" s="65" t="s">
        <v>5759</v>
      </c>
      <c r="D53" s="66">
        <v>3</v>
      </c>
      <c r="E53" s="67" t="s">
        <v>132</v>
      </c>
      <c r="F53" s="68">
        <v>32</v>
      </c>
      <c r="G53" s="65"/>
      <c r="H53" s="69"/>
      <c r="I53" s="70"/>
      <c r="J53" s="70"/>
      <c r="K53" s="34" t="s">
        <v>65</v>
      </c>
      <c r="L53" s="77">
        <v>53</v>
      </c>
      <c r="M53" s="77"/>
      <c r="N53" s="72"/>
      <c r="O53" s="79" t="s">
        <v>630</v>
      </c>
      <c r="P53" s="81">
        <v>43682.89199074074</v>
      </c>
      <c r="Q53" s="79" t="s">
        <v>634</v>
      </c>
      <c r="R53" s="79"/>
      <c r="S53" s="79"/>
      <c r="T53" s="79" t="s">
        <v>660</v>
      </c>
      <c r="U53" s="79"/>
      <c r="V53" s="82" t="s">
        <v>742</v>
      </c>
      <c r="W53" s="81">
        <v>43682.89199074074</v>
      </c>
      <c r="X53" s="85">
        <v>43682</v>
      </c>
      <c r="Y53" s="87" t="s">
        <v>1132</v>
      </c>
      <c r="Z53" s="82" t="s">
        <v>1644</v>
      </c>
      <c r="AA53" s="79"/>
      <c r="AB53" s="79"/>
      <c r="AC53" s="87" t="s">
        <v>2156</v>
      </c>
      <c r="AD53" s="79"/>
      <c r="AE53" s="79" t="b">
        <v>0</v>
      </c>
      <c r="AF53" s="79">
        <v>0</v>
      </c>
      <c r="AG53" s="87" t="s">
        <v>2624</v>
      </c>
      <c r="AH53" s="79" t="b">
        <v>0</v>
      </c>
      <c r="AI53" s="79" t="s">
        <v>2626</v>
      </c>
      <c r="AJ53" s="79"/>
      <c r="AK53" s="87" t="s">
        <v>2624</v>
      </c>
      <c r="AL53" s="79" t="b">
        <v>0</v>
      </c>
      <c r="AM53" s="79">
        <v>192</v>
      </c>
      <c r="AN53" s="87" t="s">
        <v>2597</v>
      </c>
      <c r="AO53" s="79" t="s">
        <v>2632</v>
      </c>
      <c r="AP53" s="79" t="b">
        <v>0</v>
      </c>
      <c r="AQ53" s="87" t="s">
        <v>2597</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1</v>
      </c>
      <c r="BG53" s="49">
        <v>2.9411764705882355</v>
      </c>
      <c r="BH53" s="48">
        <v>0</v>
      </c>
      <c r="BI53" s="49">
        <v>0</v>
      </c>
      <c r="BJ53" s="48">
        <v>0</v>
      </c>
      <c r="BK53" s="49">
        <v>0</v>
      </c>
      <c r="BL53" s="48">
        <v>33</v>
      </c>
      <c r="BM53" s="49">
        <v>97.05882352941177</v>
      </c>
      <c r="BN53" s="48">
        <v>34</v>
      </c>
    </row>
    <row r="54" spans="1:66" ht="15">
      <c r="A54" s="64" t="s">
        <v>259</v>
      </c>
      <c r="B54" s="64" t="s">
        <v>599</v>
      </c>
      <c r="C54" s="65" t="s">
        <v>5759</v>
      </c>
      <c r="D54" s="66">
        <v>3</v>
      </c>
      <c r="E54" s="67" t="s">
        <v>132</v>
      </c>
      <c r="F54" s="68">
        <v>32</v>
      </c>
      <c r="G54" s="65"/>
      <c r="H54" s="69"/>
      <c r="I54" s="70"/>
      <c r="J54" s="70"/>
      <c r="K54" s="34" t="s">
        <v>65</v>
      </c>
      <c r="L54" s="77">
        <v>54</v>
      </c>
      <c r="M54" s="77"/>
      <c r="N54" s="72"/>
      <c r="O54" s="79" t="s">
        <v>630</v>
      </c>
      <c r="P54" s="81">
        <v>43682.89577546297</v>
      </c>
      <c r="Q54" s="79" t="s">
        <v>634</v>
      </c>
      <c r="R54" s="79"/>
      <c r="S54" s="79"/>
      <c r="T54" s="79" t="s">
        <v>660</v>
      </c>
      <c r="U54" s="79"/>
      <c r="V54" s="82" t="s">
        <v>743</v>
      </c>
      <c r="W54" s="81">
        <v>43682.89577546297</v>
      </c>
      <c r="X54" s="85">
        <v>43682</v>
      </c>
      <c r="Y54" s="87" t="s">
        <v>1133</v>
      </c>
      <c r="Z54" s="82" t="s">
        <v>1645</v>
      </c>
      <c r="AA54" s="79"/>
      <c r="AB54" s="79"/>
      <c r="AC54" s="87" t="s">
        <v>2157</v>
      </c>
      <c r="AD54" s="79"/>
      <c r="AE54" s="79" t="b">
        <v>0</v>
      </c>
      <c r="AF54" s="79">
        <v>0</v>
      </c>
      <c r="AG54" s="87" t="s">
        <v>2624</v>
      </c>
      <c r="AH54" s="79" t="b">
        <v>0</v>
      </c>
      <c r="AI54" s="79" t="s">
        <v>2626</v>
      </c>
      <c r="AJ54" s="79"/>
      <c r="AK54" s="87" t="s">
        <v>2624</v>
      </c>
      <c r="AL54" s="79" t="b">
        <v>0</v>
      </c>
      <c r="AM54" s="79">
        <v>192</v>
      </c>
      <c r="AN54" s="87" t="s">
        <v>2597</v>
      </c>
      <c r="AO54" s="79" t="s">
        <v>2633</v>
      </c>
      <c r="AP54" s="79" t="b">
        <v>0</v>
      </c>
      <c r="AQ54" s="87" t="s">
        <v>2597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1</v>
      </c>
      <c r="BG54" s="49">
        <v>2.9411764705882355</v>
      </c>
      <c r="BH54" s="48">
        <v>0</v>
      </c>
      <c r="BI54" s="49">
        <v>0</v>
      </c>
      <c r="BJ54" s="48">
        <v>0</v>
      </c>
      <c r="BK54" s="49">
        <v>0</v>
      </c>
      <c r="BL54" s="48">
        <v>33</v>
      </c>
      <c r="BM54" s="49">
        <v>97.05882352941177</v>
      </c>
      <c r="BN54" s="48">
        <v>34</v>
      </c>
    </row>
    <row r="55" spans="1:66" ht="15">
      <c r="A55" s="64" t="s">
        <v>260</v>
      </c>
      <c r="B55" s="64" t="s">
        <v>599</v>
      </c>
      <c r="C55" s="65" t="s">
        <v>5759</v>
      </c>
      <c r="D55" s="66">
        <v>3</v>
      </c>
      <c r="E55" s="67" t="s">
        <v>132</v>
      </c>
      <c r="F55" s="68">
        <v>32</v>
      </c>
      <c r="G55" s="65"/>
      <c r="H55" s="69"/>
      <c r="I55" s="70"/>
      <c r="J55" s="70"/>
      <c r="K55" s="34" t="s">
        <v>65</v>
      </c>
      <c r="L55" s="77">
        <v>55</v>
      </c>
      <c r="M55" s="77"/>
      <c r="N55" s="72"/>
      <c r="O55" s="79" t="s">
        <v>630</v>
      </c>
      <c r="P55" s="81">
        <v>43682.905636574076</v>
      </c>
      <c r="Q55" s="79" t="s">
        <v>634</v>
      </c>
      <c r="R55" s="79"/>
      <c r="S55" s="79"/>
      <c r="T55" s="79" t="s">
        <v>660</v>
      </c>
      <c r="U55" s="79"/>
      <c r="V55" s="82" t="s">
        <v>744</v>
      </c>
      <c r="W55" s="81">
        <v>43682.905636574076</v>
      </c>
      <c r="X55" s="85">
        <v>43682</v>
      </c>
      <c r="Y55" s="87" t="s">
        <v>1134</v>
      </c>
      <c r="Z55" s="82" t="s">
        <v>1646</v>
      </c>
      <c r="AA55" s="79"/>
      <c r="AB55" s="79"/>
      <c r="AC55" s="87" t="s">
        <v>2158</v>
      </c>
      <c r="AD55" s="79"/>
      <c r="AE55" s="79" t="b">
        <v>0</v>
      </c>
      <c r="AF55" s="79">
        <v>0</v>
      </c>
      <c r="AG55" s="87" t="s">
        <v>2624</v>
      </c>
      <c r="AH55" s="79" t="b">
        <v>0</v>
      </c>
      <c r="AI55" s="79" t="s">
        <v>2626</v>
      </c>
      <c r="AJ55" s="79"/>
      <c r="AK55" s="87" t="s">
        <v>2624</v>
      </c>
      <c r="AL55" s="79" t="b">
        <v>0</v>
      </c>
      <c r="AM55" s="79">
        <v>192</v>
      </c>
      <c r="AN55" s="87" t="s">
        <v>2597</v>
      </c>
      <c r="AO55" s="79" t="s">
        <v>2631</v>
      </c>
      <c r="AP55" s="79" t="b">
        <v>0</v>
      </c>
      <c r="AQ55" s="87" t="s">
        <v>2597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1</v>
      </c>
      <c r="BG55" s="49">
        <v>2.9411764705882355</v>
      </c>
      <c r="BH55" s="48">
        <v>0</v>
      </c>
      <c r="BI55" s="49">
        <v>0</v>
      </c>
      <c r="BJ55" s="48">
        <v>0</v>
      </c>
      <c r="BK55" s="49">
        <v>0</v>
      </c>
      <c r="BL55" s="48">
        <v>33</v>
      </c>
      <c r="BM55" s="49">
        <v>97.05882352941177</v>
      </c>
      <c r="BN55" s="48">
        <v>34</v>
      </c>
    </row>
    <row r="56" spans="1:66" ht="15">
      <c r="A56" s="64" t="s">
        <v>261</v>
      </c>
      <c r="B56" s="64" t="s">
        <v>599</v>
      </c>
      <c r="C56" s="65" t="s">
        <v>5759</v>
      </c>
      <c r="D56" s="66">
        <v>3</v>
      </c>
      <c r="E56" s="67" t="s">
        <v>132</v>
      </c>
      <c r="F56" s="68">
        <v>32</v>
      </c>
      <c r="G56" s="65"/>
      <c r="H56" s="69"/>
      <c r="I56" s="70"/>
      <c r="J56" s="70"/>
      <c r="K56" s="34" t="s">
        <v>65</v>
      </c>
      <c r="L56" s="77">
        <v>56</v>
      </c>
      <c r="M56" s="77"/>
      <c r="N56" s="72"/>
      <c r="O56" s="79" t="s">
        <v>630</v>
      </c>
      <c r="P56" s="81">
        <v>43682.91001157407</v>
      </c>
      <c r="Q56" s="79" t="s">
        <v>634</v>
      </c>
      <c r="R56" s="79"/>
      <c r="S56" s="79"/>
      <c r="T56" s="79" t="s">
        <v>660</v>
      </c>
      <c r="U56" s="79"/>
      <c r="V56" s="82" t="s">
        <v>745</v>
      </c>
      <c r="W56" s="81">
        <v>43682.91001157407</v>
      </c>
      <c r="X56" s="85">
        <v>43682</v>
      </c>
      <c r="Y56" s="87" t="s">
        <v>1135</v>
      </c>
      <c r="Z56" s="82" t="s">
        <v>1647</v>
      </c>
      <c r="AA56" s="79"/>
      <c r="AB56" s="79"/>
      <c r="AC56" s="87" t="s">
        <v>2159</v>
      </c>
      <c r="AD56" s="79"/>
      <c r="AE56" s="79" t="b">
        <v>0</v>
      </c>
      <c r="AF56" s="79">
        <v>0</v>
      </c>
      <c r="AG56" s="87" t="s">
        <v>2624</v>
      </c>
      <c r="AH56" s="79" t="b">
        <v>0</v>
      </c>
      <c r="AI56" s="79" t="s">
        <v>2626</v>
      </c>
      <c r="AJ56" s="79"/>
      <c r="AK56" s="87" t="s">
        <v>2624</v>
      </c>
      <c r="AL56" s="79" t="b">
        <v>0</v>
      </c>
      <c r="AM56" s="79">
        <v>192</v>
      </c>
      <c r="AN56" s="87" t="s">
        <v>2597</v>
      </c>
      <c r="AO56" s="79" t="s">
        <v>2632</v>
      </c>
      <c r="AP56" s="79" t="b">
        <v>0</v>
      </c>
      <c r="AQ56" s="87" t="s">
        <v>2597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1</v>
      </c>
      <c r="BG56" s="49">
        <v>2.9411764705882355</v>
      </c>
      <c r="BH56" s="48">
        <v>0</v>
      </c>
      <c r="BI56" s="49">
        <v>0</v>
      </c>
      <c r="BJ56" s="48">
        <v>0</v>
      </c>
      <c r="BK56" s="49">
        <v>0</v>
      </c>
      <c r="BL56" s="48">
        <v>33</v>
      </c>
      <c r="BM56" s="49">
        <v>97.05882352941177</v>
      </c>
      <c r="BN56" s="48">
        <v>34</v>
      </c>
    </row>
    <row r="57" spans="1:66" ht="15">
      <c r="A57" s="64" t="s">
        <v>262</v>
      </c>
      <c r="B57" s="64" t="s">
        <v>599</v>
      </c>
      <c r="C57" s="65" t="s">
        <v>5759</v>
      </c>
      <c r="D57" s="66">
        <v>3</v>
      </c>
      <c r="E57" s="67" t="s">
        <v>132</v>
      </c>
      <c r="F57" s="68">
        <v>32</v>
      </c>
      <c r="G57" s="65"/>
      <c r="H57" s="69"/>
      <c r="I57" s="70"/>
      <c r="J57" s="70"/>
      <c r="K57" s="34" t="s">
        <v>65</v>
      </c>
      <c r="L57" s="77">
        <v>57</v>
      </c>
      <c r="M57" s="77"/>
      <c r="N57" s="72"/>
      <c r="O57" s="79" t="s">
        <v>630</v>
      </c>
      <c r="P57" s="81">
        <v>43682.93609953704</v>
      </c>
      <c r="Q57" s="79" t="s">
        <v>634</v>
      </c>
      <c r="R57" s="79"/>
      <c r="S57" s="79"/>
      <c r="T57" s="79" t="s">
        <v>660</v>
      </c>
      <c r="U57" s="79"/>
      <c r="V57" s="82" t="s">
        <v>746</v>
      </c>
      <c r="W57" s="81">
        <v>43682.93609953704</v>
      </c>
      <c r="X57" s="85">
        <v>43682</v>
      </c>
      <c r="Y57" s="87" t="s">
        <v>1136</v>
      </c>
      <c r="Z57" s="82" t="s">
        <v>1648</v>
      </c>
      <c r="AA57" s="79"/>
      <c r="AB57" s="79"/>
      <c r="AC57" s="87" t="s">
        <v>2160</v>
      </c>
      <c r="AD57" s="79"/>
      <c r="AE57" s="79" t="b">
        <v>0</v>
      </c>
      <c r="AF57" s="79">
        <v>0</v>
      </c>
      <c r="AG57" s="87" t="s">
        <v>2624</v>
      </c>
      <c r="AH57" s="79" t="b">
        <v>0</v>
      </c>
      <c r="AI57" s="79" t="s">
        <v>2626</v>
      </c>
      <c r="AJ57" s="79"/>
      <c r="AK57" s="87" t="s">
        <v>2624</v>
      </c>
      <c r="AL57" s="79" t="b">
        <v>0</v>
      </c>
      <c r="AM57" s="79">
        <v>192</v>
      </c>
      <c r="AN57" s="87" t="s">
        <v>2597</v>
      </c>
      <c r="AO57" s="79" t="s">
        <v>2633</v>
      </c>
      <c r="AP57" s="79" t="b">
        <v>0</v>
      </c>
      <c r="AQ57" s="87" t="s">
        <v>2597</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1</v>
      </c>
      <c r="BG57" s="49">
        <v>2.9411764705882355</v>
      </c>
      <c r="BH57" s="48">
        <v>0</v>
      </c>
      <c r="BI57" s="49">
        <v>0</v>
      </c>
      <c r="BJ57" s="48">
        <v>0</v>
      </c>
      <c r="BK57" s="49">
        <v>0</v>
      </c>
      <c r="BL57" s="48">
        <v>33</v>
      </c>
      <c r="BM57" s="49">
        <v>97.05882352941177</v>
      </c>
      <c r="BN57" s="48">
        <v>34</v>
      </c>
    </row>
    <row r="58" spans="1:66" ht="15">
      <c r="A58" s="64" t="s">
        <v>263</v>
      </c>
      <c r="B58" s="64" t="s">
        <v>599</v>
      </c>
      <c r="C58" s="65" t="s">
        <v>5759</v>
      </c>
      <c r="D58" s="66">
        <v>3</v>
      </c>
      <c r="E58" s="67" t="s">
        <v>132</v>
      </c>
      <c r="F58" s="68">
        <v>32</v>
      </c>
      <c r="G58" s="65"/>
      <c r="H58" s="69"/>
      <c r="I58" s="70"/>
      <c r="J58" s="70"/>
      <c r="K58" s="34" t="s">
        <v>65</v>
      </c>
      <c r="L58" s="77">
        <v>58</v>
      </c>
      <c r="M58" s="77"/>
      <c r="N58" s="72"/>
      <c r="O58" s="79" t="s">
        <v>630</v>
      </c>
      <c r="P58" s="81">
        <v>43682.93633101852</v>
      </c>
      <c r="Q58" s="79" t="s">
        <v>634</v>
      </c>
      <c r="R58" s="79"/>
      <c r="S58" s="79"/>
      <c r="T58" s="79" t="s">
        <v>660</v>
      </c>
      <c r="U58" s="79"/>
      <c r="V58" s="82" t="s">
        <v>747</v>
      </c>
      <c r="W58" s="81">
        <v>43682.93633101852</v>
      </c>
      <c r="X58" s="85">
        <v>43682</v>
      </c>
      <c r="Y58" s="87" t="s">
        <v>1137</v>
      </c>
      <c r="Z58" s="82" t="s">
        <v>1649</v>
      </c>
      <c r="AA58" s="79"/>
      <c r="AB58" s="79"/>
      <c r="AC58" s="87" t="s">
        <v>2161</v>
      </c>
      <c r="AD58" s="79"/>
      <c r="AE58" s="79" t="b">
        <v>0</v>
      </c>
      <c r="AF58" s="79">
        <v>0</v>
      </c>
      <c r="AG58" s="87" t="s">
        <v>2624</v>
      </c>
      <c r="AH58" s="79" t="b">
        <v>0</v>
      </c>
      <c r="AI58" s="79" t="s">
        <v>2626</v>
      </c>
      <c r="AJ58" s="79"/>
      <c r="AK58" s="87" t="s">
        <v>2624</v>
      </c>
      <c r="AL58" s="79" t="b">
        <v>0</v>
      </c>
      <c r="AM58" s="79">
        <v>192</v>
      </c>
      <c r="AN58" s="87" t="s">
        <v>2597</v>
      </c>
      <c r="AO58" s="79" t="s">
        <v>2633</v>
      </c>
      <c r="AP58" s="79" t="b">
        <v>0</v>
      </c>
      <c r="AQ58" s="87" t="s">
        <v>2597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1</v>
      </c>
      <c r="BG58" s="49">
        <v>2.9411764705882355</v>
      </c>
      <c r="BH58" s="48">
        <v>0</v>
      </c>
      <c r="BI58" s="49">
        <v>0</v>
      </c>
      <c r="BJ58" s="48">
        <v>0</v>
      </c>
      <c r="BK58" s="49">
        <v>0</v>
      </c>
      <c r="BL58" s="48">
        <v>33</v>
      </c>
      <c r="BM58" s="49">
        <v>97.05882352941177</v>
      </c>
      <c r="BN58" s="48">
        <v>34</v>
      </c>
    </row>
    <row r="59" spans="1:66" ht="15">
      <c r="A59" s="64" t="s">
        <v>264</v>
      </c>
      <c r="B59" s="64" t="s">
        <v>599</v>
      </c>
      <c r="C59" s="65" t="s">
        <v>5759</v>
      </c>
      <c r="D59" s="66">
        <v>3</v>
      </c>
      <c r="E59" s="67" t="s">
        <v>132</v>
      </c>
      <c r="F59" s="68">
        <v>32</v>
      </c>
      <c r="G59" s="65"/>
      <c r="H59" s="69"/>
      <c r="I59" s="70"/>
      <c r="J59" s="70"/>
      <c r="K59" s="34" t="s">
        <v>65</v>
      </c>
      <c r="L59" s="77">
        <v>59</v>
      </c>
      <c r="M59" s="77"/>
      <c r="N59" s="72"/>
      <c r="O59" s="79" t="s">
        <v>630</v>
      </c>
      <c r="P59" s="81">
        <v>43682.941041666665</v>
      </c>
      <c r="Q59" s="79" t="s">
        <v>634</v>
      </c>
      <c r="R59" s="79"/>
      <c r="S59" s="79"/>
      <c r="T59" s="79" t="s">
        <v>660</v>
      </c>
      <c r="U59" s="79"/>
      <c r="V59" s="82" t="s">
        <v>748</v>
      </c>
      <c r="W59" s="81">
        <v>43682.941041666665</v>
      </c>
      <c r="X59" s="85">
        <v>43682</v>
      </c>
      <c r="Y59" s="87" t="s">
        <v>1138</v>
      </c>
      <c r="Z59" s="82" t="s">
        <v>1650</v>
      </c>
      <c r="AA59" s="79"/>
      <c r="AB59" s="79"/>
      <c r="AC59" s="87" t="s">
        <v>2162</v>
      </c>
      <c r="AD59" s="79"/>
      <c r="AE59" s="79" t="b">
        <v>0</v>
      </c>
      <c r="AF59" s="79">
        <v>0</v>
      </c>
      <c r="AG59" s="87" t="s">
        <v>2624</v>
      </c>
      <c r="AH59" s="79" t="b">
        <v>0</v>
      </c>
      <c r="AI59" s="79" t="s">
        <v>2626</v>
      </c>
      <c r="AJ59" s="79"/>
      <c r="AK59" s="87" t="s">
        <v>2624</v>
      </c>
      <c r="AL59" s="79" t="b">
        <v>0</v>
      </c>
      <c r="AM59" s="79">
        <v>192</v>
      </c>
      <c r="AN59" s="87" t="s">
        <v>2597</v>
      </c>
      <c r="AO59" s="79" t="s">
        <v>2632</v>
      </c>
      <c r="AP59" s="79" t="b">
        <v>0</v>
      </c>
      <c r="AQ59" s="87" t="s">
        <v>2597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1</v>
      </c>
      <c r="BG59" s="49">
        <v>2.9411764705882355</v>
      </c>
      <c r="BH59" s="48">
        <v>0</v>
      </c>
      <c r="BI59" s="49">
        <v>0</v>
      </c>
      <c r="BJ59" s="48">
        <v>0</v>
      </c>
      <c r="BK59" s="49">
        <v>0</v>
      </c>
      <c r="BL59" s="48">
        <v>33</v>
      </c>
      <c r="BM59" s="49">
        <v>97.05882352941177</v>
      </c>
      <c r="BN59" s="48">
        <v>34</v>
      </c>
    </row>
    <row r="60" spans="1:66" ht="15">
      <c r="A60" s="64" t="s">
        <v>265</v>
      </c>
      <c r="B60" s="64" t="s">
        <v>599</v>
      </c>
      <c r="C60" s="65" t="s">
        <v>5759</v>
      </c>
      <c r="D60" s="66">
        <v>3</v>
      </c>
      <c r="E60" s="67" t="s">
        <v>132</v>
      </c>
      <c r="F60" s="68">
        <v>32</v>
      </c>
      <c r="G60" s="65"/>
      <c r="H60" s="69"/>
      <c r="I60" s="70"/>
      <c r="J60" s="70"/>
      <c r="K60" s="34" t="s">
        <v>65</v>
      </c>
      <c r="L60" s="77">
        <v>60</v>
      </c>
      <c r="M60" s="77"/>
      <c r="N60" s="72"/>
      <c r="O60" s="79" t="s">
        <v>630</v>
      </c>
      <c r="P60" s="81">
        <v>43682.958182870374</v>
      </c>
      <c r="Q60" s="79" t="s">
        <v>634</v>
      </c>
      <c r="R60" s="79"/>
      <c r="S60" s="79"/>
      <c r="T60" s="79" t="s">
        <v>660</v>
      </c>
      <c r="U60" s="79"/>
      <c r="V60" s="82" t="s">
        <v>749</v>
      </c>
      <c r="W60" s="81">
        <v>43682.958182870374</v>
      </c>
      <c r="X60" s="85">
        <v>43682</v>
      </c>
      <c r="Y60" s="87" t="s">
        <v>1139</v>
      </c>
      <c r="Z60" s="82" t="s">
        <v>1651</v>
      </c>
      <c r="AA60" s="79"/>
      <c r="AB60" s="79"/>
      <c r="AC60" s="87" t="s">
        <v>2163</v>
      </c>
      <c r="AD60" s="79"/>
      <c r="AE60" s="79" t="b">
        <v>0</v>
      </c>
      <c r="AF60" s="79">
        <v>0</v>
      </c>
      <c r="AG60" s="87" t="s">
        <v>2624</v>
      </c>
      <c r="AH60" s="79" t="b">
        <v>0</v>
      </c>
      <c r="AI60" s="79" t="s">
        <v>2626</v>
      </c>
      <c r="AJ60" s="79"/>
      <c r="AK60" s="87" t="s">
        <v>2624</v>
      </c>
      <c r="AL60" s="79" t="b">
        <v>0</v>
      </c>
      <c r="AM60" s="79">
        <v>192</v>
      </c>
      <c r="AN60" s="87" t="s">
        <v>2597</v>
      </c>
      <c r="AO60" s="79" t="s">
        <v>2633</v>
      </c>
      <c r="AP60" s="79" t="b">
        <v>0</v>
      </c>
      <c r="AQ60" s="87" t="s">
        <v>2597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1</v>
      </c>
      <c r="BG60" s="49">
        <v>2.9411764705882355</v>
      </c>
      <c r="BH60" s="48">
        <v>0</v>
      </c>
      <c r="BI60" s="49">
        <v>0</v>
      </c>
      <c r="BJ60" s="48">
        <v>0</v>
      </c>
      <c r="BK60" s="49">
        <v>0</v>
      </c>
      <c r="BL60" s="48">
        <v>33</v>
      </c>
      <c r="BM60" s="49">
        <v>97.05882352941177</v>
      </c>
      <c r="BN60" s="48">
        <v>34</v>
      </c>
    </row>
    <row r="61" spans="1:66" ht="15">
      <c r="A61" s="64" t="s">
        <v>266</v>
      </c>
      <c r="B61" s="64" t="s">
        <v>599</v>
      </c>
      <c r="C61" s="65" t="s">
        <v>5759</v>
      </c>
      <c r="D61" s="66">
        <v>3</v>
      </c>
      <c r="E61" s="67" t="s">
        <v>132</v>
      </c>
      <c r="F61" s="68">
        <v>32</v>
      </c>
      <c r="G61" s="65"/>
      <c r="H61" s="69"/>
      <c r="I61" s="70"/>
      <c r="J61" s="70"/>
      <c r="K61" s="34" t="s">
        <v>65</v>
      </c>
      <c r="L61" s="77">
        <v>61</v>
      </c>
      <c r="M61" s="77"/>
      <c r="N61" s="72"/>
      <c r="O61" s="79" t="s">
        <v>630</v>
      </c>
      <c r="P61" s="81">
        <v>43682.97064814815</v>
      </c>
      <c r="Q61" s="79" t="s">
        <v>634</v>
      </c>
      <c r="R61" s="79"/>
      <c r="S61" s="79"/>
      <c r="T61" s="79" t="s">
        <v>660</v>
      </c>
      <c r="U61" s="79"/>
      <c r="V61" s="82" t="s">
        <v>723</v>
      </c>
      <c r="W61" s="81">
        <v>43682.97064814815</v>
      </c>
      <c r="X61" s="85">
        <v>43682</v>
      </c>
      <c r="Y61" s="87" t="s">
        <v>1140</v>
      </c>
      <c r="Z61" s="82" t="s">
        <v>1652</v>
      </c>
      <c r="AA61" s="79"/>
      <c r="AB61" s="79"/>
      <c r="AC61" s="87" t="s">
        <v>2164</v>
      </c>
      <c r="AD61" s="79"/>
      <c r="AE61" s="79" t="b">
        <v>0</v>
      </c>
      <c r="AF61" s="79">
        <v>0</v>
      </c>
      <c r="AG61" s="87" t="s">
        <v>2624</v>
      </c>
      <c r="AH61" s="79" t="b">
        <v>0</v>
      </c>
      <c r="AI61" s="79" t="s">
        <v>2626</v>
      </c>
      <c r="AJ61" s="79"/>
      <c r="AK61" s="87" t="s">
        <v>2624</v>
      </c>
      <c r="AL61" s="79" t="b">
        <v>0</v>
      </c>
      <c r="AM61" s="79">
        <v>192</v>
      </c>
      <c r="AN61" s="87" t="s">
        <v>2597</v>
      </c>
      <c r="AO61" s="79" t="s">
        <v>2633</v>
      </c>
      <c r="AP61" s="79" t="b">
        <v>0</v>
      </c>
      <c r="AQ61" s="87" t="s">
        <v>2597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1</v>
      </c>
      <c r="BG61" s="49">
        <v>2.9411764705882355</v>
      </c>
      <c r="BH61" s="48">
        <v>0</v>
      </c>
      <c r="BI61" s="49">
        <v>0</v>
      </c>
      <c r="BJ61" s="48">
        <v>0</v>
      </c>
      <c r="BK61" s="49">
        <v>0</v>
      </c>
      <c r="BL61" s="48">
        <v>33</v>
      </c>
      <c r="BM61" s="49">
        <v>97.05882352941177</v>
      </c>
      <c r="BN61" s="48">
        <v>34</v>
      </c>
    </row>
    <row r="62" spans="1:66" ht="15">
      <c r="A62" s="64" t="s">
        <v>267</v>
      </c>
      <c r="B62" s="64" t="s">
        <v>599</v>
      </c>
      <c r="C62" s="65" t="s">
        <v>5759</v>
      </c>
      <c r="D62" s="66">
        <v>3</v>
      </c>
      <c r="E62" s="67" t="s">
        <v>132</v>
      </c>
      <c r="F62" s="68">
        <v>32</v>
      </c>
      <c r="G62" s="65"/>
      <c r="H62" s="69"/>
      <c r="I62" s="70"/>
      <c r="J62" s="70"/>
      <c r="K62" s="34" t="s">
        <v>65</v>
      </c>
      <c r="L62" s="77">
        <v>62</v>
      </c>
      <c r="M62" s="77"/>
      <c r="N62" s="72"/>
      <c r="O62" s="79" t="s">
        <v>630</v>
      </c>
      <c r="P62" s="81">
        <v>43682.9774537037</v>
      </c>
      <c r="Q62" s="79" t="s">
        <v>634</v>
      </c>
      <c r="R62" s="79"/>
      <c r="S62" s="79"/>
      <c r="T62" s="79" t="s">
        <v>660</v>
      </c>
      <c r="U62" s="79"/>
      <c r="V62" s="82" t="s">
        <v>723</v>
      </c>
      <c r="W62" s="81">
        <v>43682.9774537037</v>
      </c>
      <c r="X62" s="85">
        <v>43682</v>
      </c>
      <c r="Y62" s="87" t="s">
        <v>1141</v>
      </c>
      <c r="Z62" s="82" t="s">
        <v>1653</v>
      </c>
      <c r="AA62" s="79"/>
      <c r="AB62" s="79"/>
      <c r="AC62" s="87" t="s">
        <v>2165</v>
      </c>
      <c r="AD62" s="79"/>
      <c r="AE62" s="79" t="b">
        <v>0</v>
      </c>
      <c r="AF62" s="79">
        <v>0</v>
      </c>
      <c r="AG62" s="87" t="s">
        <v>2624</v>
      </c>
      <c r="AH62" s="79" t="b">
        <v>0</v>
      </c>
      <c r="AI62" s="79" t="s">
        <v>2626</v>
      </c>
      <c r="AJ62" s="79"/>
      <c r="AK62" s="87" t="s">
        <v>2624</v>
      </c>
      <c r="AL62" s="79" t="b">
        <v>0</v>
      </c>
      <c r="AM62" s="79">
        <v>192</v>
      </c>
      <c r="AN62" s="87" t="s">
        <v>2597</v>
      </c>
      <c r="AO62" s="79" t="s">
        <v>2633</v>
      </c>
      <c r="AP62" s="79" t="b">
        <v>0</v>
      </c>
      <c r="AQ62" s="87" t="s">
        <v>2597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1</v>
      </c>
      <c r="BG62" s="49">
        <v>2.9411764705882355</v>
      </c>
      <c r="BH62" s="48">
        <v>0</v>
      </c>
      <c r="BI62" s="49">
        <v>0</v>
      </c>
      <c r="BJ62" s="48">
        <v>0</v>
      </c>
      <c r="BK62" s="49">
        <v>0</v>
      </c>
      <c r="BL62" s="48">
        <v>33</v>
      </c>
      <c r="BM62" s="49">
        <v>97.05882352941177</v>
      </c>
      <c r="BN62" s="48">
        <v>34</v>
      </c>
    </row>
    <row r="63" spans="1:66" ht="15">
      <c r="A63" s="64" t="s">
        <v>268</v>
      </c>
      <c r="B63" s="64" t="s">
        <v>599</v>
      </c>
      <c r="C63" s="65" t="s">
        <v>5759</v>
      </c>
      <c r="D63" s="66">
        <v>3</v>
      </c>
      <c r="E63" s="67" t="s">
        <v>132</v>
      </c>
      <c r="F63" s="68">
        <v>32</v>
      </c>
      <c r="G63" s="65"/>
      <c r="H63" s="69"/>
      <c r="I63" s="70"/>
      <c r="J63" s="70"/>
      <c r="K63" s="34" t="s">
        <v>65</v>
      </c>
      <c r="L63" s="77">
        <v>63</v>
      </c>
      <c r="M63" s="77"/>
      <c r="N63" s="72"/>
      <c r="O63" s="79" t="s">
        <v>630</v>
      </c>
      <c r="P63" s="81">
        <v>43682.98241898148</v>
      </c>
      <c r="Q63" s="79" t="s">
        <v>634</v>
      </c>
      <c r="R63" s="79"/>
      <c r="S63" s="79"/>
      <c r="T63" s="79" t="s">
        <v>660</v>
      </c>
      <c r="U63" s="79"/>
      <c r="V63" s="82" t="s">
        <v>750</v>
      </c>
      <c r="W63" s="81">
        <v>43682.98241898148</v>
      </c>
      <c r="X63" s="85">
        <v>43682</v>
      </c>
      <c r="Y63" s="87" t="s">
        <v>1142</v>
      </c>
      <c r="Z63" s="82" t="s">
        <v>1654</v>
      </c>
      <c r="AA63" s="79"/>
      <c r="AB63" s="79"/>
      <c r="AC63" s="87" t="s">
        <v>2166</v>
      </c>
      <c r="AD63" s="79"/>
      <c r="AE63" s="79" t="b">
        <v>0</v>
      </c>
      <c r="AF63" s="79">
        <v>0</v>
      </c>
      <c r="AG63" s="87" t="s">
        <v>2624</v>
      </c>
      <c r="AH63" s="79" t="b">
        <v>0</v>
      </c>
      <c r="AI63" s="79" t="s">
        <v>2626</v>
      </c>
      <c r="AJ63" s="79"/>
      <c r="AK63" s="87" t="s">
        <v>2624</v>
      </c>
      <c r="AL63" s="79" t="b">
        <v>0</v>
      </c>
      <c r="AM63" s="79">
        <v>192</v>
      </c>
      <c r="AN63" s="87" t="s">
        <v>2597</v>
      </c>
      <c r="AO63" s="79" t="s">
        <v>2632</v>
      </c>
      <c r="AP63" s="79" t="b">
        <v>0</v>
      </c>
      <c r="AQ63" s="87" t="s">
        <v>2597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1</v>
      </c>
      <c r="BG63" s="49">
        <v>2.9411764705882355</v>
      </c>
      <c r="BH63" s="48">
        <v>0</v>
      </c>
      <c r="BI63" s="49">
        <v>0</v>
      </c>
      <c r="BJ63" s="48">
        <v>0</v>
      </c>
      <c r="BK63" s="49">
        <v>0</v>
      </c>
      <c r="BL63" s="48">
        <v>33</v>
      </c>
      <c r="BM63" s="49">
        <v>97.05882352941177</v>
      </c>
      <c r="BN63" s="48">
        <v>34</v>
      </c>
    </row>
    <row r="64" spans="1:66" ht="15">
      <c r="A64" s="64" t="s">
        <v>269</v>
      </c>
      <c r="B64" s="64" t="s">
        <v>599</v>
      </c>
      <c r="C64" s="65" t="s">
        <v>5759</v>
      </c>
      <c r="D64" s="66">
        <v>3</v>
      </c>
      <c r="E64" s="67" t="s">
        <v>132</v>
      </c>
      <c r="F64" s="68">
        <v>32</v>
      </c>
      <c r="G64" s="65"/>
      <c r="H64" s="69"/>
      <c r="I64" s="70"/>
      <c r="J64" s="70"/>
      <c r="K64" s="34" t="s">
        <v>65</v>
      </c>
      <c r="L64" s="77">
        <v>64</v>
      </c>
      <c r="M64" s="77"/>
      <c r="N64" s="72"/>
      <c r="O64" s="79" t="s">
        <v>630</v>
      </c>
      <c r="P64" s="81">
        <v>43683.00383101852</v>
      </c>
      <c r="Q64" s="79" t="s">
        <v>633</v>
      </c>
      <c r="R64" s="79"/>
      <c r="S64" s="79"/>
      <c r="T64" s="79" t="s">
        <v>659</v>
      </c>
      <c r="U64" s="79"/>
      <c r="V64" s="82" t="s">
        <v>751</v>
      </c>
      <c r="W64" s="81">
        <v>43683.00383101852</v>
      </c>
      <c r="X64" s="85">
        <v>43683</v>
      </c>
      <c r="Y64" s="87" t="s">
        <v>1143</v>
      </c>
      <c r="Z64" s="82" t="s">
        <v>1655</v>
      </c>
      <c r="AA64" s="79"/>
      <c r="AB64" s="79"/>
      <c r="AC64" s="87" t="s">
        <v>2167</v>
      </c>
      <c r="AD64" s="79"/>
      <c r="AE64" s="79" t="b">
        <v>0</v>
      </c>
      <c r="AF64" s="79">
        <v>0</v>
      </c>
      <c r="AG64" s="87" t="s">
        <v>2624</v>
      </c>
      <c r="AH64" s="79" t="b">
        <v>0</v>
      </c>
      <c r="AI64" s="79" t="s">
        <v>2626</v>
      </c>
      <c r="AJ64" s="79"/>
      <c r="AK64" s="87" t="s">
        <v>2624</v>
      </c>
      <c r="AL64" s="79" t="b">
        <v>0</v>
      </c>
      <c r="AM64" s="79">
        <v>26</v>
      </c>
      <c r="AN64" s="87" t="s">
        <v>2596</v>
      </c>
      <c r="AO64" s="79" t="s">
        <v>2632</v>
      </c>
      <c r="AP64" s="79" t="b">
        <v>0</v>
      </c>
      <c r="AQ64" s="87" t="s">
        <v>2596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1</v>
      </c>
      <c r="BG64" s="49">
        <v>2.5641025641025643</v>
      </c>
      <c r="BH64" s="48">
        <v>0</v>
      </c>
      <c r="BI64" s="49">
        <v>0</v>
      </c>
      <c r="BJ64" s="48">
        <v>0</v>
      </c>
      <c r="BK64" s="49">
        <v>0</v>
      </c>
      <c r="BL64" s="48">
        <v>38</v>
      </c>
      <c r="BM64" s="49">
        <v>97.43589743589743</v>
      </c>
      <c r="BN64" s="48">
        <v>39</v>
      </c>
    </row>
    <row r="65" spans="1:66" ht="15">
      <c r="A65" s="64" t="s">
        <v>270</v>
      </c>
      <c r="B65" s="64" t="s">
        <v>599</v>
      </c>
      <c r="C65" s="65" t="s">
        <v>5760</v>
      </c>
      <c r="D65" s="66">
        <v>10</v>
      </c>
      <c r="E65" s="67" t="s">
        <v>136</v>
      </c>
      <c r="F65" s="68">
        <v>28.285714285714285</v>
      </c>
      <c r="G65" s="65"/>
      <c r="H65" s="69"/>
      <c r="I65" s="70"/>
      <c r="J65" s="70"/>
      <c r="K65" s="34" t="s">
        <v>65</v>
      </c>
      <c r="L65" s="77">
        <v>65</v>
      </c>
      <c r="M65" s="77"/>
      <c r="N65" s="72"/>
      <c r="O65" s="79" t="s">
        <v>630</v>
      </c>
      <c r="P65" s="81">
        <v>43683.003275462965</v>
      </c>
      <c r="Q65" s="79" t="s">
        <v>634</v>
      </c>
      <c r="R65" s="79"/>
      <c r="S65" s="79"/>
      <c r="T65" s="79" t="s">
        <v>660</v>
      </c>
      <c r="U65" s="79"/>
      <c r="V65" s="82" t="s">
        <v>752</v>
      </c>
      <c r="W65" s="81">
        <v>43683.003275462965</v>
      </c>
      <c r="X65" s="85">
        <v>43683</v>
      </c>
      <c r="Y65" s="87" t="s">
        <v>1144</v>
      </c>
      <c r="Z65" s="82" t="s">
        <v>1656</v>
      </c>
      <c r="AA65" s="79"/>
      <c r="AB65" s="79"/>
      <c r="AC65" s="87" t="s">
        <v>2168</v>
      </c>
      <c r="AD65" s="79"/>
      <c r="AE65" s="79" t="b">
        <v>0</v>
      </c>
      <c r="AF65" s="79">
        <v>0</v>
      </c>
      <c r="AG65" s="87" t="s">
        <v>2624</v>
      </c>
      <c r="AH65" s="79" t="b">
        <v>0</v>
      </c>
      <c r="AI65" s="79" t="s">
        <v>2626</v>
      </c>
      <c r="AJ65" s="79"/>
      <c r="AK65" s="87" t="s">
        <v>2624</v>
      </c>
      <c r="AL65" s="79" t="b">
        <v>0</v>
      </c>
      <c r="AM65" s="79">
        <v>192</v>
      </c>
      <c r="AN65" s="87" t="s">
        <v>2597</v>
      </c>
      <c r="AO65" s="79" t="s">
        <v>2632</v>
      </c>
      <c r="AP65" s="79" t="b">
        <v>0</v>
      </c>
      <c r="AQ65" s="87" t="s">
        <v>2597</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8">
        <v>1</v>
      </c>
      <c r="BG65" s="49">
        <v>2.9411764705882355</v>
      </c>
      <c r="BH65" s="48">
        <v>0</v>
      </c>
      <c r="BI65" s="49">
        <v>0</v>
      </c>
      <c r="BJ65" s="48">
        <v>0</v>
      </c>
      <c r="BK65" s="49">
        <v>0</v>
      </c>
      <c r="BL65" s="48">
        <v>33</v>
      </c>
      <c r="BM65" s="49">
        <v>97.05882352941177</v>
      </c>
      <c r="BN65" s="48">
        <v>34</v>
      </c>
    </row>
    <row r="66" spans="1:66" ht="15">
      <c r="A66" s="64" t="s">
        <v>270</v>
      </c>
      <c r="B66" s="64" t="s">
        <v>599</v>
      </c>
      <c r="C66" s="65" t="s">
        <v>5760</v>
      </c>
      <c r="D66" s="66">
        <v>10</v>
      </c>
      <c r="E66" s="67" t="s">
        <v>136</v>
      </c>
      <c r="F66" s="68">
        <v>28.285714285714285</v>
      </c>
      <c r="G66" s="65"/>
      <c r="H66" s="69"/>
      <c r="I66" s="70"/>
      <c r="J66" s="70"/>
      <c r="K66" s="34" t="s">
        <v>65</v>
      </c>
      <c r="L66" s="77">
        <v>66</v>
      </c>
      <c r="M66" s="77"/>
      <c r="N66" s="72"/>
      <c r="O66" s="79" t="s">
        <v>630</v>
      </c>
      <c r="P66" s="81">
        <v>43683.00519675926</v>
      </c>
      <c r="Q66" s="79" t="s">
        <v>633</v>
      </c>
      <c r="R66" s="79"/>
      <c r="S66" s="79"/>
      <c r="T66" s="79" t="s">
        <v>659</v>
      </c>
      <c r="U66" s="79"/>
      <c r="V66" s="82" t="s">
        <v>752</v>
      </c>
      <c r="W66" s="81">
        <v>43683.00519675926</v>
      </c>
      <c r="X66" s="85">
        <v>43683</v>
      </c>
      <c r="Y66" s="87" t="s">
        <v>1145</v>
      </c>
      <c r="Z66" s="82" t="s">
        <v>1657</v>
      </c>
      <c r="AA66" s="79"/>
      <c r="AB66" s="79"/>
      <c r="AC66" s="87" t="s">
        <v>2169</v>
      </c>
      <c r="AD66" s="79"/>
      <c r="AE66" s="79" t="b">
        <v>0</v>
      </c>
      <c r="AF66" s="79">
        <v>0</v>
      </c>
      <c r="AG66" s="87" t="s">
        <v>2624</v>
      </c>
      <c r="AH66" s="79" t="b">
        <v>0</v>
      </c>
      <c r="AI66" s="79" t="s">
        <v>2626</v>
      </c>
      <c r="AJ66" s="79"/>
      <c r="AK66" s="87" t="s">
        <v>2624</v>
      </c>
      <c r="AL66" s="79" t="b">
        <v>0</v>
      </c>
      <c r="AM66" s="79">
        <v>26</v>
      </c>
      <c r="AN66" s="87" t="s">
        <v>2596</v>
      </c>
      <c r="AO66" s="79" t="s">
        <v>2632</v>
      </c>
      <c r="AP66" s="79" t="b">
        <v>0</v>
      </c>
      <c r="AQ66" s="87" t="s">
        <v>2596</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8">
        <v>1</v>
      </c>
      <c r="BG66" s="49">
        <v>2.5641025641025643</v>
      </c>
      <c r="BH66" s="48">
        <v>0</v>
      </c>
      <c r="BI66" s="49">
        <v>0</v>
      </c>
      <c r="BJ66" s="48">
        <v>0</v>
      </c>
      <c r="BK66" s="49">
        <v>0</v>
      </c>
      <c r="BL66" s="48">
        <v>38</v>
      </c>
      <c r="BM66" s="49">
        <v>97.43589743589743</v>
      </c>
      <c r="BN66" s="48">
        <v>39</v>
      </c>
    </row>
    <row r="67" spans="1:66" ht="15">
      <c r="A67" s="64" t="s">
        <v>271</v>
      </c>
      <c r="B67" s="64" t="s">
        <v>599</v>
      </c>
      <c r="C67" s="65" t="s">
        <v>5759</v>
      </c>
      <c r="D67" s="66">
        <v>3</v>
      </c>
      <c r="E67" s="67" t="s">
        <v>132</v>
      </c>
      <c r="F67" s="68">
        <v>32</v>
      </c>
      <c r="G67" s="65"/>
      <c r="H67" s="69"/>
      <c r="I67" s="70"/>
      <c r="J67" s="70"/>
      <c r="K67" s="34" t="s">
        <v>65</v>
      </c>
      <c r="L67" s="77">
        <v>67</v>
      </c>
      <c r="M67" s="77"/>
      <c r="N67" s="72"/>
      <c r="O67" s="79" t="s">
        <v>630</v>
      </c>
      <c r="P67" s="81">
        <v>43683.0128125</v>
      </c>
      <c r="Q67" s="79" t="s">
        <v>634</v>
      </c>
      <c r="R67" s="79"/>
      <c r="S67" s="79"/>
      <c r="T67" s="79" t="s">
        <v>660</v>
      </c>
      <c r="U67" s="79"/>
      <c r="V67" s="82" t="s">
        <v>753</v>
      </c>
      <c r="W67" s="81">
        <v>43683.0128125</v>
      </c>
      <c r="X67" s="85">
        <v>43683</v>
      </c>
      <c r="Y67" s="87" t="s">
        <v>1146</v>
      </c>
      <c r="Z67" s="82" t="s">
        <v>1658</v>
      </c>
      <c r="AA67" s="79"/>
      <c r="AB67" s="79"/>
      <c r="AC67" s="87" t="s">
        <v>2170</v>
      </c>
      <c r="AD67" s="79"/>
      <c r="AE67" s="79" t="b">
        <v>0</v>
      </c>
      <c r="AF67" s="79">
        <v>0</v>
      </c>
      <c r="AG67" s="87" t="s">
        <v>2624</v>
      </c>
      <c r="AH67" s="79" t="b">
        <v>0</v>
      </c>
      <c r="AI67" s="79" t="s">
        <v>2626</v>
      </c>
      <c r="AJ67" s="79"/>
      <c r="AK67" s="87" t="s">
        <v>2624</v>
      </c>
      <c r="AL67" s="79" t="b">
        <v>0</v>
      </c>
      <c r="AM67" s="79">
        <v>192</v>
      </c>
      <c r="AN67" s="87" t="s">
        <v>2597</v>
      </c>
      <c r="AO67" s="79" t="s">
        <v>2632</v>
      </c>
      <c r="AP67" s="79" t="b">
        <v>0</v>
      </c>
      <c r="AQ67" s="87" t="s">
        <v>2597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1</v>
      </c>
      <c r="BG67" s="49">
        <v>2.9411764705882355</v>
      </c>
      <c r="BH67" s="48">
        <v>0</v>
      </c>
      <c r="BI67" s="49">
        <v>0</v>
      </c>
      <c r="BJ67" s="48">
        <v>0</v>
      </c>
      <c r="BK67" s="49">
        <v>0</v>
      </c>
      <c r="BL67" s="48">
        <v>33</v>
      </c>
      <c r="BM67" s="49">
        <v>97.05882352941177</v>
      </c>
      <c r="BN67" s="48">
        <v>34</v>
      </c>
    </row>
    <row r="68" spans="1:66" ht="15">
      <c r="A68" s="64" t="s">
        <v>272</v>
      </c>
      <c r="B68" s="64" t="s">
        <v>599</v>
      </c>
      <c r="C68" s="65" t="s">
        <v>5759</v>
      </c>
      <c r="D68" s="66">
        <v>3</v>
      </c>
      <c r="E68" s="67" t="s">
        <v>132</v>
      </c>
      <c r="F68" s="68">
        <v>32</v>
      </c>
      <c r="G68" s="65"/>
      <c r="H68" s="69"/>
      <c r="I68" s="70"/>
      <c r="J68" s="70"/>
      <c r="K68" s="34" t="s">
        <v>65</v>
      </c>
      <c r="L68" s="77">
        <v>68</v>
      </c>
      <c r="M68" s="77"/>
      <c r="N68" s="72"/>
      <c r="O68" s="79" t="s">
        <v>630</v>
      </c>
      <c r="P68" s="81">
        <v>43683.01729166666</v>
      </c>
      <c r="Q68" s="79" t="s">
        <v>634</v>
      </c>
      <c r="R68" s="79"/>
      <c r="S68" s="79"/>
      <c r="T68" s="79" t="s">
        <v>660</v>
      </c>
      <c r="U68" s="79"/>
      <c r="V68" s="82" t="s">
        <v>754</v>
      </c>
      <c r="W68" s="81">
        <v>43683.01729166666</v>
      </c>
      <c r="X68" s="85">
        <v>43683</v>
      </c>
      <c r="Y68" s="87" t="s">
        <v>1147</v>
      </c>
      <c r="Z68" s="82" t="s">
        <v>1659</v>
      </c>
      <c r="AA68" s="79"/>
      <c r="AB68" s="79"/>
      <c r="AC68" s="87" t="s">
        <v>2171</v>
      </c>
      <c r="AD68" s="79"/>
      <c r="AE68" s="79" t="b">
        <v>0</v>
      </c>
      <c r="AF68" s="79">
        <v>0</v>
      </c>
      <c r="AG68" s="87" t="s">
        <v>2624</v>
      </c>
      <c r="AH68" s="79" t="b">
        <v>0</v>
      </c>
      <c r="AI68" s="79" t="s">
        <v>2626</v>
      </c>
      <c r="AJ68" s="79"/>
      <c r="AK68" s="87" t="s">
        <v>2624</v>
      </c>
      <c r="AL68" s="79" t="b">
        <v>0</v>
      </c>
      <c r="AM68" s="79">
        <v>192</v>
      </c>
      <c r="AN68" s="87" t="s">
        <v>2597</v>
      </c>
      <c r="AO68" s="79" t="s">
        <v>2631</v>
      </c>
      <c r="AP68" s="79" t="b">
        <v>0</v>
      </c>
      <c r="AQ68" s="87" t="s">
        <v>2597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1</v>
      </c>
      <c r="BG68" s="49">
        <v>2.9411764705882355</v>
      </c>
      <c r="BH68" s="48">
        <v>0</v>
      </c>
      <c r="BI68" s="49">
        <v>0</v>
      </c>
      <c r="BJ68" s="48">
        <v>0</v>
      </c>
      <c r="BK68" s="49">
        <v>0</v>
      </c>
      <c r="BL68" s="48">
        <v>33</v>
      </c>
      <c r="BM68" s="49">
        <v>97.05882352941177</v>
      </c>
      <c r="BN68" s="48">
        <v>34</v>
      </c>
    </row>
    <row r="69" spans="1:66" ht="15">
      <c r="A69" s="64" t="s">
        <v>273</v>
      </c>
      <c r="B69" s="64" t="s">
        <v>599</v>
      </c>
      <c r="C69" s="65" t="s">
        <v>5759</v>
      </c>
      <c r="D69" s="66">
        <v>3</v>
      </c>
      <c r="E69" s="67" t="s">
        <v>132</v>
      </c>
      <c r="F69" s="68">
        <v>32</v>
      </c>
      <c r="G69" s="65"/>
      <c r="H69" s="69"/>
      <c r="I69" s="70"/>
      <c r="J69" s="70"/>
      <c r="K69" s="34" t="s">
        <v>65</v>
      </c>
      <c r="L69" s="77">
        <v>69</v>
      </c>
      <c r="M69" s="77"/>
      <c r="N69" s="72"/>
      <c r="O69" s="79" t="s">
        <v>630</v>
      </c>
      <c r="P69" s="81">
        <v>43683.02354166667</v>
      </c>
      <c r="Q69" s="79" t="s">
        <v>634</v>
      </c>
      <c r="R69" s="79"/>
      <c r="S69" s="79"/>
      <c r="T69" s="79" t="s">
        <v>660</v>
      </c>
      <c r="U69" s="79"/>
      <c r="V69" s="82" t="s">
        <v>755</v>
      </c>
      <c r="W69" s="81">
        <v>43683.02354166667</v>
      </c>
      <c r="X69" s="85">
        <v>43683</v>
      </c>
      <c r="Y69" s="87" t="s">
        <v>1148</v>
      </c>
      <c r="Z69" s="82" t="s">
        <v>1660</v>
      </c>
      <c r="AA69" s="79"/>
      <c r="AB69" s="79"/>
      <c r="AC69" s="87" t="s">
        <v>2172</v>
      </c>
      <c r="AD69" s="79"/>
      <c r="AE69" s="79" t="b">
        <v>0</v>
      </c>
      <c r="AF69" s="79">
        <v>0</v>
      </c>
      <c r="AG69" s="87" t="s">
        <v>2624</v>
      </c>
      <c r="AH69" s="79" t="b">
        <v>0</v>
      </c>
      <c r="AI69" s="79" t="s">
        <v>2626</v>
      </c>
      <c r="AJ69" s="79"/>
      <c r="AK69" s="87" t="s">
        <v>2624</v>
      </c>
      <c r="AL69" s="79" t="b">
        <v>0</v>
      </c>
      <c r="AM69" s="79">
        <v>192</v>
      </c>
      <c r="AN69" s="87" t="s">
        <v>2597</v>
      </c>
      <c r="AO69" s="79" t="s">
        <v>2632</v>
      </c>
      <c r="AP69" s="79" t="b">
        <v>0</v>
      </c>
      <c r="AQ69" s="87" t="s">
        <v>2597</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1</v>
      </c>
      <c r="BG69" s="49">
        <v>2.9411764705882355</v>
      </c>
      <c r="BH69" s="48">
        <v>0</v>
      </c>
      <c r="BI69" s="49">
        <v>0</v>
      </c>
      <c r="BJ69" s="48">
        <v>0</v>
      </c>
      <c r="BK69" s="49">
        <v>0</v>
      </c>
      <c r="BL69" s="48">
        <v>33</v>
      </c>
      <c r="BM69" s="49">
        <v>97.05882352941177</v>
      </c>
      <c r="BN69" s="48">
        <v>34</v>
      </c>
    </row>
    <row r="70" spans="1:66" ht="15">
      <c r="A70" s="64" t="s">
        <v>274</v>
      </c>
      <c r="B70" s="64" t="s">
        <v>599</v>
      </c>
      <c r="C70" s="65" t="s">
        <v>5759</v>
      </c>
      <c r="D70" s="66">
        <v>3</v>
      </c>
      <c r="E70" s="67" t="s">
        <v>132</v>
      </c>
      <c r="F70" s="68">
        <v>32</v>
      </c>
      <c r="G70" s="65"/>
      <c r="H70" s="69"/>
      <c r="I70" s="70"/>
      <c r="J70" s="70"/>
      <c r="K70" s="34" t="s">
        <v>65</v>
      </c>
      <c r="L70" s="77">
        <v>70</v>
      </c>
      <c r="M70" s="77"/>
      <c r="N70" s="72"/>
      <c r="O70" s="79" t="s">
        <v>630</v>
      </c>
      <c r="P70" s="81">
        <v>43683.02800925926</v>
      </c>
      <c r="Q70" s="79" t="s">
        <v>634</v>
      </c>
      <c r="R70" s="79"/>
      <c r="S70" s="79"/>
      <c r="T70" s="79" t="s">
        <v>660</v>
      </c>
      <c r="U70" s="79"/>
      <c r="V70" s="82" t="s">
        <v>756</v>
      </c>
      <c r="W70" s="81">
        <v>43683.02800925926</v>
      </c>
      <c r="X70" s="85">
        <v>43683</v>
      </c>
      <c r="Y70" s="87" t="s">
        <v>1149</v>
      </c>
      <c r="Z70" s="82" t="s">
        <v>1661</v>
      </c>
      <c r="AA70" s="79"/>
      <c r="AB70" s="79"/>
      <c r="AC70" s="87" t="s">
        <v>2173</v>
      </c>
      <c r="AD70" s="79"/>
      <c r="AE70" s="79" t="b">
        <v>0</v>
      </c>
      <c r="AF70" s="79">
        <v>0</v>
      </c>
      <c r="AG70" s="87" t="s">
        <v>2624</v>
      </c>
      <c r="AH70" s="79" t="b">
        <v>0</v>
      </c>
      <c r="AI70" s="79" t="s">
        <v>2626</v>
      </c>
      <c r="AJ70" s="79"/>
      <c r="AK70" s="87" t="s">
        <v>2624</v>
      </c>
      <c r="AL70" s="79" t="b">
        <v>0</v>
      </c>
      <c r="AM70" s="79">
        <v>192</v>
      </c>
      <c r="AN70" s="87" t="s">
        <v>2597</v>
      </c>
      <c r="AO70" s="79" t="s">
        <v>2635</v>
      </c>
      <c r="AP70" s="79" t="b">
        <v>0</v>
      </c>
      <c r="AQ70" s="87" t="s">
        <v>2597</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1</v>
      </c>
      <c r="BG70" s="49">
        <v>2.9411764705882355</v>
      </c>
      <c r="BH70" s="48">
        <v>0</v>
      </c>
      <c r="BI70" s="49">
        <v>0</v>
      </c>
      <c r="BJ70" s="48">
        <v>0</v>
      </c>
      <c r="BK70" s="49">
        <v>0</v>
      </c>
      <c r="BL70" s="48">
        <v>33</v>
      </c>
      <c r="BM70" s="49">
        <v>97.05882352941177</v>
      </c>
      <c r="BN70" s="48">
        <v>34</v>
      </c>
    </row>
    <row r="71" spans="1:66" ht="15">
      <c r="A71" s="64" t="s">
        <v>275</v>
      </c>
      <c r="B71" s="64" t="s">
        <v>599</v>
      </c>
      <c r="C71" s="65" t="s">
        <v>5759</v>
      </c>
      <c r="D71" s="66">
        <v>3</v>
      </c>
      <c r="E71" s="67" t="s">
        <v>132</v>
      </c>
      <c r="F71" s="68">
        <v>32</v>
      </c>
      <c r="G71" s="65"/>
      <c r="H71" s="69"/>
      <c r="I71" s="70"/>
      <c r="J71" s="70"/>
      <c r="K71" s="34" t="s">
        <v>65</v>
      </c>
      <c r="L71" s="77">
        <v>71</v>
      </c>
      <c r="M71" s="77"/>
      <c r="N71" s="72"/>
      <c r="O71" s="79" t="s">
        <v>630</v>
      </c>
      <c r="P71" s="81">
        <v>43683.03706018518</v>
      </c>
      <c r="Q71" s="79" t="s">
        <v>634</v>
      </c>
      <c r="R71" s="79"/>
      <c r="S71" s="79"/>
      <c r="T71" s="79" t="s">
        <v>660</v>
      </c>
      <c r="U71" s="79"/>
      <c r="V71" s="82" t="s">
        <v>757</v>
      </c>
      <c r="W71" s="81">
        <v>43683.03706018518</v>
      </c>
      <c r="X71" s="85">
        <v>43683</v>
      </c>
      <c r="Y71" s="87" t="s">
        <v>1150</v>
      </c>
      <c r="Z71" s="82" t="s">
        <v>1662</v>
      </c>
      <c r="AA71" s="79"/>
      <c r="AB71" s="79"/>
      <c r="AC71" s="87" t="s">
        <v>2174</v>
      </c>
      <c r="AD71" s="79"/>
      <c r="AE71" s="79" t="b">
        <v>0</v>
      </c>
      <c r="AF71" s="79">
        <v>0</v>
      </c>
      <c r="AG71" s="87" t="s">
        <v>2624</v>
      </c>
      <c r="AH71" s="79" t="b">
        <v>0</v>
      </c>
      <c r="AI71" s="79" t="s">
        <v>2626</v>
      </c>
      <c r="AJ71" s="79"/>
      <c r="AK71" s="87" t="s">
        <v>2624</v>
      </c>
      <c r="AL71" s="79" t="b">
        <v>0</v>
      </c>
      <c r="AM71" s="79">
        <v>192</v>
      </c>
      <c r="AN71" s="87" t="s">
        <v>2597</v>
      </c>
      <c r="AO71" s="79" t="s">
        <v>2631</v>
      </c>
      <c r="AP71" s="79" t="b">
        <v>0</v>
      </c>
      <c r="AQ71" s="87" t="s">
        <v>2597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1</v>
      </c>
      <c r="BG71" s="49">
        <v>2.9411764705882355</v>
      </c>
      <c r="BH71" s="48">
        <v>0</v>
      </c>
      <c r="BI71" s="49">
        <v>0</v>
      </c>
      <c r="BJ71" s="48">
        <v>0</v>
      </c>
      <c r="BK71" s="49">
        <v>0</v>
      </c>
      <c r="BL71" s="48">
        <v>33</v>
      </c>
      <c r="BM71" s="49">
        <v>97.05882352941177</v>
      </c>
      <c r="BN71" s="48">
        <v>34</v>
      </c>
    </row>
    <row r="72" spans="1:66" ht="15">
      <c r="A72" s="64" t="s">
        <v>276</v>
      </c>
      <c r="B72" s="64" t="s">
        <v>599</v>
      </c>
      <c r="C72" s="65" t="s">
        <v>5759</v>
      </c>
      <c r="D72" s="66">
        <v>3</v>
      </c>
      <c r="E72" s="67" t="s">
        <v>132</v>
      </c>
      <c r="F72" s="68">
        <v>32</v>
      </c>
      <c r="G72" s="65"/>
      <c r="H72" s="69"/>
      <c r="I72" s="70"/>
      <c r="J72" s="70"/>
      <c r="K72" s="34" t="s">
        <v>65</v>
      </c>
      <c r="L72" s="77">
        <v>72</v>
      </c>
      <c r="M72" s="77"/>
      <c r="N72" s="72"/>
      <c r="O72" s="79" t="s">
        <v>630</v>
      </c>
      <c r="P72" s="81">
        <v>43683.03996527778</v>
      </c>
      <c r="Q72" s="79" t="s">
        <v>634</v>
      </c>
      <c r="R72" s="79"/>
      <c r="S72" s="79"/>
      <c r="T72" s="79" t="s">
        <v>660</v>
      </c>
      <c r="U72" s="79"/>
      <c r="V72" s="82" t="s">
        <v>723</v>
      </c>
      <c r="W72" s="81">
        <v>43683.03996527778</v>
      </c>
      <c r="X72" s="85">
        <v>43683</v>
      </c>
      <c r="Y72" s="87" t="s">
        <v>1151</v>
      </c>
      <c r="Z72" s="82" t="s">
        <v>1663</v>
      </c>
      <c r="AA72" s="79"/>
      <c r="AB72" s="79"/>
      <c r="AC72" s="87" t="s">
        <v>2175</v>
      </c>
      <c r="AD72" s="79"/>
      <c r="AE72" s="79" t="b">
        <v>0</v>
      </c>
      <c r="AF72" s="79">
        <v>0</v>
      </c>
      <c r="AG72" s="87" t="s">
        <v>2624</v>
      </c>
      <c r="AH72" s="79" t="b">
        <v>0</v>
      </c>
      <c r="AI72" s="79" t="s">
        <v>2626</v>
      </c>
      <c r="AJ72" s="79"/>
      <c r="AK72" s="87" t="s">
        <v>2624</v>
      </c>
      <c r="AL72" s="79" t="b">
        <v>0</v>
      </c>
      <c r="AM72" s="79">
        <v>192</v>
      </c>
      <c r="AN72" s="87" t="s">
        <v>2597</v>
      </c>
      <c r="AO72" s="79" t="s">
        <v>2632</v>
      </c>
      <c r="AP72" s="79" t="b">
        <v>0</v>
      </c>
      <c r="AQ72" s="87" t="s">
        <v>2597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1</v>
      </c>
      <c r="BG72" s="49">
        <v>2.9411764705882355</v>
      </c>
      <c r="BH72" s="48">
        <v>0</v>
      </c>
      <c r="BI72" s="49">
        <v>0</v>
      </c>
      <c r="BJ72" s="48">
        <v>0</v>
      </c>
      <c r="BK72" s="49">
        <v>0</v>
      </c>
      <c r="BL72" s="48">
        <v>33</v>
      </c>
      <c r="BM72" s="49">
        <v>97.05882352941177</v>
      </c>
      <c r="BN72" s="48">
        <v>34</v>
      </c>
    </row>
    <row r="73" spans="1:66" ht="15">
      <c r="A73" s="64" t="s">
        <v>277</v>
      </c>
      <c r="B73" s="64" t="s">
        <v>599</v>
      </c>
      <c r="C73" s="65" t="s">
        <v>5759</v>
      </c>
      <c r="D73" s="66">
        <v>3</v>
      </c>
      <c r="E73" s="67" t="s">
        <v>132</v>
      </c>
      <c r="F73" s="68">
        <v>32</v>
      </c>
      <c r="G73" s="65"/>
      <c r="H73" s="69"/>
      <c r="I73" s="70"/>
      <c r="J73" s="70"/>
      <c r="K73" s="34" t="s">
        <v>65</v>
      </c>
      <c r="L73" s="77">
        <v>73</v>
      </c>
      <c r="M73" s="77"/>
      <c r="N73" s="72"/>
      <c r="O73" s="79" t="s">
        <v>630</v>
      </c>
      <c r="P73" s="81">
        <v>43683.04210648148</v>
      </c>
      <c r="Q73" s="79" t="s">
        <v>634</v>
      </c>
      <c r="R73" s="79"/>
      <c r="S73" s="79"/>
      <c r="T73" s="79" t="s">
        <v>660</v>
      </c>
      <c r="U73" s="79"/>
      <c r="V73" s="82" t="s">
        <v>758</v>
      </c>
      <c r="W73" s="81">
        <v>43683.04210648148</v>
      </c>
      <c r="X73" s="85">
        <v>43683</v>
      </c>
      <c r="Y73" s="87" t="s">
        <v>1152</v>
      </c>
      <c r="Z73" s="82" t="s">
        <v>1664</v>
      </c>
      <c r="AA73" s="79"/>
      <c r="AB73" s="79"/>
      <c r="AC73" s="87" t="s">
        <v>2176</v>
      </c>
      <c r="AD73" s="79"/>
      <c r="AE73" s="79" t="b">
        <v>0</v>
      </c>
      <c r="AF73" s="79">
        <v>0</v>
      </c>
      <c r="AG73" s="87" t="s">
        <v>2624</v>
      </c>
      <c r="AH73" s="79" t="b">
        <v>0</v>
      </c>
      <c r="AI73" s="79" t="s">
        <v>2626</v>
      </c>
      <c r="AJ73" s="79"/>
      <c r="AK73" s="87" t="s">
        <v>2624</v>
      </c>
      <c r="AL73" s="79" t="b">
        <v>0</v>
      </c>
      <c r="AM73" s="79">
        <v>192</v>
      </c>
      <c r="AN73" s="87" t="s">
        <v>2597</v>
      </c>
      <c r="AO73" s="79" t="s">
        <v>2631</v>
      </c>
      <c r="AP73" s="79" t="b">
        <v>0</v>
      </c>
      <c r="AQ73" s="87" t="s">
        <v>2597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1</v>
      </c>
      <c r="BG73" s="49">
        <v>2.9411764705882355</v>
      </c>
      <c r="BH73" s="48">
        <v>0</v>
      </c>
      <c r="BI73" s="49">
        <v>0</v>
      </c>
      <c r="BJ73" s="48">
        <v>0</v>
      </c>
      <c r="BK73" s="49">
        <v>0</v>
      </c>
      <c r="BL73" s="48">
        <v>33</v>
      </c>
      <c r="BM73" s="49">
        <v>97.05882352941177</v>
      </c>
      <c r="BN73" s="48">
        <v>34</v>
      </c>
    </row>
    <row r="74" spans="1:66" ht="15">
      <c r="A74" s="64" t="s">
        <v>278</v>
      </c>
      <c r="B74" s="64" t="s">
        <v>599</v>
      </c>
      <c r="C74" s="65" t="s">
        <v>5759</v>
      </c>
      <c r="D74" s="66">
        <v>3</v>
      </c>
      <c r="E74" s="67" t="s">
        <v>132</v>
      </c>
      <c r="F74" s="68">
        <v>32</v>
      </c>
      <c r="G74" s="65"/>
      <c r="H74" s="69"/>
      <c r="I74" s="70"/>
      <c r="J74" s="70"/>
      <c r="K74" s="34" t="s">
        <v>65</v>
      </c>
      <c r="L74" s="77">
        <v>74</v>
      </c>
      <c r="M74" s="77"/>
      <c r="N74" s="72"/>
      <c r="O74" s="79" t="s">
        <v>630</v>
      </c>
      <c r="P74" s="81">
        <v>43683.05462962963</v>
      </c>
      <c r="Q74" s="79" t="s">
        <v>634</v>
      </c>
      <c r="R74" s="79"/>
      <c r="S74" s="79"/>
      <c r="T74" s="79" t="s">
        <v>660</v>
      </c>
      <c r="U74" s="79"/>
      <c r="V74" s="82" t="s">
        <v>759</v>
      </c>
      <c r="W74" s="81">
        <v>43683.05462962963</v>
      </c>
      <c r="X74" s="85">
        <v>43683</v>
      </c>
      <c r="Y74" s="87" t="s">
        <v>1153</v>
      </c>
      <c r="Z74" s="82" t="s">
        <v>1665</v>
      </c>
      <c r="AA74" s="79"/>
      <c r="AB74" s="79"/>
      <c r="AC74" s="87" t="s">
        <v>2177</v>
      </c>
      <c r="AD74" s="79"/>
      <c r="AE74" s="79" t="b">
        <v>0</v>
      </c>
      <c r="AF74" s="79">
        <v>0</v>
      </c>
      <c r="AG74" s="87" t="s">
        <v>2624</v>
      </c>
      <c r="AH74" s="79" t="b">
        <v>0</v>
      </c>
      <c r="AI74" s="79" t="s">
        <v>2626</v>
      </c>
      <c r="AJ74" s="79"/>
      <c r="AK74" s="87" t="s">
        <v>2624</v>
      </c>
      <c r="AL74" s="79" t="b">
        <v>0</v>
      </c>
      <c r="AM74" s="79">
        <v>192</v>
      </c>
      <c r="AN74" s="87" t="s">
        <v>2597</v>
      </c>
      <c r="AO74" s="79" t="s">
        <v>2636</v>
      </c>
      <c r="AP74" s="79" t="b">
        <v>0</v>
      </c>
      <c r="AQ74" s="87" t="s">
        <v>2597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1</v>
      </c>
      <c r="BG74" s="49">
        <v>2.9411764705882355</v>
      </c>
      <c r="BH74" s="48">
        <v>0</v>
      </c>
      <c r="BI74" s="49">
        <v>0</v>
      </c>
      <c r="BJ74" s="48">
        <v>0</v>
      </c>
      <c r="BK74" s="49">
        <v>0</v>
      </c>
      <c r="BL74" s="48">
        <v>33</v>
      </c>
      <c r="BM74" s="49">
        <v>97.05882352941177</v>
      </c>
      <c r="BN74" s="48">
        <v>34</v>
      </c>
    </row>
    <row r="75" spans="1:66" ht="15">
      <c r="A75" s="64" t="s">
        <v>279</v>
      </c>
      <c r="B75" s="64" t="s">
        <v>599</v>
      </c>
      <c r="C75" s="65" t="s">
        <v>5759</v>
      </c>
      <c r="D75" s="66">
        <v>3</v>
      </c>
      <c r="E75" s="67" t="s">
        <v>132</v>
      </c>
      <c r="F75" s="68">
        <v>32</v>
      </c>
      <c r="G75" s="65"/>
      <c r="H75" s="69"/>
      <c r="I75" s="70"/>
      <c r="J75" s="70"/>
      <c r="K75" s="34" t="s">
        <v>65</v>
      </c>
      <c r="L75" s="77">
        <v>75</v>
      </c>
      <c r="M75" s="77"/>
      <c r="N75" s="72"/>
      <c r="O75" s="79" t="s">
        <v>630</v>
      </c>
      <c r="P75" s="81">
        <v>43683.069756944446</v>
      </c>
      <c r="Q75" s="79" t="s">
        <v>634</v>
      </c>
      <c r="R75" s="79"/>
      <c r="S75" s="79"/>
      <c r="T75" s="79" t="s">
        <v>660</v>
      </c>
      <c r="U75" s="79"/>
      <c r="V75" s="82" t="s">
        <v>760</v>
      </c>
      <c r="W75" s="81">
        <v>43683.069756944446</v>
      </c>
      <c r="X75" s="85">
        <v>43683</v>
      </c>
      <c r="Y75" s="87" t="s">
        <v>1154</v>
      </c>
      <c r="Z75" s="82" t="s">
        <v>1666</v>
      </c>
      <c r="AA75" s="79"/>
      <c r="AB75" s="79"/>
      <c r="AC75" s="87" t="s">
        <v>2178</v>
      </c>
      <c r="AD75" s="79"/>
      <c r="AE75" s="79" t="b">
        <v>0</v>
      </c>
      <c r="AF75" s="79">
        <v>0</v>
      </c>
      <c r="AG75" s="87" t="s">
        <v>2624</v>
      </c>
      <c r="AH75" s="79" t="b">
        <v>0</v>
      </c>
      <c r="AI75" s="79" t="s">
        <v>2626</v>
      </c>
      <c r="AJ75" s="79"/>
      <c r="AK75" s="87" t="s">
        <v>2624</v>
      </c>
      <c r="AL75" s="79" t="b">
        <v>0</v>
      </c>
      <c r="AM75" s="79">
        <v>192</v>
      </c>
      <c r="AN75" s="87" t="s">
        <v>2597</v>
      </c>
      <c r="AO75" s="79" t="s">
        <v>2633</v>
      </c>
      <c r="AP75" s="79" t="b">
        <v>0</v>
      </c>
      <c r="AQ75" s="87" t="s">
        <v>2597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1</v>
      </c>
      <c r="BG75" s="49">
        <v>2.9411764705882355</v>
      </c>
      <c r="BH75" s="48">
        <v>0</v>
      </c>
      <c r="BI75" s="49">
        <v>0</v>
      </c>
      <c r="BJ75" s="48">
        <v>0</v>
      </c>
      <c r="BK75" s="49">
        <v>0</v>
      </c>
      <c r="BL75" s="48">
        <v>33</v>
      </c>
      <c r="BM75" s="49">
        <v>97.05882352941177</v>
      </c>
      <c r="BN75" s="48">
        <v>34</v>
      </c>
    </row>
    <row r="76" spans="1:66" ht="15">
      <c r="A76" s="64" t="s">
        <v>280</v>
      </c>
      <c r="B76" s="64" t="s">
        <v>599</v>
      </c>
      <c r="C76" s="65" t="s">
        <v>5759</v>
      </c>
      <c r="D76" s="66">
        <v>3</v>
      </c>
      <c r="E76" s="67" t="s">
        <v>132</v>
      </c>
      <c r="F76" s="68">
        <v>32</v>
      </c>
      <c r="G76" s="65"/>
      <c r="H76" s="69"/>
      <c r="I76" s="70"/>
      <c r="J76" s="70"/>
      <c r="K76" s="34" t="s">
        <v>65</v>
      </c>
      <c r="L76" s="77">
        <v>76</v>
      </c>
      <c r="M76" s="77"/>
      <c r="N76" s="72"/>
      <c r="O76" s="79" t="s">
        <v>630</v>
      </c>
      <c r="P76" s="81">
        <v>43683.0841087963</v>
      </c>
      <c r="Q76" s="79" t="s">
        <v>634</v>
      </c>
      <c r="R76" s="79"/>
      <c r="S76" s="79"/>
      <c r="T76" s="79" t="s">
        <v>660</v>
      </c>
      <c r="U76" s="79"/>
      <c r="V76" s="82" t="s">
        <v>761</v>
      </c>
      <c r="W76" s="81">
        <v>43683.0841087963</v>
      </c>
      <c r="X76" s="85">
        <v>43683</v>
      </c>
      <c r="Y76" s="87" t="s">
        <v>1155</v>
      </c>
      <c r="Z76" s="82" t="s">
        <v>1667</v>
      </c>
      <c r="AA76" s="79"/>
      <c r="AB76" s="79"/>
      <c r="AC76" s="87" t="s">
        <v>2179</v>
      </c>
      <c r="AD76" s="79"/>
      <c r="AE76" s="79" t="b">
        <v>0</v>
      </c>
      <c r="AF76" s="79">
        <v>0</v>
      </c>
      <c r="AG76" s="87" t="s">
        <v>2624</v>
      </c>
      <c r="AH76" s="79" t="b">
        <v>0</v>
      </c>
      <c r="AI76" s="79" t="s">
        <v>2626</v>
      </c>
      <c r="AJ76" s="79"/>
      <c r="AK76" s="87" t="s">
        <v>2624</v>
      </c>
      <c r="AL76" s="79" t="b">
        <v>0</v>
      </c>
      <c r="AM76" s="79">
        <v>192</v>
      </c>
      <c r="AN76" s="87" t="s">
        <v>2597</v>
      </c>
      <c r="AO76" s="79" t="s">
        <v>2631</v>
      </c>
      <c r="AP76" s="79" t="b">
        <v>0</v>
      </c>
      <c r="AQ76" s="87" t="s">
        <v>2597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v>1</v>
      </c>
      <c r="BG76" s="49">
        <v>2.9411764705882355</v>
      </c>
      <c r="BH76" s="48">
        <v>0</v>
      </c>
      <c r="BI76" s="49">
        <v>0</v>
      </c>
      <c r="BJ76" s="48">
        <v>0</v>
      </c>
      <c r="BK76" s="49">
        <v>0</v>
      </c>
      <c r="BL76" s="48">
        <v>33</v>
      </c>
      <c r="BM76" s="49">
        <v>97.05882352941177</v>
      </c>
      <c r="BN76" s="48">
        <v>34</v>
      </c>
    </row>
    <row r="77" spans="1:66" ht="15">
      <c r="A77" s="64" t="s">
        <v>281</v>
      </c>
      <c r="B77" s="64" t="s">
        <v>599</v>
      </c>
      <c r="C77" s="65" t="s">
        <v>5759</v>
      </c>
      <c r="D77" s="66">
        <v>3</v>
      </c>
      <c r="E77" s="67" t="s">
        <v>132</v>
      </c>
      <c r="F77" s="68">
        <v>32</v>
      </c>
      <c r="G77" s="65"/>
      <c r="H77" s="69"/>
      <c r="I77" s="70"/>
      <c r="J77" s="70"/>
      <c r="K77" s="34" t="s">
        <v>65</v>
      </c>
      <c r="L77" s="77">
        <v>77</v>
      </c>
      <c r="M77" s="77"/>
      <c r="N77" s="72"/>
      <c r="O77" s="79" t="s">
        <v>630</v>
      </c>
      <c r="P77" s="81">
        <v>43683.099375</v>
      </c>
      <c r="Q77" s="79" t="s">
        <v>634</v>
      </c>
      <c r="R77" s="79"/>
      <c r="S77" s="79"/>
      <c r="T77" s="79" t="s">
        <v>660</v>
      </c>
      <c r="U77" s="79"/>
      <c r="V77" s="82" t="s">
        <v>762</v>
      </c>
      <c r="W77" s="81">
        <v>43683.099375</v>
      </c>
      <c r="X77" s="85">
        <v>43683</v>
      </c>
      <c r="Y77" s="87" t="s">
        <v>1156</v>
      </c>
      <c r="Z77" s="82" t="s">
        <v>1668</v>
      </c>
      <c r="AA77" s="79"/>
      <c r="AB77" s="79"/>
      <c r="AC77" s="87" t="s">
        <v>2180</v>
      </c>
      <c r="AD77" s="79"/>
      <c r="AE77" s="79" t="b">
        <v>0</v>
      </c>
      <c r="AF77" s="79">
        <v>0</v>
      </c>
      <c r="AG77" s="87" t="s">
        <v>2624</v>
      </c>
      <c r="AH77" s="79" t="b">
        <v>0</v>
      </c>
      <c r="AI77" s="79" t="s">
        <v>2626</v>
      </c>
      <c r="AJ77" s="79"/>
      <c r="AK77" s="87" t="s">
        <v>2624</v>
      </c>
      <c r="AL77" s="79" t="b">
        <v>0</v>
      </c>
      <c r="AM77" s="79">
        <v>192</v>
      </c>
      <c r="AN77" s="87" t="s">
        <v>2597</v>
      </c>
      <c r="AO77" s="79" t="s">
        <v>2633</v>
      </c>
      <c r="AP77" s="79" t="b">
        <v>0</v>
      </c>
      <c r="AQ77" s="87" t="s">
        <v>2597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1</v>
      </c>
      <c r="BG77" s="49">
        <v>2.9411764705882355</v>
      </c>
      <c r="BH77" s="48">
        <v>0</v>
      </c>
      <c r="BI77" s="49">
        <v>0</v>
      </c>
      <c r="BJ77" s="48">
        <v>0</v>
      </c>
      <c r="BK77" s="49">
        <v>0</v>
      </c>
      <c r="BL77" s="48">
        <v>33</v>
      </c>
      <c r="BM77" s="49">
        <v>97.05882352941177</v>
      </c>
      <c r="BN77" s="48">
        <v>34</v>
      </c>
    </row>
    <row r="78" spans="1:66" ht="15">
      <c r="A78" s="64" t="s">
        <v>282</v>
      </c>
      <c r="B78" s="64" t="s">
        <v>599</v>
      </c>
      <c r="C78" s="65" t="s">
        <v>5759</v>
      </c>
      <c r="D78" s="66">
        <v>3</v>
      </c>
      <c r="E78" s="67" t="s">
        <v>132</v>
      </c>
      <c r="F78" s="68">
        <v>32</v>
      </c>
      <c r="G78" s="65"/>
      <c r="H78" s="69"/>
      <c r="I78" s="70"/>
      <c r="J78" s="70"/>
      <c r="K78" s="34" t="s">
        <v>65</v>
      </c>
      <c r="L78" s="77">
        <v>78</v>
      </c>
      <c r="M78" s="77"/>
      <c r="N78" s="72"/>
      <c r="O78" s="79" t="s">
        <v>630</v>
      </c>
      <c r="P78" s="81">
        <v>43683.12708333333</v>
      </c>
      <c r="Q78" s="79" t="s">
        <v>634</v>
      </c>
      <c r="R78" s="79"/>
      <c r="S78" s="79"/>
      <c r="T78" s="79" t="s">
        <v>660</v>
      </c>
      <c r="U78" s="79"/>
      <c r="V78" s="82" t="s">
        <v>763</v>
      </c>
      <c r="W78" s="81">
        <v>43683.12708333333</v>
      </c>
      <c r="X78" s="85">
        <v>43683</v>
      </c>
      <c r="Y78" s="87" t="s">
        <v>1157</v>
      </c>
      <c r="Z78" s="82" t="s">
        <v>1669</v>
      </c>
      <c r="AA78" s="79"/>
      <c r="AB78" s="79"/>
      <c r="AC78" s="87" t="s">
        <v>2181</v>
      </c>
      <c r="AD78" s="79"/>
      <c r="AE78" s="79" t="b">
        <v>0</v>
      </c>
      <c r="AF78" s="79">
        <v>0</v>
      </c>
      <c r="AG78" s="87" t="s">
        <v>2624</v>
      </c>
      <c r="AH78" s="79" t="b">
        <v>0</v>
      </c>
      <c r="AI78" s="79" t="s">
        <v>2626</v>
      </c>
      <c r="AJ78" s="79"/>
      <c r="AK78" s="87" t="s">
        <v>2624</v>
      </c>
      <c r="AL78" s="79" t="b">
        <v>0</v>
      </c>
      <c r="AM78" s="79">
        <v>192</v>
      </c>
      <c r="AN78" s="87" t="s">
        <v>2597</v>
      </c>
      <c r="AO78" s="79" t="s">
        <v>2631</v>
      </c>
      <c r="AP78" s="79" t="b">
        <v>0</v>
      </c>
      <c r="AQ78" s="87" t="s">
        <v>2597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1</v>
      </c>
      <c r="BG78" s="49">
        <v>2.9411764705882355</v>
      </c>
      <c r="BH78" s="48">
        <v>0</v>
      </c>
      <c r="BI78" s="49">
        <v>0</v>
      </c>
      <c r="BJ78" s="48">
        <v>0</v>
      </c>
      <c r="BK78" s="49">
        <v>0</v>
      </c>
      <c r="BL78" s="48">
        <v>33</v>
      </c>
      <c r="BM78" s="49">
        <v>97.05882352941177</v>
      </c>
      <c r="BN78" s="48">
        <v>34</v>
      </c>
    </row>
    <row r="79" spans="1:66" ht="15">
      <c r="A79" s="64" t="s">
        <v>283</v>
      </c>
      <c r="B79" s="64" t="s">
        <v>599</v>
      </c>
      <c r="C79" s="65" t="s">
        <v>5759</v>
      </c>
      <c r="D79" s="66">
        <v>3</v>
      </c>
      <c r="E79" s="67" t="s">
        <v>132</v>
      </c>
      <c r="F79" s="68">
        <v>32</v>
      </c>
      <c r="G79" s="65"/>
      <c r="H79" s="69"/>
      <c r="I79" s="70"/>
      <c r="J79" s="70"/>
      <c r="K79" s="34" t="s">
        <v>65</v>
      </c>
      <c r="L79" s="77">
        <v>79</v>
      </c>
      <c r="M79" s="77"/>
      <c r="N79" s="72"/>
      <c r="O79" s="79" t="s">
        <v>630</v>
      </c>
      <c r="P79" s="81">
        <v>43683.12975694444</v>
      </c>
      <c r="Q79" s="79" t="s">
        <v>634</v>
      </c>
      <c r="R79" s="79"/>
      <c r="S79" s="79"/>
      <c r="T79" s="79" t="s">
        <v>660</v>
      </c>
      <c r="U79" s="79"/>
      <c r="V79" s="82" t="s">
        <v>764</v>
      </c>
      <c r="W79" s="81">
        <v>43683.12975694444</v>
      </c>
      <c r="X79" s="85">
        <v>43683</v>
      </c>
      <c r="Y79" s="87" t="s">
        <v>1158</v>
      </c>
      <c r="Z79" s="82" t="s">
        <v>1670</v>
      </c>
      <c r="AA79" s="79"/>
      <c r="AB79" s="79"/>
      <c r="AC79" s="87" t="s">
        <v>2182</v>
      </c>
      <c r="AD79" s="79"/>
      <c r="AE79" s="79" t="b">
        <v>0</v>
      </c>
      <c r="AF79" s="79">
        <v>0</v>
      </c>
      <c r="AG79" s="87" t="s">
        <v>2624</v>
      </c>
      <c r="AH79" s="79" t="b">
        <v>0</v>
      </c>
      <c r="AI79" s="79" t="s">
        <v>2626</v>
      </c>
      <c r="AJ79" s="79"/>
      <c r="AK79" s="87" t="s">
        <v>2624</v>
      </c>
      <c r="AL79" s="79" t="b">
        <v>0</v>
      </c>
      <c r="AM79" s="79">
        <v>192</v>
      </c>
      <c r="AN79" s="87" t="s">
        <v>2597</v>
      </c>
      <c r="AO79" s="79" t="s">
        <v>2631</v>
      </c>
      <c r="AP79" s="79" t="b">
        <v>0</v>
      </c>
      <c r="AQ79" s="87" t="s">
        <v>2597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1</v>
      </c>
      <c r="BG79" s="49">
        <v>2.9411764705882355</v>
      </c>
      <c r="BH79" s="48">
        <v>0</v>
      </c>
      <c r="BI79" s="49">
        <v>0</v>
      </c>
      <c r="BJ79" s="48">
        <v>0</v>
      </c>
      <c r="BK79" s="49">
        <v>0</v>
      </c>
      <c r="BL79" s="48">
        <v>33</v>
      </c>
      <c r="BM79" s="49">
        <v>97.05882352941177</v>
      </c>
      <c r="BN79" s="48">
        <v>34</v>
      </c>
    </row>
    <row r="80" spans="1:66" ht="15">
      <c r="A80" s="64" t="s">
        <v>284</v>
      </c>
      <c r="B80" s="64" t="s">
        <v>599</v>
      </c>
      <c r="C80" s="65" t="s">
        <v>5759</v>
      </c>
      <c r="D80" s="66">
        <v>3</v>
      </c>
      <c r="E80" s="67" t="s">
        <v>132</v>
      </c>
      <c r="F80" s="68">
        <v>32</v>
      </c>
      <c r="G80" s="65"/>
      <c r="H80" s="69"/>
      <c r="I80" s="70"/>
      <c r="J80" s="70"/>
      <c r="K80" s="34" t="s">
        <v>65</v>
      </c>
      <c r="L80" s="77">
        <v>80</v>
      </c>
      <c r="M80" s="77"/>
      <c r="N80" s="72"/>
      <c r="O80" s="79" t="s">
        <v>630</v>
      </c>
      <c r="P80" s="81">
        <v>43683.13070601852</v>
      </c>
      <c r="Q80" s="79" t="s">
        <v>634</v>
      </c>
      <c r="R80" s="79"/>
      <c r="S80" s="79"/>
      <c r="T80" s="79" t="s">
        <v>660</v>
      </c>
      <c r="U80" s="79"/>
      <c r="V80" s="82" t="s">
        <v>765</v>
      </c>
      <c r="W80" s="81">
        <v>43683.13070601852</v>
      </c>
      <c r="X80" s="85">
        <v>43683</v>
      </c>
      <c r="Y80" s="87" t="s">
        <v>1159</v>
      </c>
      <c r="Z80" s="82" t="s">
        <v>1671</v>
      </c>
      <c r="AA80" s="79"/>
      <c r="AB80" s="79"/>
      <c r="AC80" s="87" t="s">
        <v>2183</v>
      </c>
      <c r="AD80" s="79"/>
      <c r="AE80" s="79" t="b">
        <v>0</v>
      </c>
      <c r="AF80" s="79">
        <v>0</v>
      </c>
      <c r="AG80" s="87" t="s">
        <v>2624</v>
      </c>
      <c r="AH80" s="79" t="b">
        <v>0</v>
      </c>
      <c r="AI80" s="79" t="s">
        <v>2626</v>
      </c>
      <c r="AJ80" s="79"/>
      <c r="AK80" s="87" t="s">
        <v>2624</v>
      </c>
      <c r="AL80" s="79" t="b">
        <v>0</v>
      </c>
      <c r="AM80" s="79">
        <v>192</v>
      </c>
      <c r="AN80" s="87" t="s">
        <v>2597</v>
      </c>
      <c r="AO80" s="79" t="s">
        <v>2632</v>
      </c>
      <c r="AP80" s="79" t="b">
        <v>0</v>
      </c>
      <c r="AQ80" s="87" t="s">
        <v>2597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1</v>
      </c>
      <c r="BG80" s="49">
        <v>2.9411764705882355</v>
      </c>
      <c r="BH80" s="48">
        <v>0</v>
      </c>
      <c r="BI80" s="49">
        <v>0</v>
      </c>
      <c r="BJ80" s="48">
        <v>0</v>
      </c>
      <c r="BK80" s="49">
        <v>0</v>
      </c>
      <c r="BL80" s="48">
        <v>33</v>
      </c>
      <c r="BM80" s="49">
        <v>97.05882352941177</v>
      </c>
      <c r="BN80" s="48">
        <v>34</v>
      </c>
    </row>
    <row r="81" spans="1:66" ht="15">
      <c r="A81" s="64" t="s">
        <v>285</v>
      </c>
      <c r="B81" s="64" t="s">
        <v>599</v>
      </c>
      <c r="C81" s="65" t="s">
        <v>5759</v>
      </c>
      <c r="D81" s="66">
        <v>3</v>
      </c>
      <c r="E81" s="67" t="s">
        <v>132</v>
      </c>
      <c r="F81" s="68">
        <v>32</v>
      </c>
      <c r="G81" s="65"/>
      <c r="H81" s="69"/>
      <c r="I81" s="70"/>
      <c r="J81" s="70"/>
      <c r="K81" s="34" t="s">
        <v>65</v>
      </c>
      <c r="L81" s="77">
        <v>81</v>
      </c>
      <c r="M81" s="77"/>
      <c r="N81" s="72"/>
      <c r="O81" s="79" t="s">
        <v>630</v>
      </c>
      <c r="P81" s="81">
        <v>43683.137407407405</v>
      </c>
      <c r="Q81" s="79" t="s">
        <v>634</v>
      </c>
      <c r="R81" s="79"/>
      <c r="S81" s="79"/>
      <c r="T81" s="79" t="s">
        <v>660</v>
      </c>
      <c r="U81" s="79"/>
      <c r="V81" s="82" t="s">
        <v>766</v>
      </c>
      <c r="W81" s="81">
        <v>43683.137407407405</v>
      </c>
      <c r="X81" s="85">
        <v>43683</v>
      </c>
      <c r="Y81" s="87" t="s">
        <v>1160</v>
      </c>
      <c r="Z81" s="82" t="s">
        <v>1672</v>
      </c>
      <c r="AA81" s="79"/>
      <c r="AB81" s="79"/>
      <c r="AC81" s="87" t="s">
        <v>2184</v>
      </c>
      <c r="AD81" s="79"/>
      <c r="AE81" s="79" t="b">
        <v>0</v>
      </c>
      <c r="AF81" s="79">
        <v>0</v>
      </c>
      <c r="AG81" s="87" t="s">
        <v>2624</v>
      </c>
      <c r="AH81" s="79" t="b">
        <v>0</v>
      </c>
      <c r="AI81" s="79" t="s">
        <v>2626</v>
      </c>
      <c r="AJ81" s="79"/>
      <c r="AK81" s="87" t="s">
        <v>2624</v>
      </c>
      <c r="AL81" s="79" t="b">
        <v>0</v>
      </c>
      <c r="AM81" s="79">
        <v>192</v>
      </c>
      <c r="AN81" s="87" t="s">
        <v>2597</v>
      </c>
      <c r="AO81" s="79" t="s">
        <v>2632</v>
      </c>
      <c r="AP81" s="79" t="b">
        <v>0</v>
      </c>
      <c r="AQ81" s="87" t="s">
        <v>2597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1</v>
      </c>
      <c r="BG81" s="49">
        <v>2.9411764705882355</v>
      </c>
      <c r="BH81" s="48">
        <v>0</v>
      </c>
      <c r="BI81" s="49">
        <v>0</v>
      </c>
      <c r="BJ81" s="48">
        <v>0</v>
      </c>
      <c r="BK81" s="49">
        <v>0</v>
      </c>
      <c r="BL81" s="48">
        <v>33</v>
      </c>
      <c r="BM81" s="49">
        <v>97.05882352941177</v>
      </c>
      <c r="BN81" s="48">
        <v>34</v>
      </c>
    </row>
    <row r="82" spans="1:66" ht="15">
      <c r="A82" s="64" t="s">
        <v>286</v>
      </c>
      <c r="B82" s="64" t="s">
        <v>599</v>
      </c>
      <c r="C82" s="65" t="s">
        <v>5759</v>
      </c>
      <c r="D82" s="66">
        <v>3</v>
      </c>
      <c r="E82" s="67" t="s">
        <v>132</v>
      </c>
      <c r="F82" s="68">
        <v>32</v>
      </c>
      <c r="G82" s="65"/>
      <c r="H82" s="69"/>
      <c r="I82" s="70"/>
      <c r="J82" s="70"/>
      <c r="K82" s="34" t="s">
        <v>65</v>
      </c>
      <c r="L82" s="77">
        <v>82</v>
      </c>
      <c r="M82" s="77"/>
      <c r="N82" s="72"/>
      <c r="O82" s="79" t="s">
        <v>630</v>
      </c>
      <c r="P82" s="81">
        <v>43683.1456712963</v>
      </c>
      <c r="Q82" s="79" t="s">
        <v>634</v>
      </c>
      <c r="R82" s="79"/>
      <c r="S82" s="79"/>
      <c r="T82" s="79" t="s">
        <v>660</v>
      </c>
      <c r="U82" s="79"/>
      <c r="V82" s="82" t="s">
        <v>767</v>
      </c>
      <c r="W82" s="81">
        <v>43683.1456712963</v>
      </c>
      <c r="X82" s="85">
        <v>43683</v>
      </c>
      <c r="Y82" s="87" t="s">
        <v>1161</v>
      </c>
      <c r="Z82" s="82" t="s">
        <v>1673</v>
      </c>
      <c r="AA82" s="79"/>
      <c r="AB82" s="79"/>
      <c r="AC82" s="87" t="s">
        <v>2185</v>
      </c>
      <c r="AD82" s="79"/>
      <c r="AE82" s="79" t="b">
        <v>0</v>
      </c>
      <c r="AF82" s="79">
        <v>0</v>
      </c>
      <c r="AG82" s="87" t="s">
        <v>2624</v>
      </c>
      <c r="AH82" s="79" t="b">
        <v>0</v>
      </c>
      <c r="AI82" s="79" t="s">
        <v>2626</v>
      </c>
      <c r="AJ82" s="79"/>
      <c r="AK82" s="87" t="s">
        <v>2624</v>
      </c>
      <c r="AL82" s="79" t="b">
        <v>0</v>
      </c>
      <c r="AM82" s="79">
        <v>192</v>
      </c>
      <c r="AN82" s="87" t="s">
        <v>2597</v>
      </c>
      <c r="AO82" s="79" t="s">
        <v>2631</v>
      </c>
      <c r="AP82" s="79" t="b">
        <v>0</v>
      </c>
      <c r="AQ82" s="87" t="s">
        <v>2597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1</v>
      </c>
      <c r="BG82" s="49">
        <v>2.9411764705882355</v>
      </c>
      <c r="BH82" s="48">
        <v>0</v>
      </c>
      <c r="BI82" s="49">
        <v>0</v>
      </c>
      <c r="BJ82" s="48">
        <v>0</v>
      </c>
      <c r="BK82" s="49">
        <v>0</v>
      </c>
      <c r="BL82" s="48">
        <v>33</v>
      </c>
      <c r="BM82" s="49">
        <v>97.05882352941177</v>
      </c>
      <c r="BN82" s="48">
        <v>34</v>
      </c>
    </row>
    <row r="83" spans="1:66" ht="15">
      <c r="A83" s="64" t="s">
        <v>287</v>
      </c>
      <c r="B83" s="64" t="s">
        <v>590</v>
      </c>
      <c r="C83" s="65" t="s">
        <v>5759</v>
      </c>
      <c r="D83" s="66">
        <v>3</v>
      </c>
      <c r="E83" s="67" t="s">
        <v>132</v>
      </c>
      <c r="F83" s="68">
        <v>32</v>
      </c>
      <c r="G83" s="65"/>
      <c r="H83" s="69"/>
      <c r="I83" s="70"/>
      <c r="J83" s="70"/>
      <c r="K83" s="34" t="s">
        <v>65</v>
      </c>
      <c r="L83" s="77">
        <v>83</v>
      </c>
      <c r="M83" s="77"/>
      <c r="N83" s="72"/>
      <c r="O83" s="79" t="s">
        <v>630</v>
      </c>
      <c r="P83" s="81">
        <v>43683.152083333334</v>
      </c>
      <c r="Q83" s="79" t="s">
        <v>637</v>
      </c>
      <c r="R83" s="79"/>
      <c r="S83" s="79"/>
      <c r="T83" s="79" t="s">
        <v>663</v>
      </c>
      <c r="U83" s="79"/>
      <c r="V83" s="82" t="s">
        <v>768</v>
      </c>
      <c r="W83" s="81">
        <v>43683.152083333334</v>
      </c>
      <c r="X83" s="85">
        <v>43683</v>
      </c>
      <c r="Y83" s="87" t="s">
        <v>1162</v>
      </c>
      <c r="Z83" s="82" t="s">
        <v>1674</v>
      </c>
      <c r="AA83" s="79"/>
      <c r="AB83" s="79"/>
      <c r="AC83" s="87" t="s">
        <v>2186</v>
      </c>
      <c r="AD83" s="79"/>
      <c r="AE83" s="79" t="b">
        <v>0</v>
      </c>
      <c r="AF83" s="79">
        <v>0</v>
      </c>
      <c r="AG83" s="87" t="s">
        <v>2624</v>
      </c>
      <c r="AH83" s="79" t="b">
        <v>0</v>
      </c>
      <c r="AI83" s="79" t="s">
        <v>2627</v>
      </c>
      <c r="AJ83" s="79"/>
      <c r="AK83" s="87" t="s">
        <v>2624</v>
      </c>
      <c r="AL83" s="79" t="b">
        <v>0</v>
      </c>
      <c r="AM83" s="79">
        <v>38</v>
      </c>
      <c r="AN83" s="87" t="s">
        <v>2563</v>
      </c>
      <c r="AO83" s="79" t="s">
        <v>2632</v>
      </c>
      <c r="AP83" s="79" t="b">
        <v>0</v>
      </c>
      <c r="AQ83" s="87" t="s">
        <v>2563</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8"/>
      <c r="BG83" s="49"/>
      <c r="BH83" s="48"/>
      <c r="BI83" s="49"/>
      <c r="BJ83" s="48"/>
      <c r="BK83" s="49"/>
      <c r="BL83" s="48"/>
      <c r="BM83" s="49"/>
      <c r="BN83" s="48"/>
    </row>
    <row r="84" spans="1:66" ht="15">
      <c r="A84" s="64" t="s">
        <v>287</v>
      </c>
      <c r="B84" s="64" t="s">
        <v>623</v>
      </c>
      <c r="C84" s="65" t="s">
        <v>5759</v>
      </c>
      <c r="D84" s="66">
        <v>3</v>
      </c>
      <c r="E84" s="67" t="s">
        <v>132</v>
      </c>
      <c r="F84" s="68">
        <v>32</v>
      </c>
      <c r="G84" s="65"/>
      <c r="H84" s="69"/>
      <c r="I84" s="70"/>
      <c r="J84" s="70"/>
      <c r="K84" s="34" t="s">
        <v>65</v>
      </c>
      <c r="L84" s="77">
        <v>84</v>
      </c>
      <c r="M84" s="77"/>
      <c r="N84" s="72"/>
      <c r="O84" s="79" t="s">
        <v>631</v>
      </c>
      <c r="P84" s="81">
        <v>43683.152083333334</v>
      </c>
      <c r="Q84" s="79" t="s">
        <v>637</v>
      </c>
      <c r="R84" s="79"/>
      <c r="S84" s="79"/>
      <c r="T84" s="79" t="s">
        <v>663</v>
      </c>
      <c r="U84" s="79"/>
      <c r="V84" s="82" t="s">
        <v>768</v>
      </c>
      <c r="W84" s="81">
        <v>43683.152083333334</v>
      </c>
      <c r="X84" s="85">
        <v>43683</v>
      </c>
      <c r="Y84" s="87" t="s">
        <v>1162</v>
      </c>
      <c r="Z84" s="82" t="s">
        <v>1674</v>
      </c>
      <c r="AA84" s="79"/>
      <c r="AB84" s="79"/>
      <c r="AC84" s="87" t="s">
        <v>2186</v>
      </c>
      <c r="AD84" s="79"/>
      <c r="AE84" s="79" t="b">
        <v>0</v>
      </c>
      <c r="AF84" s="79">
        <v>0</v>
      </c>
      <c r="AG84" s="87" t="s">
        <v>2624</v>
      </c>
      <c r="AH84" s="79" t="b">
        <v>0</v>
      </c>
      <c r="AI84" s="79" t="s">
        <v>2627</v>
      </c>
      <c r="AJ84" s="79"/>
      <c r="AK84" s="87" t="s">
        <v>2624</v>
      </c>
      <c r="AL84" s="79" t="b">
        <v>0</v>
      </c>
      <c r="AM84" s="79">
        <v>38</v>
      </c>
      <c r="AN84" s="87" t="s">
        <v>2563</v>
      </c>
      <c r="AO84" s="79" t="s">
        <v>2632</v>
      </c>
      <c r="AP84" s="79" t="b">
        <v>0</v>
      </c>
      <c r="AQ84" s="87" t="s">
        <v>2563</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8">
        <v>0</v>
      </c>
      <c r="BG84" s="49">
        <v>0</v>
      </c>
      <c r="BH84" s="48">
        <v>0</v>
      </c>
      <c r="BI84" s="49">
        <v>0</v>
      </c>
      <c r="BJ84" s="48">
        <v>0</v>
      </c>
      <c r="BK84" s="49">
        <v>0</v>
      </c>
      <c r="BL84" s="48">
        <v>6</v>
      </c>
      <c r="BM84" s="49">
        <v>100</v>
      </c>
      <c r="BN84" s="48">
        <v>6</v>
      </c>
    </row>
    <row r="85" spans="1:66" ht="15">
      <c r="A85" s="64" t="s">
        <v>288</v>
      </c>
      <c r="B85" s="64" t="s">
        <v>590</v>
      </c>
      <c r="C85" s="65" t="s">
        <v>5759</v>
      </c>
      <c r="D85" s="66">
        <v>3</v>
      </c>
      <c r="E85" s="67" t="s">
        <v>132</v>
      </c>
      <c r="F85" s="68">
        <v>32</v>
      </c>
      <c r="G85" s="65"/>
      <c r="H85" s="69"/>
      <c r="I85" s="70"/>
      <c r="J85" s="70"/>
      <c r="K85" s="34" t="s">
        <v>65</v>
      </c>
      <c r="L85" s="77">
        <v>85</v>
      </c>
      <c r="M85" s="77"/>
      <c r="N85" s="72"/>
      <c r="O85" s="79" t="s">
        <v>630</v>
      </c>
      <c r="P85" s="81">
        <v>43683.153125</v>
      </c>
      <c r="Q85" s="79" t="s">
        <v>637</v>
      </c>
      <c r="R85" s="79"/>
      <c r="S85" s="79"/>
      <c r="T85" s="79" t="s">
        <v>663</v>
      </c>
      <c r="U85" s="79"/>
      <c r="V85" s="82" t="s">
        <v>769</v>
      </c>
      <c r="W85" s="81">
        <v>43683.153125</v>
      </c>
      <c r="X85" s="85">
        <v>43683</v>
      </c>
      <c r="Y85" s="87" t="s">
        <v>1163</v>
      </c>
      <c r="Z85" s="82" t="s">
        <v>1675</v>
      </c>
      <c r="AA85" s="79"/>
      <c r="AB85" s="79"/>
      <c r="AC85" s="87" t="s">
        <v>2187</v>
      </c>
      <c r="AD85" s="79"/>
      <c r="AE85" s="79" t="b">
        <v>0</v>
      </c>
      <c r="AF85" s="79">
        <v>0</v>
      </c>
      <c r="AG85" s="87" t="s">
        <v>2624</v>
      </c>
      <c r="AH85" s="79" t="b">
        <v>0</v>
      </c>
      <c r="AI85" s="79" t="s">
        <v>2627</v>
      </c>
      <c r="AJ85" s="79"/>
      <c r="AK85" s="87" t="s">
        <v>2624</v>
      </c>
      <c r="AL85" s="79" t="b">
        <v>0</v>
      </c>
      <c r="AM85" s="79">
        <v>38</v>
      </c>
      <c r="AN85" s="87" t="s">
        <v>2563</v>
      </c>
      <c r="AO85" s="79" t="s">
        <v>2635</v>
      </c>
      <c r="AP85" s="79" t="b">
        <v>0</v>
      </c>
      <c r="AQ85" s="87" t="s">
        <v>2563</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8"/>
      <c r="BG85" s="49"/>
      <c r="BH85" s="48"/>
      <c r="BI85" s="49"/>
      <c r="BJ85" s="48"/>
      <c r="BK85" s="49"/>
      <c r="BL85" s="48"/>
      <c r="BM85" s="49"/>
      <c r="BN85" s="48"/>
    </row>
    <row r="86" spans="1:66" ht="15">
      <c r="A86" s="64" t="s">
        <v>288</v>
      </c>
      <c r="B86" s="64" t="s">
        <v>623</v>
      </c>
      <c r="C86" s="65" t="s">
        <v>5759</v>
      </c>
      <c r="D86" s="66">
        <v>3</v>
      </c>
      <c r="E86" s="67" t="s">
        <v>132</v>
      </c>
      <c r="F86" s="68">
        <v>32</v>
      </c>
      <c r="G86" s="65"/>
      <c r="H86" s="69"/>
      <c r="I86" s="70"/>
      <c r="J86" s="70"/>
      <c r="K86" s="34" t="s">
        <v>65</v>
      </c>
      <c r="L86" s="77">
        <v>86</v>
      </c>
      <c r="M86" s="77"/>
      <c r="N86" s="72"/>
      <c r="O86" s="79" t="s">
        <v>631</v>
      </c>
      <c r="P86" s="81">
        <v>43683.153125</v>
      </c>
      <c r="Q86" s="79" t="s">
        <v>637</v>
      </c>
      <c r="R86" s="79"/>
      <c r="S86" s="79"/>
      <c r="T86" s="79" t="s">
        <v>663</v>
      </c>
      <c r="U86" s="79"/>
      <c r="V86" s="82" t="s">
        <v>769</v>
      </c>
      <c r="W86" s="81">
        <v>43683.153125</v>
      </c>
      <c r="X86" s="85">
        <v>43683</v>
      </c>
      <c r="Y86" s="87" t="s">
        <v>1163</v>
      </c>
      <c r="Z86" s="82" t="s">
        <v>1675</v>
      </c>
      <c r="AA86" s="79"/>
      <c r="AB86" s="79"/>
      <c r="AC86" s="87" t="s">
        <v>2187</v>
      </c>
      <c r="AD86" s="79"/>
      <c r="AE86" s="79" t="b">
        <v>0</v>
      </c>
      <c r="AF86" s="79">
        <v>0</v>
      </c>
      <c r="AG86" s="87" t="s">
        <v>2624</v>
      </c>
      <c r="AH86" s="79" t="b">
        <v>0</v>
      </c>
      <c r="AI86" s="79" t="s">
        <v>2627</v>
      </c>
      <c r="AJ86" s="79"/>
      <c r="AK86" s="87" t="s">
        <v>2624</v>
      </c>
      <c r="AL86" s="79" t="b">
        <v>0</v>
      </c>
      <c r="AM86" s="79">
        <v>38</v>
      </c>
      <c r="AN86" s="87" t="s">
        <v>2563</v>
      </c>
      <c r="AO86" s="79" t="s">
        <v>2635</v>
      </c>
      <c r="AP86" s="79" t="b">
        <v>0</v>
      </c>
      <c r="AQ86" s="87" t="s">
        <v>2563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8">
        <v>0</v>
      </c>
      <c r="BG86" s="49">
        <v>0</v>
      </c>
      <c r="BH86" s="48">
        <v>0</v>
      </c>
      <c r="BI86" s="49">
        <v>0</v>
      </c>
      <c r="BJ86" s="48">
        <v>0</v>
      </c>
      <c r="BK86" s="49">
        <v>0</v>
      </c>
      <c r="BL86" s="48">
        <v>6</v>
      </c>
      <c r="BM86" s="49">
        <v>100</v>
      </c>
      <c r="BN86" s="48">
        <v>6</v>
      </c>
    </row>
    <row r="87" spans="1:66" ht="15">
      <c r="A87" s="64" t="s">
        <v>289</v>
      </c>
      <c r="B87" s="64" t="s">
        <v>590</v>
      </c>
      <c r="C87" s="65" t="s">
        <v>5759</v>
      </c>
      <c r="D87" s="66">
        <v>3</v>
      </c>
      <c r="E87" s="67" t="s">
        <v>132</v>
      </c>
      <c r="F87" s="68">
        <v>32</v>
      </c>
      <c r="G87" s="65"/>
      <c r="H87" s="69"/>
      <c r="I87" s="70"/>
      <c r="J87" s="70"/>
      <c r="K87" s="34" t="s">
        <v>65</v>
      </c>
      <c r="L87" s="77">
        <v>87</v>
      </c>
      <c r="M87" s="77"/>
      <c r="N87" s="72"/>
      <c r="O87" s="79" t="s">
        <v>630</v>
      </c>
      <c r="P87" s="81">
        <v>43683.1556712963</v>
      </c>
      <c r="Q87" s="79" t="s">
        <v>638</v>
      </c>
      <c r="R87" s="79"/>
      <c r="S87" s="79"/>
      <c r="T87" s="79"/>
      <c r="U87" s="79"/>
      <c r="V87" s="82" t="s">
        <v>770</v>
      </c>
      <c r="W87" s="81">
        <v>43683.1556712963</v>
      </c>
      <c r="X87" s="85">
        <v>43683</v>
      </c>
      <c r="Y87" s="87" t="s">
        <v>1164</v>
      </c>
      <c r="Z87" s="82" t="s">
        <v>1676</v>
      </c>
      <c r="AA87" s="79"/>
      <c r="AB87" s="79"/>
      <c r="AC87" s="87" t="s">
        <v>2188</v>
      </c>
      <c r="AD87" s="79"/>
      <c r="AE87" s="79" t="b">
        <v>0</v>
      </c>
      <c r="AF87" s="79">
        <v>0</v>
      </c>
      <c r="AG87" s="87" t="s">
        <v>2624</v>
      </c>
      <c r="AH87" s="79" t="b">
        <v>0</v>
      </c>
      <c r="AI87" s="79" t="s">
        <v>2626</v>
      </c>
      <c r="AJ87" s="79"/>
      <c r="AK87" s="87" t="s">
        <v>2624</v>
      </c>
      <c r="AL87" s="79" t="b">
        <v>0</v>
      </c>
      <c r="AM87" s="79">
        <v>30</v>
      </c>
      <c r="AN87" s="87" t="s">
        <v>2564</v>
      </c>
      <c r="AO87" s="79" t="s">
        <v>2631</v>
      </c>
      <c r="AP87" s="79" t="b">
        <v>0</v>
      </c>
      <c r="AQ87" s="87" t="s">
        <v>2564</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8"/>
      <c r="BG87" s="49"/>
      <c r="BH87" s="48"/>
      <c r="BI87" s="49"/>
      <c r="BJ87" s="48"/>
      <c r="BK87" s="49"/>
      <c r="BL87" s="48"/>
      <c r="BM87" s="49"/>
      <c r="BN87" s="48"/>
    </row>
    <row r="88" spans="1:66" ht="15">
      <c r="A88" s="64" t="s">
        <v>289</v>
      </c>
      <c r="B88" s="64" t="s">
        <v>623</v>
      </c>
      <c r="C88" s="65" t="s">
        <v>5759</v>
      </c>
      <c r="D88" s="66">
        <v>3</v>
      </c>
      <c r="E88" s="67" t="s">
        <v>132</v>
      </c>
      <c r="F88" s="68">
        <v>32</v>
      </c>
      <c r="G88" s="65"/>
      <c r="H88" s="69"/>
      <c r="I88" s="70"/>
      <c r="J88" s="70"/>
      <c r="K88" s="34" t="s">
        <v>65</v>
      </c>
      <c r="L88" s="77">
        <v>88</v>
      </c>
      <c r="M88" s="77"/>
      <c r="N88" s="72"/>
      <c r="O88" s="79" t="s">
        <v>631</v>
      </c>
      <c r="P88" s="81">
        <v>43683.1556712963</v>
      </c>
      <c r="Q88" s="79" t="s">
        <v>638</v>
      </c>
      <c r="R88" s="79"/>
      <c r="S88" s="79"/>
      <c r="T88" s="79"/>
      <c r="U88" s="79"/>
      <c r="V88" s="82" t="s">
        <v>770</v>
      </c>
      <c r="W88" s="81">
        <v>43683.1556712963</v>
      </c>
      <c r="X88" s="85">
        <v>43683</v>
      </c>
      <c r="Y88" s="87" t="s">
        <v>1164</v>
      </c>
      <c r="Z88" s="82" t="s">
        <v>1676</v>
      </c>
      <c r="AA88" s="79"/>
      <c r="AB88" s="79"/>
      <c r="AC88" s="87" t="s">
        <v>2188</v>
      </c>
      <c r="AD88" s="79"/>
      <c r="AE88" s="79" t="b">
        <v>0</v>
      </c>
      <c r="AF88" s="79">
        <v>0</v>
      </c>
      <c r="AG88" s="87" t="s">
        <v>2624</v>
      </c>
      <c r="AH88" s="79" t="b">
        <v>0</v>
      </c>
      <c r="AI88" s="79" t="s">
        <v>2626</v>
      </c>
      <c r="AJ88" s="79"/>
      <c r="AK88" s="87" t="s">
        <v>2624</v>
      </c>
      <c r="AL88" s="79" t="b">
        <v>0</v>
      </c>
      <c r="AM88" s="79">
        <v>30</v>
      </c>
      <c r="AN88" s="87" t="s">
        <v>2564</v>
      </c>
      <c r="AO88" s="79" t="s">
        <v>2631</v>
      </c>
      <c r="AP88" s="79" t="b">
        <v>0</v>
      </c>
      <c r="AQ88" s="87" t="s">
        <v>2564</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8">
        <v>2</v>
      </c>
      <c r="BG88" s="49">
        <v>5.128205128205129</v>
      </c>
      <c r="BH88" s="48">
        <v>1</v>
      </c>
      <c r="BI88" s="49">
        <v>2.5641025641025643</v>
      </c>
      <c r="BJ88" s="48">
        <v>1</v>
      </c>
      <c r="BK88" s="49">
        <v>2.5641025641025643</v>
      </c>
      <c r="BL88" s="48">
        <v>36</v>
      </c>
      <c r="BM88" s="49">
        <v>92.3076923076923</v>
      </c>
      <c r="BN88" s="48">
        <v>39</v>
      </c>
    </row>
    <row r="89" spans="1:66" ht="15">
      <c r="A89" s="64" t="s">
        <v>290</v>
      </c>
      <c r="B89" s="64" t="s">
        <v>590</v>
      </c>
      <c r="C89" s="65" t="s">
        <v>5759</v>
      </c>
      <c r="D89" s="66">
        <v>3</v>
      </c>
      <c r="E89" s="67" t="s">
        <v>132</v>
      </c>
      <c r="F89" s="68">
        <v>32</v>
      </c>
      <c r="G89" s="65"/>
      <c r="H89" s="69"/>
      <c r="I89" s="70"/>
      <c r="J89" s="70"/>
      <c r="K89" s="34" t="s">
        <v>65</v>
      </c>
      <c r="L89" s="77">
        <v>89</v>
      </c>
      <c r="M89" s="77"/>
      <c r="N89" s="72"/>
      <c r="O89" s="79" t="s">
        <v>630</v>
      </c>
      <c r="P89" s="81">
        <v>43683.15597222222</v>
      </c>
      <c r="Q89" s="79" t="s">
        <v>637</v>
      </c>
      <c r="R89" s="79"/>
      <c r="S89" s="79"/>
      <c r="T89" s="79" t="s">
        <v>663</v>
      </c>
      <c r="U89" s="79"/>
      <c r="V89" s="82" t="s">
        <v>771</v>
      </c>
      <c r="W89" s="81">
        <v>43683.15597222222</v>
      </c>
      <c r="X89" s="85">
        <v>43683</v>
      </c>
      <c r="Y89" s="87" t="s">
        <v>1165</v>
      </c>
      <c r="Z89" s="82" t="s">
        <v>1677</v>
      </c>
      <c r="AA89" s="79"/>
      <c r="AB89" s="79"/>
      <c r="AC89" s="87" t="s">
        <v>2189</v>
      </c>
      <c r="AD89" s="79"/>
      <c r="AE89" s="79" t="b">
        <v>0</v>
      </c>
      <c r="AF89" s="79">
        <v>0</v>
      </c>
      <c r="AG89" s="87" t="s">
        <v>2624</v>
      </c>
      <c r="AH89" s="79" t="b">
        <v>0</v>
      </c>
      <c r="AI89" s="79" t="s">
        <v>2627</v>
      </c>
      <c r="AJ89" s="79"/>
      <c r="AK89" s="87" t="s">
        <v>2624</v>
      </c>
      <c r="AL89" s="79" t="b">
        <v>0</v>
      </c>
      <c r="AM89" s="79">
        <v>38</v>
      </c>
      <c r="AN89" s="87" t="s">
        <v>2563</v>
      </c>
      <c r="AO89" s="79" t="s">
        <v>2633</v>
      </c>
      <c r="AP89" s="79" t="b">
        <v>0</v>
      </c>
      <c r="AQ89" s="87" t="s">
        <v>2563</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8"/>
      <c r="BG89" s="49"/>
      <c r="BH89" s="48"/>
      <c r="BI89" s="49"/>
      <c r="BJ89" s="48"/>
      <c r="BK89" s="49"/>
      <c r="BL89" s="48"/>
      <c r="BM89" s="49"/>
      <c r="BN89" s="48"/>
    </row>
    <row r="90" spans="1:66" ht="15">
      <c r="A90" s="64" t="s">
        <v>290</v>
      </c>
      <c r="B90" s="64" t="s">
        <v>623</v>
      </c>
      <c r="C90" s="65" t="s">
        <v>5759</v>
      </c>
      <c r="D90" s="66">
        <v>3</v>
      </c>
      <c r="E90" s="67" t="s">
        <v>132</v>
      </c>
      <c r="F90" s="68">
        <v>32</v>
      </c>
      <c r="G90" s="65"/>
      <c r="H90" s="69"/>
      <c r="I90" s="70"/>
      <c r="J90" s="70"/>
      <c r="K90" s="34" t="s">
        <v>65</v>
      </c>
      <c r="L90" s="77">
        <v>90</v>
      </c>
      <c r="M90" s="77"/>
      <c r="N90" s="72"/>
      <c r="O90" s="79" t="s">
        <v>631</v>
      </c>
      <c r="P90" s="81">
        <v>43683.15597222222</v>
      </c>
      <c r="Q90" s="79" t="s">
        <v>637</v>
      </c>
      <c r="R90" s="79"/>
      <c r="S90" s="79"/>
      <c r="T90" s="79" t="s">
        <v>663</v>
      </c>
      <c r="U90" s="79"/>
      <c r="V90" s="82" t="s">
        <v>771</v>
      </c>
      <c r="W90" s="81">
        <v>43683.15597222222</v>
      </c>
      <c r="X90" s="85">
        <v>43683</v>
      </c>
      <c r="Y90" s="87" t="s">
        <v>1165</v>
      </c>
      <c r="Z90" s="82" t="s">
        <v>1677</v>
      </c>
      <c r="AA90" s="79"/>
      <c r="AB90" s="79"/>
      <c r="AC90" s="87" t="s">
        <v>2189</v>
      </c>
      <c r="AD90" s="79"/>
      <c r="AE90" s="79" t="b">
        <v>0</v>
      </c>
      <c r="AF90" s="79">
        <v>0</v>
      </c>
      <c r="AG90" s="87" t="s">
        <v>2624</v>
      </c>
      <c r="AH90" s="79" t="b">
        <v>0</v>
      </c>
      <c r="AI90" s="79" t="s">
        <v>2627</v>
      </c>
      <c r="AJ90" s="79"/>
      <c r="AK90" s="87" t="s">
        <v>2624</v>
      </c>
      <c r="AL90" s="79" t="b">
        <v>0</v>
      </c>
      <c r="AM90" s="79">
        <v>38</v>
      </c>
      <c r="AN90" s="87" t="s">
        <v>2563</v>
      </c>
      <c r="AO90" s="79" t="s">
        <v>2633</v>
      </c>
      <c r="AP90" s="79" t="b">
        <v>0</v>
      </c>
      <c r="AQ90" s="87" t="s">
        <v>2563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8">
        <v>0</v>
      </c>
      <c r="BG90" s="49">
        <v>0</v>
      </c>
      <c r="BH90" s="48">
        <v>0</v>
      </c>
      <c r="BI90" s="49">
        <v>0</v>
      </c>
      <c r="BJ90" s="48">
        <v>0</v>
      </c>
      <c r="BK90" s="49">
        <v>0</v>
      </c>
      <c r="BL90" s="48">
        <v>6</v>
      </c>
      <c r="BM90" s="49">
        <v>100</v>
      </c>
      <c r="BN90" s="48">
        <v>6</v>
      </c>
    </row>
    <row r="91" spans="1:66" ht="15">
      <c r="A91" s="64" t="s">
        <v>291</v>
      </c>
      <c r="B91" s="64" t="s">
        <v>590</v>
      </c>
      <c r="C91" s="65" t="s">
        <v>5759</v>
      </c>
      <c r="D91" s="66">
        <v>3</v>
      </c>
      <c r="E91" s="67" t="s">
        <v>132</v>
      </c>
      <c r="F91" s="68">
        <v>32</v>
      </c>
      <c r="G91" s="65"/>
      <c r="H91" s="69"/>
      <c r="I91" s="70"/>
      <c r="J91" s="70"/>
      <c r="K91" s="34" t="s">
        <v>65</v>
      </c>
      <c r="L91" s="77">
        <v>91</v>
      </c>
      <c r="M91" s="77"/>
      <c r="N91" s="72"/>
      <c r="O91" s="79" t="s">
        <v>630</v>
      </c>
      <c r="P91" s="81">
        <v>43683.156481481485</v>
      </c>
      <c r="Q91" s="79" t="s">
        <v>637</v>
      </c>
      <c r="R91" s="79"/>
      <c r="S91" s="79"/>
      <c r="T91" s="79" t="s">
        <v>663</v>
      </c>
      <c r="U91" s="79"/>
      <c r="V91" s="82" t="s">
        <v>772</v>
      </c>
      <c r="W91" s="81">
        <v>43683.156481481485</v>
      </c>
      <c r="X91" s="85">
        <v>43683</v>
      </c>
      <c r="Y91" s="87" t="s">
        <v>1166</v>
      </c>
      <c r="Z91" s="82" t="s">
        <v>1678</v>
      </c>
      <c r="AA91" s="79"/>
      <c r="AB91" s="79"/>
      <c r="AC91" s="87" t="s">
        <v>2190</v>
      </c>
      <c r="AD91" s="79"/>
      <c r="AE91" s="79" t="b">
        <v>0</v>
      </c>
      <c r="AF91" s="79">
        <v>0</v>
      </c>
      <c r="AG91" s="87" t="s">
        <v>2624</v>
      </c>
      <c r="AH91" s="79" t="b">
        <v>0</v>
      </c>
      <c r="AI91" s="79" t="s">
        <v>2627</v>
      </c>
      <c r="AJ91" s="79"/>
      <c r="AK91" s="87" t="s">
        <v>2624</v>
      </c>
      <c r="AL91" s="79" t="b">
        <v>0</v>
      </c>
      <c r="AM91" s="79">
        <v>38</v>
      </c>
      <c r="AN91" s="87" t="s">
        <v>2563</v>
      </c>
      <c r="AO91" s="79" t="s">
        <v>2632</v>
      </c>
      <c r="AP91" s="79" t="b">
        <v>0</v>
      </c>
      <c r="AQ91" s="87" t="s">
        <v>2563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8"/>
      <c r="BG91" s="49"/>
      <c r="BH91" s="48"/>
      <c r="BI91" s="49"/>
      <c r="BJ91" s="48"/>
      <c r="BK91" s="49"/>
      <c r="BL91" s="48"/>
      <c r="BM91" s="49"/>
      <c r="BN91" s="48"/>
    </row>
    <row r="92" spans="1:66" ht="15">
      <c r="A92" s="64" t="s">
        <v>291</v>
      </c>
      <c r="B92" s="64" t="s">
        <v>623</v>
      </c>
      <c r="C92" s="65" t="s">
        <v>5759</v>
      </c>
      <c r="D92" s="66">
        <v>3</v>
      </c>
      <c r="E92" s="67" t="s">
        <v>132</v>
      </c>
      <c r="F92" s="68">
        <v>32</v>
      </c>
      <c r="G92" s="65"/>
      <c r="H92" s="69"/>
      <c r="I92" s="70"/>
      <c r="J92" s="70"/>
      <c r="K92" s="34" t="s">
        <v>65</v>
      </c>
      <c r="L92" s="77">
        <v>92</v>
      </c>
      <c r="M92" s="77"/>
      <c r="N92" s="72"/>
      <c r="O92" s="79" t="s">
        <v>631</v>
      </c>
      <c r="P92" s="81">
        <v>43683.156481481485</v>
      </c>
      <c r="Q92" s="79" t="s">
        <v>637</v>
      </c>
      <c r="R92" s="79"/>
      <c r="S92" s="79"/>
      <c r="T92" s="79" t="s">
        <v>663</v>
      </c>
      <c r="U92" s="79"/>
      <c r="V92" s="82" t="s">
        <v>772</v>
      </c>
      <c r="W92" s="81">
        <v>43683.156481481485</v>
      </c>
      <c r="X92" s="85">
        <v>43683</v>
      </c>
      <c r="Y92" s="87" t="s">
        <v>1166</v>
      </c>
      <c r="Z92" s="82" t="s">
        <v>1678</v>
      </c>
      <c r="AA92" s="79"/>
      <c r="AB92" s="79"/>
      <c r="AC92" s="87" t="s">
        <v>2190</v>
      </c>
      <c r="AD92" s="79"/>
      <c r="AE92" s="79" t="b">
        <v>0</v>
      </c>
      <c r="AF92" s="79">
        <v>0</v>
      </c>
      <c r="AG92" s="87" t="s">
        <v>2624</v>
      </c>
      <c r="AH92" s="79" t="b">
        <v>0</v>
      </c>
      <c r="AI92" s="79" t="s">
        <v>2627</v>
      </c>
      <c r="AJ92" s="79"/>
      <c r="AK92" s="87" t="s">
        <v>2624</v>
      </c>
      <c r="AL92" s="79" t="b">
        <v>0</v>
      </c>
      <c r="AM92" s="79">
        <v>38</v>
      </c>
      <c r="AN92" s="87" t="s">
        <v>2563</v>
      </c>
      <c r="AO92" s="79" t="s">
        <v>2632</v>
      </c>
      <c r="AP92" s="79" t="b">
        <v>0</v>
      </c>
      <c r="AQ92" s="87" t="s">
        <v>2563</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8">
        <v>0</v>
      </c>
      <c r="BG92" s="49">
        <v>0</v>
      </c>
      <c r="BH92" s="48">
        <v>0</v>
      </c>
      <c r="BI92" s="49">
        <v>0</v>
      </c>
      <c r="BJ92" s="48">
        <v>0</v>
      </c>
      <c r="BK92" s="49">
        <v>0</v>
      </c>
      <c r="BL92" s="48">
        <v>6</v>
      </c>
      <c r="BM92" s="49">
        <v>100</v>
      </c>
      <c r="BN92" s="48">
        <v>6</v>
      </c>
    </row>
    <row r="93" spans="1:66" ht="15">
      <c r="A93" s="64" t="s">
        <v>292</v>
      </c>
      <c r="B93" s="64" t="s">
        <v>590</v>
      </c>
      <c r="C93" s="65" t="s">
        <v>5759</v>
      </c>
      <c r="D93" s="66">
        <v>3</v>
      </c>
      <c r="E93" s="67" t="s">
        <v>132</v>
      </c>
      <c r="F93" s="68">
        <v>32</v>
      </c>
      <c r="G93" s="65"/>
      <c r="H93" s="69"/>
      <c r="I93" s="70"/>
      <c r="J93" s="70"/>
      <c r="K93" s="34" t="s">
        <v>65</v>
      </c>
      <c r="L93" s="77">
        <v>93</v>
      </c>
      <c r="M93" s="77"/>
      <c r="N93" s="72"/>
      <c r="O93" s="79" t="s">
        <v>630</v>
      </c>
      <c r="P93" s="81">
        <v>43683.15726851852</v>
      </c>
      <c r="Q93" s="79" t="s">
        <v>637</v>
      </c>
      <c r="R93" s="79"/>
      <c r="S93" s="79"/>
      <c r="T93" s="79" t="s">
        <v>663</v>
      </c>
      <c r="U93" s="79"/>
      <c r="V93" s="82" t="s">
        <v>773</v>
      </c>
      <c r="W93" s="81">
        <v>43683.15726851852</v>
      </c>
      <c r="X93" s="85">
        <v>43683</v>
      </c>
      <c r="Y93" s="87" t="s">
        <v>1167</v>
      </c>
      <c r="Z93" s="82" t="s">
        <v>1679</v>
      </c>
      <c r="AA93" s="79"/>
      <c r="AB93" s="79"/>
      <c r="AC93" s="87" t="s">
        <v>2191</v>
      </c>
      <c r="AD93" s="79"/>
      <c r="AE93" s="79" t="b">
        <v>0</v>
      </c>
      <c r="AF93" s="79">
        <v>0</v>
      </c>
      <c r="AG93" s="87" t="s">
        <v>2624</v>
      </c>
      <c r="AH93" s="79" t="b">
        <v>0</v>
      </c>
      <c r="AI93" s="79" t="s">
        <v>2627</v>
      </c>
      <c r="AJ93" s="79"/>
      <c r="AK93" s="87" t="s">
        <v>2624</v>
      </c>
      <c r="AL93" s="79" t="b">
        <v>0</v>
      </c>
      <c r="AM93" s="79">
        <v>38</v>
      </c>
      <c r="AN93" s="87" t="s">
        <v>2563</v>
      </c>
      <c r="AO93" s="79" t="s">
        <v>2632</v>
      </c>
      <c r="AP93" s="79" t="b">
        <v>0</v>
      </c>
      <c r="AQ93" s="87" t="s">
        <v>2563</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8"/>
      <c r="BG93" s="49"/>
      <c r="BH93" s="48"/>
      <c r="BI93" s="49"/>
      <c r="BJ93" s="48"/>
      <c r="BK93" s="49"/>
      <c r="BL93" s="48"/>
      <c r="BM93" s="49"/>
      <c r="BN93" s="48"/>
    </row>
    <row r="94" spans="1:66" ht="15">
      <c r="A94" s="64" t="s">
        <v>292</v>
      </c>
      <c r="B94" s="64" t="s">
        <v>623</v>
      </c>
      <c r="C94" s="65" t="s">
        <v>5759</v>
      </c>
      <c r="D94" s="66">
        <v>3</v>
      </c>
      <c r="E94" s="67" t="s">
        <v>132</v>
      </c>
      <c r="F94" s="68">
        <v>32</v>
      </c>
      <c r="G94" s="65"/>
      <c r="H94" s="69"/>
      <c r="I94" s="70"/>
      <c r="J94" s="70"/>
      <c r="K94" s="34" t="s">
        <v>65</v>
      </c>
      <c r="L94" s="77">
        <v>94</v>
      </c>
      <c r="M94" s="77"/>
      <c r="N94" s="72"/>
      <c r="O94" s="79" t="s">
        <v>631</v>
      </c>
      <c r="P94" s="81">
        <v>43683.15726851852</v>
      </c>
      <c r="Q94" s="79" t="s">
        <v>637</v>
      </c>
      <c r="R94" s="79"/>
      <c r="S94" s="79"/>
      <c r="T94" s="79" t="s">
        <v>663</v>
      </c>
      <c r="U94" s="79"/>
      <c r="V94" s="82" t="s">
        <v>773</v>
      </c>
      <c r="W94" s="81">
        <v>43683.15726851852</v>
      </c>
      <c r="X94" s="85">
        <v>43683</v>
      </c>
      <c r="Y94" s="87" t="s">
        <v>1167</v>
      </c>
      <c r="Z94" s="82" t="s">
        <v>1679</v>
      </c>
      <c r="AA94" s="79"/>
      <c r="AB94" s="79"/>
      <c r="AC94" s="87" t="s">
        <v>2191</v>
      </c>
      <c r="AD94" s="79"/>
      <c r="AE94" s="79" t="b">
        <v>0</v>
      </c>
      <c r="AF94" s="79">
        <v>0</v>
      </c>
      <c r="AG94" s="87" t="s">
        <v>2624</v>
      </c>
      <c r="AH94" s="79" t="b">
        <v>0</v>
      </c>
      <c r="AI94" s="79" t="s">
        <v>2627</v>
      </c>
      <c r="AJ94" s="79"/>
      <c r="AK94" s="87" t="s">
        <v>2624</v>
      </c>
      <c r="AL94" s="79" t="b">
        <v>0</v>
      </c>
      <c r="AM94" s="79">
        <v>38</v>
      </c>
      <c r="AN94" s="87" t="s">
        <v>2563</v>
      </c>
      <c r="AO94" s="79" t="s">
        <v>2632</v>
      </c>
      <c r="AP94" s="79" t="b">
        <v>0</v>
      </c>
      <c r="AQ94" s="87" t="s">
        <v>2563</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8">
        <v>0</v>
      </c>
      <c r="BG94" s="49">
        <v>0</v>
      </c>
      <c r="BH94" s="48">
        <v>0</v>
      </c>
      <c r="BI94" s="49">
        <v>0</v>
      </c>
      <c r="BJ94" s="48">
        <v>0</v>
      </c>
      <c r="BK94" s="49">
        <v>0</v>
      </c>
      <c r="BL94" s="48">
        <v>6</v>
      </c>
      <c r="BM94" s="49">
        <v>100</v>
      </c>
      <c r="BN94" s="48">
        <v>6</v>
      </c>
    </row>
    <row r="95" spans="1:66" ht="15">
      <c r="A95" s="64" t="s">
        <v>293</v>
      </c>
      <c r="B95" s="64" t="s">
        <v>590</v>
      </c>
      <c r="C95" s="65" t="s">
        <v>5759</v>
      </c>
      <c r="D95" s="66">
        <v>3</v>
      </c>
      <c r="E95" s="67" t="s">
        <v>132</v>
      </c>
      <c r="F95" s="68">
        <v>32</v>
      </c>
      <c r="G95" s="65"/>
      <c r="H95" s="69"/>
      <c r="I95" s="70"/>
      <c r="J95" s="70"/>
      <c r="K95" s="34" t="s">
        <v>65</v>
      </c>
      <c r="L95" s="77">
        <v>95</v>
      </c>
      <c r="M95" s="77"/>
      <c r="N95" s="72"/>
      <c r="O95" s="79" t="s">
        <v>630</v>
      </c>
      <c r="P95" s="81">
        <v>43683.15825231482</v>
      </c>
      <c r="Q95" s="79" t="s">
        <v>637</v>
      </c>
      <c r="R95" s="79"/>
      <c r="S95" s="79"/>
      <c r="T95" s="79" t="s">
        <v>663</v>
      </c>
      <c r="U95" s="79"/>
      <c r="V95" s="82" t="s">
        <v>774</v>
      </c>
      <c r="W95" s="81">
        <v>43683.15825231482</v>
      </c>
      <c r="X95" s="85">
        <v>43683</v>
      </c>
      <c r="Y95" s="87" t="s">
        <v>1168</v>
      </c>
      <c r="Z95" s="82" t="s">
        <v>1680</v>
      </c>
      <c r="AA95" s="79"/>
      <c r="AB95" s="79"/>
      <c r="AC95" s="87" t="s">
        <v>2192</v>
      </c>
      <c r="AD95" s="79"/>
      <c r="AE95" s="79" t="b">
        <v>0</v>
      </c>
      <c r="AF95" s="79">
        <v>0</v>
      </c>
      <c r="AG95" s="87" t="s">
        <v>2624</v>
      </c>
      <c r="AH95" s="79" t="b">
        <v>0</v>
      </c>
      <c r="AI95" s="79" t="s">
        <v>2627</v>
      </c>
      <c r="AJ95" s="79"/>
      <c r="AK95" s="87" t="s">
        <v>2624</v>
      </c>
      <c r="AL95" s="79" t="b">
        <v>0</v>
      </c>
      <c r="AM95" s="79">
        <v>38</v>
      </c>
      <c r="AN95" s="87" t="s">
        <v>2563</v>
      </c>
      <c r="AO95" s="79" t="s">
        <v>2631</v>
      </c>
      <c r="AP95" s="79" t="b">
        <v>0</v>
      </c>
      <c r="AQ95" s="87" t="s">
        <v>2563</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8"/>
      <c r="BG95" s="49"/>
      <c r="BH95" s="48"/>
      <c r="BI95" s="49"/>
      <c r="BJ95" s="48"/>
      <c r="BK95" s="49"/>
      <c r="BL95" s="48"/>
      <c r="BM95" s="49"/>
      <c r="BN95" s="48"/>
    </row>
    <row r="96" spans="1:66" ht="15">
      <c r="A96" s="64" t="s">
        <v>293</v>
      </c>
      <c r="B96" s="64" t="s">
        <v>623</v>
      </c>
      <c r="C96" s="65" t="s">
        <v>5759</v>
      </c>
      <c r="D96" s="66">
        <v>3</v>
      </c>
      <c r="E96" s="67" t="s">
        <v>132</v>
      </c>
      <c r="F96" s="68">
        <v>32</v>
      </c>
      <c r="G96" s="65"/>
      <c r="H96" s="69"/>
      <c r="I96" s="70"/>
      <c r="J96" s="70"/>
      <c r="K96" s="34" t="s">
        <v>65</v>
      </c>
      <c r="L96" s="77">
        <v>96</v>
      </c>
      <c r="M96" s="77"/>
      <c r="N96" s="72"/>
      <c r="O96" s="79" t="s">
        <v>631</v>
      </c>
      <c r="P96" s="81">
        <v>43683.15825231482</v>
      </c>
      <c r="Q96" s="79" t="s">
        <v>637</v>
      </c>
      <c r="R96" s="79"/>
      <c r="S96" s="79"/>
      <c r="T96" s="79" t="s">
        <v>663</v>
      </c>
      <c r="U96" s="79"/>
      <c r="V96" s="82" t="s">
        <v>774</v>
      </c>
      <c r="W96" s="81">
        <v>43683.15825231482</v>
      </c>
      <c r="X96" s="85">
        <v>43683</v>
      </c>
      <c r="Y96" s="87" t="s">
        <v>1168</v>
      </c>
      <c r="Z96" s="82" t="s">
        <v>1680</v>
      </c>
      <c r="AA96" s="79"/>
      <c r="AB96" s="79"/>
      <c r="AC96" s="87" t="s">
        <v>2192</v>
      </c>
      <c r="AD96" s="79"/>
      <c r="AE96" s="79" t="b">
        <v>0</v>
      </c>
      <c r="AF96" s="79">
        <v>0</v>
      </c>
      <c r="AG96" s="87" t="s">
        <v>2624</v>
      </c>
      <c r="AH96" s="79" t="b">
        <v>0</v>
      </c>
      <c r="AI96" s="79" t="s">
        <v>2627</v>
      </c>
      <c r="AJ96" s="79"/>
      <c r="AK96" s="87" t="s">
        <v>2624</v>
      </c>
      <c r="AL96" s="79" t="b">
        <v>0</v>
      </c>
      <c r="AM96" s="79">
        <v>38</v>
      </c>
      <c r="AN96" s="87" t="s">
        <v>2563</v>
      </c>
      <c r="AO96" s="79" t="s">
        <v>2631</v>
      </c>
      <c r="AP96" s="79" t="b">
        <v>0</v>
      </c>
      <c r="AQ96" s="87" t="s">
        <v>2563</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8">
        <v>0</v>
      </c>
      <c r="BG96" s="49">
        <v>0</v>
      </c>
      <c r="BH96" s="48">
        <v>0</v>
      </c>
      <c r="BI96" s="49">
        <v>0</v>
      </c>
      <c r="BJ96" s="48">
        <v>0</v>
      </c>
      <c r="BK96" s="49">
        <v>0</v>
      </c>
      <c r="BL96" s="48">
        <v>6</v>
      </c>
      <c r="BM96" s="49">
        <v>100</v>
      </c>
      <c r="BN96" s="48">
        <v>6</v>
      </c>
    </row>
    <row r="97" spans="1:66" ht="15">
      <c r="A97" s="64" t="s">
        <v>294</v>
      </c>
      <c r="B97" s="64" t="s">
        <v>590</v>
      </c>
      <c r="C97" s="65" t="s">
        <v>5760</v>
      </c>
      <c r="D97" s="66">
        <v>10</v>
      </c>
      <c r="E97" s="67" t="s">
        <v>136</v>
      </c>
      <c r="F97" s="68">
        <v>28.285714285714285</v>
      </c>
      <c r="G97" s="65"/>
      <c r="H97" s="69"/>
      <c r="I97" s="70"/>
      <c r="J97" s="70"/>
      <c r="K97" s="34" t="s">
        <v>65</v>
      </c>
      <c r="L97" s="77">
        <v>97</v>
      </c>
      <c r="M97" s="77"/>
      <c r="N97" s="72"/>
      <c r="O97" s="79" t="s">
        <v>630</v>
      </c>
      <c r="P97" s="81">
        <v>43683.1596875</v>
      </c>
      <c r="Q97" s="79" t="s">
        <v>637</v>
      </c>
      <c r="R97" s="79"/>
      <c r="S97" s="79"/>
      <c r="T97" s="79" t="s">
        <v>663</v>
      </c>
      <c r="U97" s="79"/>
      <c r="V97" s="82" t="s">
        <v>775</v>
      </c>
      <c r="W97" s="81">
        <v>43683.1596875</v>
      </c>
      <c r="X97" s="85">
        <v>43683</v>
      </c>
      <c r="Y97" s="87" t="s">
        <v>1169</v>
      </c>
      <c r="Z97" s="82" t="s">
        <v>1681</v>
      </c>
      <c r="AA97" s="79"/>
      <c r="AB97" s="79"/>
      <c r="AC97" s="87" t="s">
        <v>2193</v>
      </c>
      <c r="AD97" s="79"/>
      <c r="AE97" s="79" t="b">
        <v>0</v>
      </c>
      <c r="AF97" s="79">
        <v>0</v>
      </c>
      <c r="AG97" s="87" t="s">
        <v>2624</v>
      </c>
      <c r="AH97" s="79" t="b">
        <v>0</v>
      </c>
      <c r="AI97" s="79" t="s">
        <v>2627</v>
      </c>
      <c r="AJ97" s="79"/>
      <c r="AK97" s="87" t="s">
        <v>2624</v>
      </c>
      <c r="AL97" s="79" t="b">
        <v>0</v>
      </c>
      <c r="AM97" s="79">
        <v>38</v>
      </c>
      <c r="AN97" s="87" t="s">
        <v>2563</v>
      </c>
      <c r="AO97" s="79" t="s">
        <v>2631</v>
      </c>
      <c r="AP97" s="79" t="b">
        <v>0</v>
      </c>
      <c r="AQ97" s="87" t="s">
        <v>2563</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294</v>
      </c>
      <c r="B98" s="64" t="s">
        <v>623</v>
      </c>
      <c r="C98" s="65" t="s">
        <v>5760</v>
      </c>
      <c r="D98" s="66">
        <v>10</v>
      </c>
      <c r="E98" s="67" t="s">
        <v>136</v>
      </c>
      <c r="F98" s="68">
        <v>28.285714285714285</v>
      </c>
      <c r="G98" s="65"/>
      <c r="H98" s="69"/>
      <c r="I98" s="70"/>
      <c r="J98" s="70"/>
      <c r="K98" s="34" t="s">
        <v>65</v>
      </c>
      <c r="L98" s="77">
        <v>98</v>
      </c>
      <c r="M98" s="77"/>
      <c r="N98" s="72"/>
      <c r="O98" s="79" t="s">
        <v>631</v>
      </c>
      <c r="P98" s="81">
        <v>43683.1596875</v>
      </c>
      <c r="Q98" s="79" t="s">
        <v>637</v>
      </c>
      <c r="R98" s="79"/>
      <c r="S98" s="79"/>
      <c r="T98" s="79" t="s">
        <v>663</v>
      </c>
      <c r="U98" s="79"/>
      <c r="V98" s="82" t="s">
        <v>775</v>
      </c>
      <c r="W98" s="81">
        <v>43683.1596875</v>
      </c>
      <c r="X98" s="85">
        <v>43683</v>
      </c>
      <c r="Y98" s="87" t="s">
        <v>1169</v>
      </c>
      <c r="Z98" s="82" t="s">
        <v>1681</v>
      </c>
      <c r="AA98" s="79"/>
      <c r="AB98" s="79"/>
      <c r="AC98" s="87" t="s">
        <v>2193</v>
      </c>
      <c r="AD98" s="79"/>
      <c r="AE98" s="79" t="b">
        <v>0</v>
      </c>
      <c r="AF98" s="79">
        <v>0</v>
      </c>
      <c r="AG98" s="87" t="s">
        <v>2624</v>
      </c>
      <c r="AH98" s="79" t="b">
        <v>0</v>
      </c>
      <c r="AI98" s="79" t="s">
        <v>2627</v>
      </c>
      <c r="AJ98" s="79"/>
      <c r="AK98" s="87" t="s">
        <v>2624</v>
      </c>
      <c r="AL98" s="79" t="b">
        <v>0</v>
      </c>
      <c r="AM98" s="79">
        <v>38</v>
      </c>
      <c r="AN98" s="87" t="s">
        <v>2563</v>
      </c>
      <c r="AO98" s="79" t="s">
        <v>2631</v>
      </c>
      <c r="AP98" s="79" t="b">
        <v>0</v>
      </c>
      <c r="AQ98" s="87" t="s">
        <v>2563</v>
      </c>
      <c r="AR98" s="79" t="s">
        <v>176</v>
      </c>
      <c r="AS98" s="79">
        <v>0</v>
      </c>
      <c r="AT98" s="79">
        <v>0</v>
      </c>
      <c r="AU98" s="79"/>
      <c r="AV98" s="79"/>
      <c r="AW98" s="79"/>
      <c r="AX98" s="79"/>
      <c r="AY98" s="79"/>
      <c r="AZ98" s="79"/>
      <c r="BA98" s="79"/>
      <c r="BB98" s="79"/>
      <c r="BC98">
        <v>2</v>
      </c>
      <c r="BD98" s="78" t="str">
        <f>REPLACE(INDEX(GroupVertices[Group],MATCH(Edges[[#This Row],[Vertex 1]],GroupVertices[Vertex],0)),1,1,"")</f>
        <v>3</v>
      </c>
      <c r="BE98" s="78" t="str">
        <f>REPLACE(INDEX(GroupVertices[Group],MATCH(Edges[[#This Row],[Vertex 2]],GroupVertices[Vertex],0)),1,1,"")</f>
        <v>3</v>
      </c>
      <c r="BF98" s="48">
        <v>0</v>
      </c>
      <c r="BG98" s="49">
        <v>0</v>
      </c>
      <c r="BH98" s="48">
        <v>0</v>
      </c>
      <c r="BI98" s="49">
        <v>0</v>
      </c>
      <c r="BJ98" s="48">
        <v>0</v>
      </c>
      <c r="BK98" s="49">
        <v>0</v>
      </c>
      <c r="BL98" s="48">
        <v>6</v>
      </c>
      <c r="BM98" s="49">
        <v>100</v>
      </c>
      <c r="BN98" s="48">
        <v>6</v>
      </c>
    </row>
    <row r="99" spans="1:66" ht="15">
      <c r="A99" s="64" t="s">
        <v>294</v>
      </c>
      <c r="B99" s="64" t="s">
        <v>590</v>
      </c>
      <c r="C99" s="65" t="s">
        <v>5760</v>
      </c>
      <c r="D99" s="66">
        <v>10</v>
      </c>
      <c r="E99" s="67" t="s">
        <v>136</v>
      </c>
      <c r="F99" s="68">
        <v>28.285714285714285</v>
      </c>
      <c r="G99" s="65"/>
      <c r="H99" s="69"/>
      <c r="I99" s="70"/>
      <c r="J99" s="70"/>
      <c r="K99" s="34" t="s">
        <v>65</v>
      </c>
      <c r="L99" s="77">
        <v>99</v>
      </c>
      <c r="M99" s="77"/>
      <c r="N99" s="72"/>
      <c r="O99" s="79" t="s">
        <v>630</v>
      </c>
      <c r="P99" s="81">
        <v>43683.15994212963</v>
      </c>
      <c r="Q99" s="79" t="s">
        <v>638</v>
      </c>
      <c r="R99" s="79"/>
      <c r="S99" s="79"/>
      <c r="T99" s="79"/>
      <c r="U99" s="79"/>
      <c r="V99" s="82" t="s">
        <v>775</v>
      </c>
      <c r="W99" s="81">
        <v>43683.15994212963</v>
      </c>
      <c r="X99" s="85">
        <v>43683</v>
      </c>
      <c r="Y99" s="87" t="s">
        <v>1170</v>
      </c>
      <c r="Z99" s="82" t="s">
        <v>1682</v>
      </c>
      <c r="AA99" s="79"/>
      <c r="AB99" s="79"/>
      <c r="AC99" s="87" t="s">
        <v>2194</v>
      </c>
      <c r="AD99" s="79"/>
      <c r="AE99" s="79" t="b">
        <v>0</v>
      </c>
      <c r="AF99" s="79">
        <v>0</v>
      </c>
      <c r="AG99" s="87" t="s">
        <v>2624</v>
      </c>
      <c r="AH99" s="79" t="b">
        <v>0</v>
      </c>
      <c r="AI99" s="79" t="s">
        <v>2626</v>
      </c>
      <c r="AJ99" s="79"/>
      <c r="AK99" s="87" t="s">
        <v>2624</v>
      </c>
      <c r="AL99" s="79" t="b">
        <v>0</v>
      </c>
      <c r="AM99" s="79">
        <v>30</v>
      </c>
      <c r="AN99" s="87" t="s">
        <v>2564</v>
      </c>
      <c r="AO99" s="79" t="s">
        <v>2631</v>
      </c>
      <c r="AP99" s="79" t="b">
        <v>0</v>
      </c>
      <c r="AQ99" s="87" t="s">
        <v>2564</v>
      </c>
      <c r="AR99" s="79" t="s">
        <v>176</v>
      </c>
      <c r="AS99" s="79">
        <v>0</v>
      </c>
      <c r="AT99" s="79">
        <v>0</v>
      </c>
      <c r="AU99" s="79"/>
      <c r="AV99" s="79"/>
      <c r="AW99" s="79"/>
      <c r="AX99" s="79"/>
      <c r="AY99" s="79"/>
      <c r="AZ99" s="79"/>
      <c r="BA99" s="79"/>
      <c r="BB99" s="79"/>
      <c r="BC99">
        <v>2</v>
      </c>
      <c r="BD99" s="78" t="str">
        <f>REPLACE(INDEX(GroupVertices[Group],MATCH(Edges[[#This Row],[Vertex 1]],GroupVertices[Vertex],0)),1,1,"")</f>
        <v>3</v>
      </c>
      <c r="BE99" s="78" t="str">
        <f>REPLACE(INDEX(GroupVertices[Group],MATCH(Edges[[#This Row],[Vertex 2]],GroupVertices[Vertex],0)),1,1,"")</f>
        <v>3</v>
      </c>
      <c r="BF99" s="48"/>
      <c r="BG99" s="49"/>
      <c r="BH99" s="48"/>
      <c r="BI99" s="49"/>
      <c r="BJ99" s="48"/>
      <c r="BK99" s="49"/>
      <c r="BL99" s="48"/>
      <c r="BM99" s="49"/>
      <c r="BN99" s="48"/>
    </row>
    <row r="100" spans="1:66" ht="15">
      <c r="A100" s="64" t="s">
        <v>294</v>
      </c>
      <c r="B100" s="64" t="s">
        <v>623</v>
      </c>
      <c r="C100" s="65" t="s">
        <v>5760</v>
      </c>
      <c r="D100" s="66">
        <v>10</v>
      </c>
      <c r="E100" s="67" t="s">
        <v>136</v>
      </c>
      <c r="F100" s="68">
        <v>28.285714285714285</v>
      </c>
      <c r="G100" s="65"/>
      <c r="H100" s="69"/>
      <c r="I100" s="70"/>
      <c r="J100" s="70"/>
      <c r="K100" s="34" t="s">
        <v>65</v>
      </c>
      <c r="L100" s="77">
        <v>100</v>
      </c>
      <c r="M100" s="77"/>
      <c r="N100" s="72"/>
      <c r="O100" s="79" t="s">
        <v>631</v>
      </c>
      <c r="P100" s="81">
        <v>43683.15994212963</v>
      </c>
      <c r="Q100" s="79" t="s">
        <v>638</v>
      </c>
      <c r="R100" s="79"/>
      <c r="S100" s="79"/>
      <c r="T100" s="79"/>
      <c r="U100" s="79"/>
      <c r="V100" s="82" t="s">
        <v>775</v>
      </c>
      <c r="W100" s="81">
        <v>43683.15994212963</v>
      </c>
      <c r="X100" s="85">
        <v>43683</v>
      </c>
      <c r="Y100" s="87" t="s">
        <v>1170</v>
      </c>
      <c r="Z100" s="82" t="s">
        <v>1682</v>
      </c>
      <c r="AA100" s="79"/>
      <c r="AB100" s="79"/>
      <c r="AC100" s="87" t="s">
        <v>2194</v>
      </c>
      <c r="AD100" s="79"/>
      <c r="AE100" s="79" t="b">
        <v>0</v>
      </c>
      <c r="AF100" s="79">
        <v>0</v>
      </c>
      <c r="AG100" s="87" t="s">
        <v>2624</v>
      </c>
      <c r="AH100" s="79" t="b">
        <v>0</v>
      </c>
      <c r="AI100" s="79" t="s">
        <v>2626</v>
      </c>
      <c r="AJ100" s="79"/>
      <c r="AK100" s="87" t="s">
        <v>2624</v>
      </c>
      <c r="AL100" s="79" t="b">
        <v>0</v>
      </c>
      <c r="AM100" s="79">
        <v>30</v>
      </c>
      <c r="AN100" s="87" t="s">
        <v>2564</v>
      </c>
      <c r="AO100" s="79" t="s">
        <v>2631</v>
      </c>
      <c r="AP100" s="79" t="b">
        <v>0</v>
      </c>
      <c r="AQ100" s="87" t="s">
        <v>2564</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3</v>
      </c>
      <c r="BE100" s="78" t="str">
        <f>REPLACE(INDEX(GroupVertices[Group],MATCH(Edges[[#This Row],[Vertex 2]],GroupVertices[Vertex],0)),1,1,"")</f>
        <v>3</v>
      </c>
      <c r="BF100" s="48">
        <v>2</v>
      </c>
      <c r="BG100" s="49">
        <v>5.128205128205129</v>
      </c>
      <c r="BH100" s="48">
        <v>1</v>
      </c>
      <c r="BI100" s="49">
        <v>2.5641025641025643</v>
      </c>
      <c r="BJ100" s="48">
        <v>1</v>
      </c>
      <c r="BK100" s="49">
        <v>2.5641025641025643</v>
      </c>
      <c r="BL100" s="48">
        <v>36</v>
      </c>
      <c r="BM100" s="49">
        <v>92.3076923076923</v>
      </c>
      <c r="BN100" s="48">
        <v>39</v>
      </c>
    </row>
    <row r="101" spans="1:66" ht="15">
      <c r="A101" s="64" t="s">
        <v>295</v>
      </c>
      <c r="B101" s="64" t="s">
        <v>590</v>
      </c>
      <c r="C101" s="65" t="s">
        <v>5759</v>
      </c>
      <c r="D101" s="66">
        <v>3</v>
      </c>
      <c r="E101" s="67" t="s">
        <v>132</v>
      </c>
      <c r="F101" s="68">
        <v>32</v>
      </c>
      <c r="G101" s="65"/>
      <c r="H101" s="69"/>
      <c r="I101" s="70"/>
      <c r="J101" s="70"/>
      <c r="K101" s="34" t="s">
        <v>65</v>
      </c>
      <c r="L101" s="77">
        <v>101</v>
      </c>
      <c r="M101" s="77"/>
      <c r="N101" s="72"/>
      <c r="O101" s="79" t="s">
        <v>630</v>
      </c>
      <c r="P101" s="81">
        <v>43683.16063657407</v>
      </c>
      <c r="Q101" s="79" t="s">
        <v>637</v>
      </c>
      <c r="R101" s="79"/>
      <c r="S101" s="79"/>
      <c r="T101" s="79" t="s">
        <v>663</v>
      </c>
      <c r="U101" s="79"/>
      <c r="V101" s="82" t="s">
        <v>776</v>
      </c>
      <c r="W101" s="81">
        <v>43683.16063657407</v>
      </c>
      <c r="X101" s="85">
        <v>43683</v>
      </c>
      <c r="Y101" s="87" t="s">
        <v>1171</v>
      </c>
      <c r="Z101" s="82" t="s">
        <v>1683</v>
      </c>
      <c r="AA101" s="79"/>
      <c r="AB101" s="79"/>
      <c r="AC101" s="87" t="s">
        <v>2195</v>
      </c>
      <c r="AD101" s="79"/>
      <c r="AE101" s="79" t="b">
        <v>0</v>
      </c>
      <c r="AF101" s="79">
        <v>0</v>
      </c>
      <c r="AG101" s="87" t="s">
        <v>2624</v>
      </c>
      <c r="AH101" s="79" t="b">
        <v>0</v>
      </c>
      <c r="AI101" s="79" t="s">
        <v>2627</v>
      </c>
      <c r="AJ101" s="79"/>
      <c r="AK101" s="87" t="s">
        <v>2624</v>
      </c>
      <c r="AL101" s="79" t="b">
        <v>0</v>
      </c>
      <c r="AM101" s="79">
        <v>38</v>
      </c>
      <c r="AN101" s="87" t="s">
        <v>2563</v>
      </c>
      <c r="AO101" s="79" t="s">
        <v>2632</v>
      </c>
      <c r="AP101" s="79" t="b">
        <v>0</v>
      </c>
      <c r="AQ101" s="87" t="s">
        <v>2563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8"/>
      <c r="BG101" s="49"/>
      <c r="BH101" s="48"/>
      <c r="BI101" s="49"/>
      <c r="BJ101" s="48"/>
      <c r="BK101" s="49"/>
      <c r="BL101" s="48"/>
      <c r="BM101" s="49"/>
      <c r="BN101" s="48"/>
    </row>
    <row r="102" spans="1:66" ht="15">
      <c r="A102" s="64" t="s">
        <v>295</v>
      </c>
      <c r="B102" s="64" t="s">
        <v>623</v>
      </c>
      <c r="C102" s="65" t="s">
        <v>5759</v>
      </c>
      <c r="D102" s="66">
        <v>3</v>
      </c>
      <c r="E102" s="67" t="s">
        <v>132</v>
      </c>
      <c r="F102" s="68">
        <v>32</v>
      </c>
      <c r="G102" s="65"/>
      <c r="H102" s="69"/>
      <c r="I102" s="70"/>
      <c r="J102" s="70"/>
      <c r="K102" s="34" t="s">
        <v>65</v>
      </c>
      <c r="L102" s="77">
        <v>102</v>
      </c>
      <c r="M102" s="77"/>
      <c r="N102" s="72"/>
      <c r="O102" s="79" t="s">
        <v>631</v>
      </c>
      <c r="P102" s="81">
        <v>43683.16063657407</v>
      </c>
      <c r="Q102" s="79" t="s">
        <v>637</v>
      </c>
      <c r="R102" s="79"/>
      <c r="S102" s="79"/>
      <c r="T102" s="79" t="s">
        <v>663</v>
      </c>
      <c r="U102" s="79"/>
      <c r="V102" s="82" t="s">
        <v>776</v>
      </c>
      <c r="W102" s="81">
        <v>43683.16063657407</v>
      </c>
      <c r="X102" s="85">
        <v>43683</v>
      </c>
      <c r="Y102" s="87" t="s">
        <v>1171</v>
      </c>
      <c r="Z102" s="82" t="s">
        <v>1683</v>
      </c>
      <c r="AA102" s="79"/>
      <c r="AB102" s="79"/>
      <c r="AC102" s="87" t="s">
        <v>2195</v>
      </c>
      <c r="AD102" s="79"/>
      <c r="AE102" s="79" t="b">
        <v>0</v>
      </c>
      <c r="AF102" s="79">
        <v>0</v>
      </c>
      <c r="AG102" s="87" t="s">
        <v>2624</v>
      </c>
      <c r="AH102" s="79" t="b">
        <v>0</v>
      </c>
      <c r="AI102" s="79" t="s">
        <v>2627</v>
      </c>
      <c r="AJ102" s="79"/>
      <c r="AK102" s="87" t="s">
        <v>2624</v>
      </c>
      <c r="AL102" s="79" t="b">
        <v>0</v>
      </c>
      <c r="AM102" s="79">
        <v>38</v>
      </c>
      <c r="AN102" s="87" t="s">
        <v>2563</v>
      </c>
      <c r="AO102" s="79" t="s">
        <v>2632</v>
      </c>
      <c r="AP102" s="79" t="b">
        <v>0</v>
      </c>
      <c r="AQ102" s="87" t="s">
        <v>2563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8">
        <v>0</v>
      </c>
      <c r="BG102" s="49">
        <v>0</v>
      </c>
      <c r="BH102" s="48">
        <v>0</v>
      </c>
      <c r="BI102" s="49">
        <v>0</v>
      </c>
      <c r="BJ102" s="48">
        <v>0</v>
      </c>
      <c r="BK102" s="49">
        <v>0</v>
      </c>
      <c r="BL102" s="48">
        <v>6</v>
      </c>
      <c r="BM102" s="49">
        <v>100</v>
      </c>
      <c r="BN102" s="48">
        <v>6</v>
      </c>
    </row>
    <row r="103" spans="1:66" ht="15">
      <c r="A103" s="64" t="s">
        <v>296</v>
      </c>
      <c r="B103" s="64" t="s">
        <v>590</v>
      </c>
      <c r="C103" s="65" t="s">
        <v>5759</v>
      </c>
      <c r="D103" s="66">
        <v>3</v>
      </c>
      <c r="E103" s="67" t="s">
        <v>132</v>
      </c>
      <c r="F103" s="68">
        <v>32</v>
      </c>
      <c r="G103" s="65"/>
      <c r="H103" s="69"/>
      <c r="I103" s="70"/>
      <c r="J103" s="70"/>
      <c r="K103" s="34" t="s">
        <v>65</v>
      </c>
      <c r="L103" s="77">
        <v>103</v>
      </c>
      <c r="M103" s="77"/>
      <c r="N103" s="72"/>
      <c r="O103" s="79" t="s">
        <v>630</v>
      </c>
      <c r="P103" s="81">
        <v>43683.16583333333</v>
      </c>
      <c r="Q103" s="79" t="s">
        <v>637</v>
      </c>
      <c r="R103" s="79"/>
      <c r="S103" s="79"/>
      <c r="T103" s="79" t="s">
        <v>663</v>
      </c>
      <c r="U103" s="79"/>
      <c r="V103" s="82" t="s">
        <v>777</v>
      </c>
      <c r="W103" s="81">
        <v>43683.16583333333</v>
      </c>
      <c r="X103" s="85">
        <v>43683</v>
      </c>
      <c r="Y103" s="87" t="s">
        <v>1172</v>
      </c>
      <c r="Z103" s="82" t="s">
        <v>1684</v>
      </c>
      <c r="AA103" s="79"/>
      <c r="AB103" s="79"/>
      <c r="AC103" s="87" t="s">
        <v>2196</v>
      </c>
      <c r="AD103" s="79"/>
      <c r="AE103" s="79" t="b">
        <v>0</v>
      </c>
      <c r="AF103" s="79">
        <v>0</v>
      </c>
      <c r="AG103" s="87" t="s">
        <v>2624</v>
      </c>
      <c r="AH103" s="79" t="b">
        <v>0</v>
      </c>
      <c r="AI103" s="79" t="s">
        <v>2627</v>
      </c>
      <c r="AJ103" s="79"/>
      <c r="AK103" s="87" t="s">
        <v>2624</v>
      </c>
      <c r="AL103" s="79" t="b">
        <v>0</v>
      </c>
      <c r="AM103" s="79">
        <v>38</v>
      </c>
      <c r="AN103" s="87" t="s">
        <v>2563</v>
      </c>
      <c r="AO103" s="79" t="s">
        <v>2633</v>
      </c>
      <c r="AP103" s="79" t="b">
        <v>0</v>
      </c>
      <c r="AQ103" s="87" t="s">
        <v>2563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8"/>
      <c r="BG103" s="49"/>
      <c r="BH103" s="48"/>
      <c r="BI103" s="49"/>
      <c r="BJ103" s="48"/>
      <c r="BK103" s="49"/>
      <c r="BL103" s="48"/>
      <c r="BM103" s="49"/>
      <c r="BN103" s="48"/>
    </row>
    <row r="104" spans="1:66" ht="15">
      <c r="A104" s="64" t="s">
        <v>296</v>
      </c>
      <c r="B104" s="64" t="s">
        <v>623</v>
      </c>
      <c r="C104" s="65" t="s">
        <v>5759</v>
      </c>
      <c r="D104" s="66">
        <v>3</v>
      </c>
      <c r="E104" s="67" t="s">
        <v>132</v>
      </c>
      <c r="F104" s="68">
        <v>32</v>
      </c>
      <c r="G104" s="65"/>
      <c r="H104" s="69"/>
      <c r="I104" s="70"/>
      <c r="J104" s="70"/>
      <c r="K104" s="34" t="s">
        <v>65</v>
      </c>
      <c r="L104" s="77">
        <v>104</v>
      </c>
      <c r="M104" s="77"/>
      <c r="N104" s="72"/>
      <c r="O104" s="79" t="s">
        <v>631</v>
      </c>
      <c r="P104" s="81">
        <v>43683.16583333333</v>
      </c>
      <c r="Q104" s="79" t="s">
        <v>637</v>
      </c>
      <c r="R104" s="79"/>
      <c r="S104" s="79"/>
      <c r="T104" s="79" t="s">
        <v>663</v>
      </c>
      <c r="U104" s="79"/>
      <c r="V104" s="82" t="s">
        <v>777</v>
      </c>
      <c r="W104" s="81">
        <v>43683.16583333333</v>
      </c>
      <c r="X104" s="85">
        <v>43683</v>
      </c>
      <c r="Y104" s="87" t="s">
        <v>1172</v>
      </c>
      <c r="Z104" s="82" t="s">
        <v>1684</v>
      </c>
      <c r="AA104" s="79"/>
      <c r="AB104" s="79"/>
      <c r="AC104" s="87" t="s">
        <v>2196</v>
      </c>
      <c r="AD104" s="79"/>
      <c r="AE104" s="79" t="b">
        <v>0</v>
      </c>
      <c r="AF104" s="79">
        <v>0</v>
      </c>
      <c r="AG104" s="87" t="s">
        <v>2624</v>
      </c>
      <c r="AH104" s="79" t="b">
        <v>0</v>
      </c>
      <c r="AI104" s="79" t="s">
        <v>2627</v>
      </c>
      <c r="AJ104" s="79"/>
      <c r="AK104" s="87" t="s">
        <v>2624</v>
      </c>
      <c r="AL104" s="79" t="b">
        <v>0</v>
      </c>
      <c r="AM104" s="79">
        <v>38</v>
      </c>
      <c r="AN104" s="87" t="s">
        <v>2563</v>
      </c>
      <c r="AO104" s="79" t="s">
        <v>2633</v>
      </c>
      <c r="AP104" s="79" t="b">
        <v>0</v>
      </c>
      <c r="AQ104" s="87" t="s">
        <v>2563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8">
        <v>0</v>
      </c>
      <c r="BG104" s="49">
        <v>0</v>
      </c>
      <c r="BH104" s="48">
        <v>0</v>
      </c>
      <c r="BI104" s="49">
        <v>0</v>
      </c>
      <c r="BJ104" s="48">
        <v>0</v>
      </c>
      <c r="BK104" s="49">
        <v>0</v>
      </c>
      <c r="BL104" s="48">
        <v>6</v>
      </c>
      <c r="BM104" s="49">
        <v>100</v>
      </c>
      <c r="BN104" s="48">
        <v>6</v>
      </c>
    </row>
    <row r="105" spans="1:66" ht="15">
      <c r="A105" s="64" t="s">
        <v>297</v>
      </c>
      <c r="B105" s="64" t="s">
        <v>590</v>
      </c>
      <c r="C105" s="65" t="s">
        <v>5759</v>
      </c>
      <c r="D105" s="66">
        <v>3</v>
      </c>
      <c r="E105" s="67" t="s">
        <v>132</v>
      </c>
      <c r="F105" s="68">
        <v>32</v>
      </c>
      <c r="G105" s="65"/>
      <c r="H105" s="69"/>
      <c r="I105" s="70"/>
      <c r="J105" s="70"/>
      <c r="K105" s="34" t="s">
        <v>65</v>
      </c>
      <c r="L105" s="77">
        <v>105</v>
      </c>
      <c r="M105" s="77"/>
      <c r="N105" s="72"/>
      <c r="O105" s="79" t="s">
        <v>630</v>
      </c>
      <c r="P105" s="81">
        <v>43683.168541666666</v>
      </c>
      <c r="Q105" s="79" t="s">
        <v>637</v>
      </c>
      <c r="R105" s="79"/>
      <c r="S105" s="79"/>
      <c r="T105" s="79" t="s">
        <v>663</v>
      </c>
      <c r="U105" s="79"/>
      <c r="V105" s="82" t="s">
        <v>778</v>
      </c>
      <c r="W105" s="81">
        <v>43683.168541666666</v>
      </c>
      <c r="X105" s="85">
        <v>43683</v>
      </c>
      <c r="Y105" s="87" t="s">
        <v>1173</v>
      </c>
      <c r="Z105" s="82" t="s">
        <v>1685</v>
      </c>
      <c r="AA105" s="79"/>
      <c r="AB105" s="79"/>
      <c r="AC105" s="87" t="s">
        <v>2197</v>
      </c>
      <c r="AD105" s="79"/>
      <c r="AE105" s="79" t="b">
        <v>0</v>
      </c>
      <c r="AF105" s="79">
        <v>0</v>
      </c>
      <c r="AG105" s="87" t="s">
        <v>2624</v>
      </c>
      <c r="AH105" s="79" t="b">
        <v>0</v>
      </c>
      <c r="AI105" s="79" t="s">
        <v>2627</v>
      </c>
      <c r="AJ105" s="79"/>
      <c r="AK105" s="87" t="s">
        <v>2624</v>
      </c>
      <c r="AL105" s="79" t="b">
        <v>0</v>
      </c>
      <c r="AM105" s="79">
        <v>38</v>
      </c>
      <c r="AN105" s="87" t="s">
        <v>2563</v>
      </c>
      <c r="AO105" s="79" t="s">
        <v>2632</v>
      </c>
      <c r="AP105" s="79" t="b">
        <v>0</v>
      </c>
      <c r="AQ105" s="87" t="s">
        <v>2563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8"/>
      <c r="BG105" s="49"/>
      <c r="BH105" s="48"/>
      <c r="BI105" s="49"/>
      <c r="BJ105" s="48"/>
      <c r="BK105" s="49"/>
      <c r="BL105" s="48"/>
      <c r="BM105" s="49"/>
      <c r="BN105" s="48"/>
    </row>
    <row r="106" spans="1:66" ht="15">
      <c r="A106" s="64" t="s">
        <v>297</v>
      </c>
      <c r="B106" s="64" t="s">
        <v>623</v>
      </c>
      <c r="C106" s="65" t="s">
        <v>5759</v>
      </c>
      <c r="D106" s="66">
        <v>3</v>
      </c>
      <c r="E106" s="67" t="s">
        <v>132</v>
      </c>
      <c r="F106" s="68">
        <v>32</v>
      </c>
      <c r="G106" s="65"/>
      <c r="H106" s="69"/>
      <c r="I106" s="70"/>
      <c r="J106" s="70"/>
      <c r="K106" s="34" t="s">
        <v>65</v>
      </c>
      <c r="L106" s="77">
        <v>106</v>
      </c>
      <c r="M106" s="77"/>
      <c r="N106" s="72"/>
      <c r="O106" s="79" t="s">
        <v>631</v>
      </c>
      <c r="P106" s="81">
        <v>43683.168541666666</v>
      </c>
      <c r="Q106" s="79" t="s">
        <v>637</v>
      </c>
      <c r="R106" s="79"/>
      <c r="S106" s="79"/>
      <c r="T106" s="79" t="s">
        <v>663</v>
      </c>
      <c r="U106" s="79"/>
      <c r="V106" s="82" t="s">
        <v>778</v>
      </c>
      <c r="W106" s="81">
        <v>43683.168541666666</v>
      </c>
      <c r="X106" s="85">
        <v>43683</v>
      </c>
      <c r="Y106" s="87" t="s">
        <v>1173</v>
      </c>
      <c r="Z106" s="82" t="s">
        <v>1685</v>
      </c>
      <c r="AA106" s="79"/>
      <c r="AB106" s="79"/>
      <c r="AC106" s="87" t="s">
        <v>2197</v>
      </c>
      <c r="AD106" s="79"/>
      <c r="AE106" s="79" t="b">
        <v>0</v>
      </c>
      <c r="AF106" s="79">
        <v>0</v>
      </c>
      <c r="AG106" s="87" t="s">
        <v>2624</v>
      </c>
      <c r="AH106" s="79" t="b">
        <v>0</v>
      </c>
      <c r="AI106" s="79" t="s">
        <v>2627</v>
      </c>
      <c r="AJ106" s="79"/>
      <c r="AK106" s="87" t="s">
        <v>2624</v>
      </c>
      <c r="AL106" s="79" t="b">
        <v>0</v>
      </c>
      <c r="AM106" s="79">
        <v>38</v>
      </c>
      <c r="AN106" s="87" t="s">
        <v>2563</v>
      </c>
      <c r="AO106" s="79" t="s">
        <v>2632</v>
      </c>
      <c r="AP106" s="79" t="b">
        <v>0</v>
      </c>
      <c r="AQ106" s="87" t="s">
        <v>2563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8">
        <v>0</v>
      </c>
      <c r="BG106" s="49">
        <v>0</v>
      </c>
      <c r="BH106" s="48">
        <v>0</v>
      </c>
      <c r="BI106" s="49">
        <v>0</v>
      </c>
      <c r="BJ106" s="48">
        <v>0</v>
      </c>
      <c r="BK106" s="49">
        <v>0</v>
      </c>
      <c r="BL106" s="48">
        <v>6</v>
      </c>
      <c r="BM106" s="49">
        <v>100</v>
      </c>
      <c r="BN106" s="48">
        <v>6</v>
      </c>
    </row>
    <row r="107" spans="1:66" ht="15">
      <c r="A107" s="64" t="s">
        <v>298</v>
      </c>
      <c r="B107" s="64" t="s">
        <v>590</v>
      </c>
      <c r="C107" s="65" t="s">
        <v>5759</v>
      </c>
      <c r="D107" s="66">
        <v>3</v>
      </c>
      <c r="E107" s="67" t="s">
        <v>132</v>
      </c>
      <c r="F107" s="68">
        <v>32</v>
      </c>
      <c r="G107" s="65"/>
      <c r="H107" s="69"/>
      <c r="I107" s="70"/>
      <c r="J107" s="70"/>
      <c r="K107" s="34" t="s">
        <v>65</v>
      </c>
      <c r="L107" s="77">
        <v>107</v>
      </c>
      <c r="M107" s="77"/>
      <c r="N107" s="72"/>
      <c r="O107" s="79" t="s">
        <v>630</v>
      </c>
      <c r="P107" s="81">
        <v>43683.17630787037</v>
      </c>
      <c r="Q107" s="79" t="s">
        <v>638</v>
      </c>
      <c r="R107" s="79"/>
      <c r="S107" s="79"/>
      <c r="T107" s="79"/>
      <c r="U107" s="79"/>
      <c r="V107" s="82" t="s">
        <v>779</v>
      </c>
      <c r="W107" s="81">
        <v>43683.17630787037</v>
      </c>
      <c r="X107" s="85">
        <v>43683</v>
      </c>
      <c r="Y107" s="87" t="s">
        <v>1174</v>
      </c>
      <c r="Z107" s="82" t="s">
        <v>1686</v>
      </c>
      <c r="AA107" s="79"/>
      <c r="AB107" s="79"/>
      <c r="AC107" s="87" t="s">
        <v>2198</v>
      </c>
      <c r="AD107" s="79"/>
      <c r="AE107" s="79" t="b">
        <v>0</v>
      </c>
      <c r="AF107" s="79">
        <v>0</v>
      </c>
      <c r="AG107" s="87" t="s">
        <v>2624</v>
      </c>
      <c r="AH107" s="79" t="b">
        <v>0</v>
      </c>
      <c r="AI107" s="79" t="s">
        <v>2626</v>
      </c>
      <c r="AJ107" s="79"/>
      <c r="AK107" s="87" t="s">
        <v>2624</v>
      </c>
      <c r="AL107" s="79" t="b">
        <v>0</v>
      </c>
      <c r="AM107" s="79">
        <v>30</v>
      </c>
      <c r="AN107" s="87" t="s">
        <v>2564</v>
      </c>
      <c r="AO107" s="79" t="s">
        <v>2631</v>
      </c>
      <c r="AP107" s="79" t="b">
        <v>0</v>
      </c>
      <c r="AQ107" s="87" t="s">
        <v>2564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8"/>
      <c r="BG107" s="49"/>
      <c r="BH107" s="48"/>
      <c r="BI107" s="49"/>
      <c r="BJ107" s="48"/>
      <c r="BK107" s="49"/>
      <c r="BL107" s="48"/>
      <c r="BM107" s="49"/>
      <c r="BN107" s="48"/>
    </row>
    <row r="108" spans="1:66" ht="15">
      <c r="A108" s="64" t="s">
        <v>298</v>
      </c>
      <c r="B108" s="64" t="s">
        <v>623</v>
      </c>
      <c r="C108" s="65" t="s">
        <v>5759</v>
      </c>
      <c r="D108" s="66">
        <v>3</v>
      </c>
      <c r="E108" s="67" t="s">
        <v>132</v>
      </c>
      <c r="F108" s="68">
        <v>32</v>
      </c>
      <c r="G108" s="65"/>
      <c r="H108" s="69"/>
      <c r="I108" s="70"/>
      <c r="J108" s="70"/>
      <c r="K108" s="34" t="s">
        <v>65</v>
      </c>
      <c r="L108" s="77">
        <v>108</v>
      </c>
      <c r="M108" s="77"/>
      <c r="N108" s="72"/>
      <c r="O108" s="79" t="s">
        <v>631</v>
      </c>
      <c r="P108" s="81">
        <v>43683.17630787037</v>
      </c>
      <c r="Q108" s="79" t="s">
        <v>638</v>
      </c>
      <c r="R108" s="79"/>
      <c r="S108" s="79"/>
      <c r="T108" s="79"/>
      <c r="U108" s="79"/>
      <c r="V108" s="82" t="s">
        <v>779</v>
      </c>
      <c r="W108" s="81">
        <v>43683.17630787037</v>
      </c>
      <c r="X108" s="85">
        <v>43683</v>
      </c>
      <c r="Y108" s="87" t="s">
        <v>1174</v>
      </c>
      <c r="Z108" s="82" t="s">
        <v>1686</v>
      </c>
      <c r="AA108" s="79"/>
      <c r="AB108" s="79"/>
      <c r="AC108" s="87" t="s">
        <v>2198</v>
      </c>
      <c r="AD108" s="79"/>
      <c r="AE108" s="79" t="b">
        <v>0</v>
      </c>
      <c r="AF108" s="79">
        <v>0</v>
      </c>
      <c r="AG108" s="87" t="s">
        <v>2624</v>
      </c>
      <c r="AH108" s="79" t="b">
        <v>0</v>
      </c>
      <c r="AI108" s="79" t="s">
        <v>2626</v>
      </c>
      <c r="AJ108" s="79"/>
      <c r="AK108" s="87" t="s">
        <v>2624</v>
      </c>
      <c r="AL108" s="79" t="b">
        <v>0</v>
      </c>
      <c r="AM108" s="79">
        <v>30</v>
      </c>
      <c r="AN108" s="87" t="s">
        <v>2564</v>
      </c>
      <c r="AO108" s="79" t="s">
        <v>2631</v>
      </c>
      <c r="AP108" s="79" t="b">
        <v>0</v>
      </c>
      <c r="AQ108" s="87" t="s">
        <v>2564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8">
        <v>2</v>
      </c>
      <c r="BG108" s="49">
        <v>5.128205128205129</v>
      </c>
      <c r="BH108" s="48">
        <v>1</v>
      </c>
      <c r="BI108" s="49">
        <v>2.5641025641025643</v>
      </c>
      <c r="BJ108" s="48">
        <v>1</v>
      </c>
      <c r="BK108" s="49">
        <v>2.5641025641025643</v>
      </c>
      <c r="BL108" s="48">
        <v>36</v>
      </c>
      <c r="BM108" s="49">
        <v>92.3076923076923</v>
      </c>
      <c r="BN108" s="48">
        <v>39</v>
      </c>
    </row>
    <row r="109" spans="1:66" ht="15">
      <c r="A109" s="64" t="s">
        <v>299</v>
      </c>
      <c r="B109" s="64" t="s">
        <v>590</v>
      </c>
      <c r="C109" s="65" t="s">
        <v>5759</v>
      </c>
      <c r="D109" s="66">
        <v>3</v>
      </c>
      <c r="E109" s="67" t="s">
        <v>132</v>
      </c>
      <c r="F109" s="68">
        <v>32</v>
      </c>
      <c r="G109" s="65"/>
      <c r="H109" s="69"/>
      <c r="I109" s="70"/>
      <c r="J109" s="70"/>
      <c r="K109" s="34" t="s">
        <v>65</v>
      </c>
      <c r="L109" s="77">
        <v>109</v>
      </c>
      <c r="M109" s="77"/>
      <c r="N109" s="72"/>
      <c r="O109" s="79" t="s">
        <v>630</v>
      </c>
      <c r="P109" s="81">
        <v>43683.1771875</v>
      </c>
      <c r="Q109" s="79" t="s">
        <v>637</v>
      </c>
      <c r="R109" s="79"/>
      <c r="S109" s="79"/>
      <c r="T109" s="79" t="s">
        <v>663</v>
      </c>
      <c r="U109" s="79"/>
      <c r="V109" s="82" t="s">
        <v>780</v>
      </c>
      <c r="W109" s="81">
        <v>43683.1771875</v>
      </c>
      <c r="X109" s="85">
        <v>43683</v>
      </c>
      <c r="Y109" s="87" t="s">
        <v>1175</v>
      </c>
      <c r="Z109" s="82" t="s">
        <v>1687</v>
      </c>
      <c r="AA109" s="79"/>
      <c r="AB109" s="79"/>
      <c r="AC109" s="87" t="s">
        <v>2199</v>
      </c>
      <c r="AD109" s="79"/>
      <c r="AE109" s="79" t="b">
        <v>0</v>
      </c>
      <c r="AF109" s="79">
        <v>0</v>
      </c>
      <c r="AG109" s="87" t="s">
        <v>2624</v>
      </c>
      <c r="AH109" s="79" t="b">
        <v>0</v>
      </c>
      <c r="AI109" s="79" t="s">
        <v>2627</v>
      </c>
      <c r="AJ109" s="79"/>
      <c r="AK109" s="87" t="s">
        <v>2624</v>
      </c>
      <c r="AL109" s="79" t="b">
        <v>0</v>
      </c>
      <c r="AM109" s="79">
        <v>38</v>
      </c>
      <c r="AN109" s="87" t="s">
        <v>2563</v>
      </c>
      <c r="AO109" s="79" t="s">
        <v>2633</v>
      </c>
      <c r="AP109" s="79" t="b">
        <v>0</v>
      </c>
      <c r="AQ109" s="87" t="s">
        <v>2563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8"/>
      <c r="BG109" s="49"/>
      <c r="BH109" s="48"/>
      <c r="BI109" s="49"/>
      <c r="BJ109" s="48"/>
      <c r="BK109" s="49"/>
      <c r="BL109" s="48"/>
      <c r="BM109" s="49"/>
      <c r="BN109" s="48"/>
    </row>
    <row r="110" spans="1:66" ht="15">
      <c r="A110" s="64" t="s">
        <v>299</v>
      </c>
      <c r="B110" s="64" t="s">
        <v>623</v>
      </c>
      <c r="C110" s="65" t="s">
        <v>5759</v>
      </c>
      <c r="D110" s="66">
        <v>3</v>
      </c>
      <c r="E110" s="67" t="s">
        <v>132</v>
      </c>
      <c r="F110" s="68">
        <v>32</v>
      </c>
      <c r="G110" s="65"/>
      <c r="H110" s="69"/>
      <c r="I110" s="70"/>
      <c r="J110" s="70"/>
      <c r="K110" s="34" t="s">
        <v>65</v>
      </c>
      <c r="L110" s="77">
        <v>110</v>
      </c>
      <c r="M110" s="77"/>
      <c r="N110" s="72"/>
      <c r="O110" s="79" t="s">
        <v>631</v>
      </c>
      <c r="P110" s="81">
        <v>43683.1771875</v>
      </c>
      <c r="Q110" s="79" t="s">
        <v>637</v>
      </c>
      <c r="R110" s="79"/>
      <c r="S110" s="79"/>
      <c r="T110" s="79" t="s">
        <v>663</v>
      </c>
      <c r="U110" s="79"/>
      <c r="V110" s="82" t="s">
        <v>780</v>
      </c>
      <c r="W110" s="81">
        <v>43683.1771875</v>
      </c>
      <c r="X110" s="85">
        <v>43683</v>
      </c>
      <c r="Y110" s="87" t="s">
        <v>1175</v>
      </c>
      <c r="Z110" s="82" t="s">
        <v>1687</v>
      </c>
      <c r="AA110" s="79"/>
      <c r="AB110" s="79"/>
      <c r="AC110" s="87" t="s">
        <v>2199</v>
      </c>
      <c r="AD110" s="79"/>
      <c r="AE110" s="79" t="b">
        <v>0</v>
      </c>
      <c r="AF110" s="79">
        <v>0</v>
      </c>
      <c r="AG110" s="87" t="s">
        <v>2624</v>
      </c>
      <c r="AH110" s="79" t="b">
        <v>0</v>
      </c>
      <c r="AI110" s="79" t="s">
        <v>2627</v>
      </c>
      <c r="AJ110" s="79"/>
      <c r="AK110" s="87" t="s">
        <v>2624</v>
      </c>
      <c r="AL110" s="79" t="b">
        <v>0</v>
      </c>
      <c r="AM110" s="79">
        <v>38</v>
      </c>
      <c r="AN110" s="87" t="s">
        <v>2563</v>
      </c>
      <c r="AO110" s="79" t="s">
        <v>2633</v>
      </c>
      <c r="AP110" s="79" t="b">
        <v>0</v>
      </c>
      <c r="AQ110" s="87" t="s">
        <v>2563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8">
        <v>0</v>
      </c>
      <c r="BG110" s="49">
        <v>0</v>
      </c>
      <c r="BH110" s="48">
        <v>0</v>
      </c>
      <c r="BI110" s="49">
        <v>0</v>
      </c>
      <c r="BJ110" s="48">
        <v>0</v>
      </c>
      <c r="BK110" s="49">
        <v>0</v>
      </c>
      <c r="BL110" s="48">
        <v>6</v>
      </c>
      <c r="BM110" s="49">
        <v>100</v>
      </c>
      <c r="BN110" s="48">
        <v>6</v>
      </c>
    </row>
    <row r="111" spans="1:66" ht="15">
      <c r="A111" s="64" t="s">
        <v>300</v>
      </c>
      <c r="B111" s="64" t="s">
        <v>590</v>
      </c>
      <c r="C111" s="65" t="s">
        <v>5759</v>
      </c>
      <c r="D111" s="66">
        <v>3</v>
      </c>
      <c r="E111" s="67" t="s">
        <v>132</v>
      </c>
      <c r="F111" s="68">
        <v>32</v>
      </c>
      <c r="G111" s="65"/>
      <c r="H111" s="69"/>
      <c r="I111" s="70"/>
      <c r="J111" s="70"/>
      <c r="K111" s="34" t="s">
        <v>65</v>
      </c>
      <c r="L111" s="77">
        <v>111</v>
      </c>
      <c r="M111" s="77"/>
      <c r="N111" s="72"/>
      <c r="O111" s="79" t="s">
        <v>630</v>
      </c>
      <c r="P111" s="81">
        <v>43683.18314814815</v>
      </c>
      <c r="Q111" s="79" t="s">
        <v>638</v>
      </c>
      <c r="R111" s="79"/>
      <c r="S111" s="79"/>
      <c r="T111" s="79"/>
      <c r="U111" s="79"/>
      <c r="V111" s="82" t="s">
        <v>781</v>
      </c>
      <c r="W111" s="81">
        <v>43683.18314814815</v>
      </c>
      <c r="X111" s="85">
        <v>43683</v>
      </c>
      <c r="Y111" s="87" t="s">
        <v>1176</v>
      </c>
      <c r="Z111" s="82" t="s">
        <v>1688</v>
      </c>
      <c r="AA111" s="79"/>
      <c r="AB111" s="79"/>
      <c r="AC111" s="87" t="s">
        <v>2200</v>
      </c>
      <c r="AD111" s="79"/>
      <c r="AE111" s="79" t="b">
        <v>0</v>
      </c>
      <c r="AF111" s="79">
        <v>0</v>
      </c>
      <c r="AG111" s="87" t="s">
        <v>2624</v>
      </c>
      <c r="AH111" s="79" t="b">
        <v>0</v>
      </c>
      <c r="AI111" s="79" t="s">
        <v>2626</v>
      </c>
      <c r="AJ111" s="79"/>
      <c r="AK111" s="87" t="s">
        <v>2624</v>
      </c>
      <c r="AL111" s="79" t="b">
        <v>0</v>
      </c>
      <c r="AM111" s="79">
        <v>30</v>
      </c>
      <c r="AN111" s="87" t="s">
        <v>2564</v>
      </c>
      <c r="AO111" s="79" t="s">
        <v>2631</v>
      </c>
      <c r="AP111" s="79" t="b">
        <v>0</v>
      </c>
      <c r="AQ111" s="87" t="s">
        <v>2564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c r="BG111" s="49"/>
      <c r="BH111" s="48"/>
      <c r="BI111" s="49"/>
      <c r="BJ111" s="48"/>
      <c r="BK111" s="49"/>
      <c r="BL111" s="48"/>
      <c r="BM111" s="49"/>
      <c r="BN111" s="48"/>
    </row>
    <row r="112" spans="1:66" ht="15">
      <c r="A112" s="64" t="s">
        <v>300</v>
      </c>
      <c r="B112" s="64" t="s">
        <v>623</v>
      </c>
      <c r="C112" s="65" t="s">
        <v>5759</v>
      </c>
      <c r="D112" s="66">
        <v>3</v>
      </c>
      <c r="E112" s="67" t="s">
        <v>132</v>
      </c>
      <c r="F112" s="68">
        <v>32</v>
      </c>
      <c r="G112" s="65"/>
      <c r="H112" s="69"/>
      <c r="I112" s="70"/>
      <c r="J112" s="70"/>
      <c r="K112" s="34" t="s">
        <v>65</v>
      </c>
      <c r="L112" s="77">
        <v>112</v>
      </c>
      <c r="M112" s="77"/>
      <c r="N112" s="72"/>
      <c r="O112" s="79" t="s">
        <v>631</v>
      </c>
      <c r="P112" s="81">
        <v>43683.18314814815</v>
      </c>
      <c r="Q112" s="79" t="s">
        <v>638</v>
      </c>
      <c r="R112" s="79"/>
      <c r="S112" s="79"/>
      <c r="T112" s="79"/>
      <c r="U112" s="79"/>
      <c r="V112" s="82" t="s">
        <v>781</v>
      </c>
      <c r="W112" s="81">
        <v>43683.18314814815</v>
      </c>
      <c r="X112" s="85">
        <v>43683</v>
      </c>
      <c r="Y112" s="87" t="s">
        <v>1176</v>
      </c>
      <c r="Z112" s="82" t="s">
        <v>1688</v>
      </c>
      <c r="AA112" s="79"/>
      <c r="AB112" s="79"/>
      <c r="AC112" s="87" t="s">
        <v>2200</v>
      </c>
      <c r="AD112" s="79"/>
      <c r="AE112" s="79" t="b">
        <v>0</v>
      </c>
      <c r="AF112" s="79">
        <v>0</v>
      </c>
      <c r="AG112" s="87" t="s">
        <v>2624</v>
      </c>
      <c r="AH112" s="79" t="b">
        <v>0</v>
      </c>
      <c r="AI112" s="79" t="s">
        <v>2626</v>
      </c>
      <c r="AJ112" s="79"/>
      <c r="AK112" s="87" t="s">
        <v>2624</v>
      </c>
      <c r="AL112" s="79" t="b">
        <v>0</v>
      </c>
      <c r="AM112" s="79">
        <v>30</v>
      </c>
      <c r="AN112" s="87" t="s">
        <v>2564</v>
      </c>
      <c r="AO112" s="79" t="s">
        <v>2631</v>
      </c>
      <c r="AP112" s="79" t="b">
        <v>0</v>
      </c>
      <c r="AQ112" s="87" t="s">
        <v>2564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8">
        <v>2</v>
      </c>
      <c r="BG112" s="49">
        <v>5.128205128205129</v>
      </c>
      <c r="BH112" s="48">
        <v>1</v>
      </c>
      <c r="BI112" s="49">
        <v>2.5641025641025643</v>
      </c>
      <c r="BJ112" s="48">
        <v>1</v>
      </c>
      <c r="BK112" s="49">
        <v>2.5641025641025643</v>
      </c>
      <c r="BL112" s="48">
        <v>36</v>
      </c>
      <c r="BM112" s="49">
        <v>92.3076923076923</v>
      </c>
      <c r="BN112" s="48">
        <v>39</v>
      </c>
    </row>
    <row r="113" spans="1:66" ht="15">
      <c r="A113" s="64" t="s">
        <v>301</v>
      </c>
      <c r="B113" s="64" t="s">
        <v>599</v>
      </c>
      <c r="C113" s="65" t="s">
        <v>5759</v>
      </c>
      <c r="D113" s="66">
        <v>3</v>
      </c>
      <c r="E113" s="67" t="s">
        <v>132</v>
      </c>
      <c r="F113" s="68">
        <v>32</v>
      </c>
      <c r="G113" s="65"/>
      <c r="H113" s="69"/>
      <c r="I113" s="70"/>
      <c r="J113" s="70"/>
      <c r="K113" s="34" t="s">
        <v>65</v>
      </c>
      <c r="L113" s="77">
        <v>113</v>
      </c>
      <c r="M113" s="77"/>
      <c r="N113" s="72"/>
      <c r="O113" s="79" t="s">
        <v>630</v>
      </c>
      <c r="P113" s="81">
        <v>43683.18912037037</v>
      </c>
      <c r="Q113" s="79" t="s">
        <v>634</v>
      </c>
      <c r="R113" s="79"/>
      <c r="S113" s="79"/>
      <c r="T113" s="79" t="s">
        <v>660</v>
      </c>
      <c r="U113" s="79"/>
      <c r="V113" s="82" t="s">
        <v>782</v>
      </c>
      <c r="W113" s="81">
        <v>43683.18912037037</v>
      </c>
      <c r="X113" s="85">
        <v>43683</v>
      </c>
      <c r="Y113" s="87" t="s">
        <v>1177</v>
      </c>
      <c r="Z113" s="82" t="s">
        <v>1689</v>
      </c>
      <c r="AA113" s="79"/>
      <c r="AB113" s="79"/>
      <c r="AC113" s="87" t="s">
        <v>2201</v>
      </c>
      <c r="AD113" s="79"/>
      <c r="AE113" s="79" t="b">
        <v>0</v>
      </c>
      <c r="AF113" s="79">
        <v>0</v>
      </c>
      <c r="AG113" s="87" t="s">
        <v>2624</v>
      </c>
      <c r="AH113" s="79" t="b">
        <v>0</v>
      </c>
      <c r="AI113" s="79" t="s">
        <v>2626</v>
      </c>
      <c r="AJ113" s="79"/>
      <c r="AK113" s="87" t="s">
        <v>2624</v>
      </c>
      <c r="AL113" s="79" t="b">
        <v>0</v>
      </c>
      <c r="AM113" s="79">
        <v>192</v>
      </c>
      <c r="AN113" s="87" t="s">
        <v>2597</v>
      </c>
      <c r="AO113" s="79" t="s">
        <v>2632</v>
      </c>
      <c r="AP113" s="79" t="b">
        <v>0</v>
      </c>
      <c r="AQ113" s="87" t="s">
        <v>2597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1</v>
      </c>
      <c r="BG113" s="49">
        <v>2.9411764705882355</v>
      </c>
      <c r="BH113" s="48">
        <v>0</v>
      </c>
      <c r="BI113" s="49">
        <v>0</v>
      </c>
      <c r="BJ113" s="48">
        <v>0</v>
      </c>
      <c r="BK113" s="49">
        <v>0</v>
      </c>
      <c r="BL113" s="48">
        <v>33</v>
      </c>
      <c r="BM113" s="49">
        <v>97.05882352941177</v>
      </c>
      <c r="BN113" s="48">
        <v>34</v>
      </c>
    </row>
    <row r="114" spans="1:66" ht="15">
      <c r="A114" s="64" t="s">
        <v>302</v>
      </c>
      <c r="B114" s="64" t="s">
        <v>599</v>
      </c>
      <c r="C114" s="65" t="s">
        <v>5759</v>
      </c>
      <c r="D114" s="66">
        <v>3</v>
      </c>
      <c r="E114" s="67" t="s">
        <v>132</v>
      </c>
      <c r="F114" s="68">
        <v>32</v>
      </c>
      <c r="G114" s="65"/>
      <c r="H114" s="69"/>
      <c r="I114" s="70"/>
      <c r="J114" s="70"/>
      <c r="K114" s="34" t="s">
        <v>65</v>
      </c>
      <c r="L114" s="77">
        <v>114</v>
      </c>
      <c r="M114" s="77"/>
      <c r="N114" s="72"/>
      <c r="O114" s="79" t="s">
        <v>630</v>
      </c>
      <c r="P114" s="81">
        <v>43683.19412037037</v>
      </c>
      <c r="Q114" s="79" t="s">
        <v>634</v>
      </c>
      <c r="R114" s="79"/>
      <c r="S114" s="79"/>
      <c r="T114" s="79" t="s">
        <v>660</v>
      </c>
      <c r="U114" s="79"/>
      <c r="V114" s="82" t="s">
        <v>723</v>
      </c>
      <c r="W114" s="81">
        <v>43683.19412037037</v>
      </c>
      <c r="X114" s="85">
        <v>43683</v>
      </c>
      <c r="Y114" s="87" t="s">
        <v>1178</v>
      </c>
      <c r="Z114" s="82" t="s">
        <v>1690</v>
      </c>
      <c r="AA114" s="79"/>
      <c r="AB114" s="79"/>
      <c r="AC114" s="87" t="s">
        <v>2202</v>
      </c>
      <c r="AD114" s="79"/>
      <c r="AE114" s="79" t="b">
        <v>0</v>
      </c>
      <c r="AF114" s="79">
        <v>0</v>
      </c>
      <c r="AG114" s="87" t="s">
        <v>2624</v>
      </c>
      <c r="AH114" s="79" t="b">
        <v>0</v>
      </c>
      <c r="AI114" s="79" t="s">
        <v>2626</v>
      </c>
      <c r="AJ114" s="79"/>
      <c r="AK114" s="87" t="s">
        <v>2624</v>
      </c>
      <c r="AL114" s="79" t="b">
        <v>0</v>
      </c>
      <c r="AM114" s="79">
        <v>192</v>
      </c>
      <c r="AN114" s="87" t="s">
        <v>2597</v>
      </c>
      <c r="AO114" s="79" t="s">
        <v>2633</v>
      </c>
      <c r="AP114" s="79" t="b">
        <v>0</v>
      </c>
      <c r="AQ114" s="87" t="s">
        <v>2597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v>1</v>
      </c>
      <c r="BG114" s="49">
        <v>2.9411764705882355</v>
      </c>
      <c r="BH114" s="48">
        <v>0</v>
      </c>
      <c r="BI114" s="49">
        <v>0</v>
      </c>
      <c r="BJ114" s="48">
        <v>0</v>
      </c>
      <c r="BK114" s="49">
        <v>0</v>
      </c>
      <c r="BL114" s="48">
        <v>33</v>
      </c>
      <c r="BM114" s="49">
        <v>97.05882352941177</v>
      </c>
      <c r="BN114" s="48">
        <v>34</v>
      </c>
    </row>
    <row r="115" spans="1:66" ht="15">
      <c r="A115" s="64" t="s">
        <v>303</v>
      </c>
      <c r="B115" s="64" t="s">
        <v>590</v>
      </c>
      <c r="C115" s="65" t="s">
        <v>5760</v>
      </c>
      <c r="D115" s="66">
        <v>10</v>
      </c>
      <c r="E115" s="67" t="s">
        <v>136</v>
      </c>
      <c r="F115" s="68">
        <v>28.285714285714285</v>
      </c>
      <c r="G115" s="65"/>
      <c r="H115" s="69"/>
      <c r="I115" s="70"/>
      <c r="J115" s="70"/>
      <c r="K115" s="34" t="s">
        <v>65</v>
      </c>
      <c r="L115" s="77">
        <v>115</v>
      </c>
      <c r="M115" s="77"/>
      <c r="N115" s="72"/>
      <c r="O115" s="79" t="s">
        <v>630</v>
      </c>
      <c r="P115" s="81">
        <v>43683.19372685185</v>
      </c>
      <c r="Q115" s="79" t="s">
        <v>638</v>
      </c>
      <c r="R115" s="79"/>
      <c r="S115" s="79"/>
      <c r="T115" s="79"/>
      <c r="U115" s="79"/>
      <c r="V115" s="82" t="s">
        <v>783</v>
      </c>
      <c r="W115" s="81">
        <v>43683.19372685185</v>
      </c>
      <c r="X115" s="85">
        <v>43683</v>
      </c>
      <c r="Y115" s="87" t="s">
        <v>1179</v>
      </c>
      <c r="Z115" s="82" t="s">
        <v>1691</v>
      </c>
      <c r="AA115" s="79"/>
      <c r="AB115" s="79"/>
      <c r="AC115" s="87" t="s">
        <v>2203</v>
      </c>
      <c r="AD115" s="79"/>
      <c r="AE115" s="79" t="b">
        <v>0</v>
      </c>
      <c r="AF115" s="79">
        <v>0</v>
      </c>
      <c r="AG115" s="87" t="s">
        <v>2624</v>
      </c>
      <c r="AH115" s="79" t="b">
        <v>0</v>
      </c>
      <c r="AI115" s="79" t="s">
        <v>2626</v>
      </c>
      <c r="AJ115" s="79"/>
      <c r="AK115" s="87" t="s">
        <v>2624</v>
      </c>
      <c r="AL115" s="79" t="b">
        <v>0</v>
      </c>
      <c r="AM115" s="79">
        <v>30</v>
      </c>
      <c r="AN115" s="87" t="s">
        <v>2564</v>
      </c>
      <c r="AO115" s="79" t="s">
        <v>2631</v>
      </c>
      <c r="AP115" s="79" t="b">
        <v>0</v>
      </c>
      <c r="AQ115" s="87" t="s">
        <v>2564</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3</v>
      </c>
      <c r="BE115" s="78" t="str">
        <f>REPLACE(INDEX(GroupVertices[Group],MATCH(Edges[[#This Row],[Vertex 2]],GroupVertices[Vertex],0)),1,1,"")</f>
        <v>3</v>
      </c>
      <c r="BF115" s="48"/>
      <c r="BG115" s="49"/>
      <c r="BH115" s="48"/>
      <c r="BI115" s="49"/>
      <c r="BJ115" s="48"/>
      <c r="BK115" s="49"/>
      <c r="BL115" s="48"/>
      <c r="BM115" s="49"/>
      <c r="BN115" s="48"/>
    </row>
    <row r="116" spans="1:66" ht="15">
      <c r="A116" s="64" t="s">
        <v>303</v>
      </c>
      <c r="B116" s="64" t="s">
        <v>623</v>
      </c>
      <c r="C116" s="65" t="s">
        <v>5760</v>
      </c>
      <c r="D116" s="66">
        <v>10</v>
      </c>
      <c r="E116" s="67" t="s">
        <v>136</v>
      </c>
      <c r="F116" s="68">
        <v>28.285714285714285</v>
      </c>
      <c r="G116" s="65"/>
      <c r="H116" s="69"/>
      <c r="I116" s="70"/>
      <c r="J116" s="70"/>
      <c r="K116" s="34" t="s">
        <v>65</v>
      </c>
      <c r="L116" s="77">
        <v>116</v>
      </c>
      <c r="M116" s="77"/>
      <c r="N116" s="72"/>
      <c r="O116" s="79" t="s">
        <v>631</v>
      </c>
      <c r="P116" s="81">
        <v>43683.19372685185</v>
      </c>
      <c r="Q116" s="79" t="s">
        <v>638</v>
      </c>
      <c r="R116" s="79"/>
      <c r="S116" s="79"/>
      <c r="T116" s="79"/>
      <c r="U116" s="79"/>
      <c r="V116" s="82" t="s">
        <v>783</v>
      </c>
      <c r="W116" s="81">
        <v>43683.19372685185</v>
      </c>
      <c r="X116" s="85">
        <v>43683</v>
      </c>
      <c r="Y116" s="87" t="s">
        <v>1179</v>
      </c>
      <c r="Z116" s="82" t="s">
        <v>1691</v>
      </c>
      <c r="AA116" s="79"/>
      <c r="AB116" s="79"/>
      <c r="AC116" s="87" t="s">
        <v>2203</v>
      </c>
      <c r="AD116" s="79"/>
      <c r="AE116" s="79" t="b">
        <v>0</v>
      </c>
      <c r="AF116" s="79">
        <v>0</v>
      </c>
      <c r="AG116" s="87" t="s">
        <v>2624</v>
      </c>
      <c r="AH116" s="79" t="b">
        <v>0</v>
      </c>
      <c r="AI116" s="79" t="s">
        <v>2626</v>
      </c>
      <c r="AJ116" s="79"/>
      <c r="AK116" s="87" t="s">
        <v>2624</v>
      </c>
      <c r="AL116" s="79" t="b">
        <v>0</v>
      </c>
      <c r="AM116" s="79">
        <v>30</v>
      </c>
      <c r="AN116" s="87" t="s">
        <v>2564</v>
      </c>
      <c r="AO116" s="79" t="s">
        <v>2631</v>
      </c>
      <c r="AP116" s="79" t="b">
        <v>0</v>
      </c>
      <c r="AQ116" s="87" t="s">
        <v>2564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3</v>
      </c>
      <c r="BE116" s="78" t="str">
        <f>REPLACE(INDEX(GroupVertices[Group],MATCH(Edges[[#This Row],[Vertex 2]],GroupVertices[Vertex],0)),1,1,"")</f>
        <v>3</v>
      </c>
      <c r="BF116" s="48">
        <v>2</v>
      </c>
      <c r="BG116" s="49">
        <v>5.128205128205129</v>
      </c>
      <c r="BH116" s="48">
        <v>1</v>
      </c>
      <c r="BI116" s="49">
        <v>2.5641025641025643</v>
      </c>
      <c r="BJ116" s="48">
        <v>1</v>
      </c>
      <c r="BK116" s="49">
        <v>2.5641025641025643</v>
      </c>
      <c r="BL116" s="48">
        <v>36</v>
      </c>
      <c r="BM116" s="49">
        <v>92.3076923076923</v>
      </c>
      <c r="BN116" s="48">
        <v>39</v>
      </c>
    </row>
    <row r="117" spans="1:66" ht="15">
      <c r="A117" s="64" t="s">
        <v>303</v>
      </c>
      <c r="B117" s="64" t="s">
        <v>590</v>
      </c>
      <c r="C117" s="65" t="s">
        <v>5760</v>
      </c>
      <c r="D117" s="66">
        <v>10</v>
      </c>
      <c r="E117" s="67" t="s">
        <v>136</v>
      </c>
      <c r="F117" s="68">
        <v>28.285714285714285</v>
      </c>
      <c r="G117" s="65"/>
      <c r="H117" s="69"/>
      <c r="I117" s="70"/>
      <c r="J117" s="70"/>
      <c r="K117" s="34" t="s">
        <v>65</v>
      </c>
      <c r="L117" s="77">
        <v>117</v>
      </c>
      <c r="M117" s="77"/>
      <c r="N117" s="72"/>
      <c r="O117" s="79" t="s">
        <v>630</v>
      </c>
      <c r="P117" s="81">
        <v>43683.194699074076</v>
      </c>
      <c r="Q117" s="79" t="s">
        <v>637</v>
      </c>
      <c r="R117" s="79"/>
      <c r="S117" s="79"/>
      <c r="T117" s="79" t="s">
        <v>663</v>
      </c>
      <c r="U117" s="79"/>
      <c r="V117" s="82" t="s">
        <v>783</v>
      </c>
      <c r="W117" s="81">
        <v>43683.194699074076</v>
      </c>
      <c r="X117" s="85">
        <v>43683</v>
      </c>
      <c r="Y117" s="87" t="s">
        <v>1180</v>
      </c>
      <c r="Z117" s="82" t="s">
        <v>1692</v>
      </c>
      <c r="AA117" s="79"/>
      <c r="AB117" s="79"/>
      <c r="AC117" s="87" t="s">
        <v>2204</v>
      </c>
      <c r="AD117" s="79"/>
      <c r="AE117" s="79" t="b">
        <v>0</v>
      </c>
      <c r="AF117" s="79">
        <v>0</v>
      </c>
      <c r="AG117" s="87" t="s">
        <v>2624</v>
      </c>
      <c r="AH117" s="79" t="b">
        <v>0</v>
      </c>
      <c r="AI117" s="79" t="s">
        <v>2627</v>
      </c>
      <c r="AJ117" s="79"/>
      <c r="AK117" s="87" t="s">
        <v>2624</v>
      </c>
      <c r="AL117" s="79" t="b">
        <v>0</v>
      </c>
      <c r="AM117" s="79">
        <v>38</v>
      </c>
      <c r="AN117" s="87" t="s">
        <v>2563</v>
      </c>
      <c r="AO117" s="79" t="s">
        <v>2631</v>
      </c>
      <c r="AP117" s="79" t="b">
        <v>0</v>
      </c>
      <c r="AQ117" s="87" t="s">
        <v>2563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3</v>
      </c>
      <c r="BE117" s="78" t="str">
        <f>REPLACE(INDEX(GroupVertices[Group],MATCH(Edges[[#This Row],[Vertex 2]],GroupVertices[Vertex],0)),1,1,"")</f>
        <v>3</v>
      </c>
      <c r="BF117" s="48"/>
      <c r="BG117" s="49"/>
      <c r="BH117" s="48"/>
      <c r="BI117" s="49"/>
      <c r="BJ117" s="48"/>
      <c r="BK117" s="49"/>
      <c r="BL117" s="48"/>
      <c r="BM117" s="49"/>
      <c r="BN117" s="48"/>
    </row>
    <row r="118" spans="1:66" ht="15">
      <c r="A118" s="64" t="s">
        <v>303</v>
      </c>
      <c r="B118" s="64" t="s">
        <v>623</v>
      </c>
      <c r="C118" s="65" t="s">
        <v>5760</v>
      </c>
      <c r="D118" s="66">
        <v>10</v>
      </c>
      <c r="E118" s="67" t="s">
        <v>136</v>
      </c>
      <c r="F118" s="68">
        <v>28.285714285714285</v>
      </c>
      <c r="G118" s="65"/>
      <c r="H118" s="69"/>
      <c r="I118" s="70"/>
      <c r="J118" s="70"/>
      <c r="K118" s="34" t="s">
        <v>65</v>
      </c>
      <c r="L118" s="77">
        <v>118</v>
      </c>
      <c r="M118" s="77"/>
      <c r="N118" s="72"/>
      <c r="O118" s="79" t="s">
        <v>631</v>
      </c>
      <c r="P118" s="81">
        <v>43683.194699074076</v>
      </c>
      <c r="Q118" s="79" t="s">
        <v>637</v>
      </c>
      <c r="R118" s="79"/>
      <c r="S118" s="79"/>
      <c r="T118" s="79" t="s">
        <v>663</v>
      </c>
      <c r="U118" s="79"/>
      <c r="V118" s="82" t="s">
        <v>783</v>
      </c>
      <c r="W118" s="81">
        <v>43683.194699074076</v>
      </c>
      <c r="X118" s="85">
        <v>43683</v>
      </c>
      <c r="Y118" s="87" t="s">
        <v>1180</v>
      </c>
      <c r="Z118" s="82" t="s">
        <v>1692</v>
      </c>
      <c r="AA118" s="79"/>
      <c r="AB118" s="79"/>
      <c r="AC118" s="87" t="s">
        <v>2204</v>
      </c>
      <c r="AD118" s="79"/>
      <c r="AE118" s="79" t="b">
        <v>0</v>
      </c>
      <c r="AF118" s="79">
        <v>0</v>
      </c>
      <c r="AG118" s="87" t="s">
        <v>2624</v>
      </c>
      <c r="AH118" s="79" t="b">
        <v>0</v>
      </c>
      <c r="AI118" s="79" t="s">
        <v>2627</v>
      </c>
      <c r="AJ118" s="79"/>
      <c r="AK118" s="87" t="s">
        <v>2624</v>
      </c>
      <c r="AL118" s="79" t="b">
        <v>0</v>
      </c>
      <c r="AM118" s="79">
        <v>38</v>
      </c>
      <c r="AN118" s="87" t="s">
        <v>2563</v>
      </c>
      <c r="AO118" s="79" t="s">
        <v>2631</v>
      </c>
      <c r="AP118" s="79" t="b">
        <v>0</v>
      </c>
      <c r="AQ118" s="87" t="s">
        <v>2563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3</v>
      </c>
      <c r="BF118" s="48">
        <v>0</v>
      </c>
      <c r="BG118" s="49">
        <v>0</v>
      </c>
      <c r="BH118" s="48">
        <v>0</v>
      </c>
      <c r="BI118" s="49">
        <v>0</v>
      </c>
      <c r="BJ118" s="48">
        <v>0</v>
      </c>
      <c r="BK118" s="49">
        <v>0</v>
      </c>
      <c r="BL118" s="48">
        <v>6</v>
      </c>
      <c r="BM118" s="49">
        <v>100</v>
      </c>
      <c r="BN118" s="48">
        <v>6</v>
      </c>
    </row>
    <row r="119" spans="1:66" ht="15">
      <c r="A119" s="64" t="s">
        <v>304</v>
      </c>
      <c r="B119" s="64" t="s">
        <v>590</v>
      </c>
      <c r="C119" s="65" t="s">
        <v>5759</v>
      </c>
      <c r="D119" s="66">
        <v>3</v>
      </c>
      <c r="E119" s="67" t="s">
        <v>132</v>
      </c>
      <c r="F119" s="68">
        <v>32</v>
      </c>
      <c r="G119" s="65"/>
      <c r="H119" s="69"/>
      <c r="I119" s="70"/>
      <c r="J119" s="70"/>
      <c r="K119" s="34" t="s">
        <v>65</v>
      </c>
      <c r="L119" s="77">
        <v>119</v>
      </c>
      <c r="M119" s="77"/>
      <c r="N119" s="72"/>
      <c r="O119" s="79" t="s">
        <v>630</v>
      </c>
      <c r="P119" s="81">
        <v>43683.19530092592</v>
      </c>
      <c r="Q119" s="79" t="s">
        <v>637</v>
      </c>
      <c r="R119" s="79"/>
      <c r="S119" s="79"/>
      <c r="T119" s="79" t="s">
        <v>663</v>
      </c>
      <c r="U119" s="79"/>
      <c r="V119" s="82" t="s">
        <v>784</v>
      </c>
      <c r="W119" s="81">
        <v>43683.19530092592</v>
      </c>
      <c r="X119" s="85">
        <v>43683</v>
      </c>
      <c r="Y119" s="87" t="s">
        <v>1181</v>
      </c>
      <c r="Z119" s="82" t="s">
        <v>1693</v>
      </c>
      <c r="AA119" s="79"/>
      <c r="AB119" s="79"/>
      <c r="AC119" s="87" t="s">
        <v>2205</v>
      </c>
      <c r="AD119" s="79"/>
      <c r="AE119" s="79" t="b">
        <v>0</v>
      </c>
      <c r="AF119" s="79">
        <v>0</v>
      </c>
      <c r="AG119" s="87" t="s">
        <v>2624</v>
      </c>
      <c r="AH119" s="79" t="b">
        <v>0</v>
      </c>
      <c r="AI119" s="79" t="s">
        <v>2627</v>
      </c>
      <c r="AJ119" s="79"/>
      <c r="AK119" s="87" t="s">
        <v>2624</v>
      </c>
      <c r="AL119" s="79" t="b">
        <v>0</v>
      </c>
      <c r="AM119" s="79">
        <v>38</v>
      </c>
      <c r="AN119" s="87" t="s">
        <v>2563</v>
      </c>
      <c r="AO119" s="79" t="s">
        <v>2632</v>
      </c>
      <c r="AP119" s="79" t="b">
        <v>0</v>
      </c>
      <c r="AQ119" s="87" t="s">
        <v>2563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8"/>
      <c r="BG119" s="49"/>
      <c r="BH119" s="48"/>
      <c r="BI119" s="49"/>
      <c r="BJ119" s="48"/>
      <c r="BK119" s="49"/>
      <c r="BL119" s="48"/>
      <c r="BM119" s="49"/>
      <c r="BN119" s="48"/>
    </row>
    <row r="120" spans="1:66" ht="15">
      <c r="A120" s="64" t="s">
        <v>304</v>
      </c>
      <c r="B120" s="64" t="s">
        <v>623</v>
      </c>
      <c r="C120" s="65" t="s">
        <v>5759</v>
      </c>
      <c r="D120" s="66">
        <v>3</v>
      </c>
      <c r="E120" s="67" t="s">
        <v>132</v>
      </c>
      <c r="F120" s="68">
        <v>32</v>
      </c>
      <c r="G120" s="65"/>
      <c r="H120" s="69"/>
      <c r="I120" s="70"/>
      <c r="J120" s="70"/>
      <c r="K120" s="34" t="s">
        <v>65</v>
      </c>
      <c r="L120" s="77">
        <v>120</v>
      </c>
      <c r="M120" s="77"/>
      <c r="N120" s="72"/>
      <c r="O120" s="79" t="s">
        <v>631</v>
      </c>
      <c r="P120" s="81">
        <v>43683.19530092592</v>
      </c>
      <c r="Q120" s="79" t="s">
        <v>637</v>
      </c>
      <c r="R120" s="79"/>
      <c r="S120" s="79"/>
      <c r="T120" s="79" t="s">
        <v>663</v>
      </c>
      <c r="U120" s="79"/>
      <c r="V120" s="82" t="s">
        <v>784</v>
      </c>
      <c r="W120" s="81">
        <v>43683.19530092592</v>
      </c>
      <c r="X120" s="85">
        <v>43683</v>
      </c>
      <c r="Y120" s="87" t="s">
        <v>1181</v>
      </c>
      <c r="Z120" s="82" t="s">
        <v>1693</v>
      </c>
      <c r="AA120" s="79"/>
      <c r="AB120" s="79"/>
      <c r="AC120" s="87" t="s">
        <v>2205</v>
      </c>
      <c r="AD120" s="79"/>
      <c r="AE120" s="79" t="b">
        <v>0</v>
      </c>
      <c r="AF120" s="79">
        <v>0</v>
      </c>
      <c r="AG120" s="87" t="s">
        <v>2624</v>
      </c>
      <c r="AH120" s="79" t="b">
        <v>0</v>
      </c>
      <c r="AI120" s="79" t="s">
        <v>2627</v>
      </c>
      <c r="AJ120" s="79"/>
      <c r="AK120" s="87" t="s">
        <v>2624</v>
      </c>
      <c r="AL120" s="79" t="b">
        <v>0</v>
      </c>
      <c r="AM120" s="79">
        <v>38</v>
      </c>
      <c r="AN120" s="87" t="s">
        <v>2563</v>
      </c>
      <c r="AO120" s="79" t="s">
        <v>2632</v>
      </c>
      <c r="AP120" s="79" t="b">
        <v>0</v>
      </c>
      <c r="AQ120" s="87" t="s">
        <v>2563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8">
        <v>0</v>
      </c>
      <c r="BG120" s="49">
        <v>0</v>
      </c>
      <c r="BH120" s="48">
        <v>0</v>
      </c>
      <c r="BI120" s="49">
        <v>0</v>
      </c>
      <c r="BJ120" s="48">
        <v>0</v>
      </c>
      <c r="BK120" s="49">
        <v>0</v>
      </c>
      <c r="BL120" s="48">
        <v>6</v>
      </c>
      <c r="BM120" s="49">
        <v>100</v>
      </c>
      <c r="BN120" s="48">
        <v>6</v>
      </c>
    </row>
    <row r="121" spans="1:66" ht="15">
      <c r="A121" s="64" t="s">
        <v>305</v>
      </c>
      <c r="B121" s="64" t="s">
        <v>590</v>
      </c>
      <c r="C121" s="65" t="s">
        <v>5759</v>
      </c>
      <c r="D121" s="66">
        <v>3</v>
      </c>
      <c r="E121" s="67" t="s">
        <v>132</v>
      </c>
      <c r="F121" s="68">
        <v>32</v>
      </c>
      <c r="G121" s="65"/>
      <c r="H121" s="69"/>
      <c r="I121" s="70"/>
      <c r="J121" s="70"/>
      <c r="K121" s="34" t="s">
        <v>65</v>
      </c>
      <c r="L121" s="77">
        <v>121</v>
      </c>
      <c r="M121" s="77"/>
      <c r="N121" s="72"/>
      <c r="O121" s="79" t="s">
        <v>630</v>
      </c>
      <c r="P121" s="81">
        <v>43683.19658564815</v>
      </c>
      <c r="Q121" s="79" t="s">
        <v>638</v>
      </c>
      <c r="R121" s="79"/>
      <c r="S121" s="79"/>
      <c r="T121" s="79"/>
      <c r="U121" s="79"/>
      <c r="V121" s="82" t="s">
        <v>785</v>
      </c>
      <c r="W121" s="81">
        <v>43683.19658564815</v>
      </c>
      <c r="X121" s="85">
        <v>43683</v>
      </c>
      <c r="Y121" s="87" t="s">
        <v>1182</v>
      </c>
      <c r="Z121" s="82" t="s">
        <v>1694</v>
      </c>
      <c r="AA121" s="79"/>
      <c r="AB121" s="79"/>
      <c r="AC121" s="87" t="s">
        <v>2206</v>
      </c>
      <c r="AD121" s="79"/>
      <c r="AE121" s="79" t="b">
        <v>0</v>
      </c>
      <c r="AF121" s="79">
        <v>0</v>
      </c>
      <c r="AG121" s="87" t="s">
        <v>2624</v>
      </c>
      <c r="AH121" s="79" t="b">
        <v>0</v>
      </c>
      <c r="AI121" s="79" t="s">
        <v>2626</v>
      </c>
      <c r="AJ121" s="79"/>
      <c r="AK121" s="87" t="s">
        <v>2624</v>
      </c>
      <c r="AL121" s="79" t="b">
        <v>0</v>
      </c>
      <c r="AM121" s="79">
        <v>30</v>
      </c>
      <c r="AN121" s="87" t="s">
        <v>2564</v>
      </c>
      <c r="AO121" s="79" t="s">
        <v>2631</v>
      </c>
      <c r="AP121" s="79" t="b">
        <v>0</v>
      </c>
      <c r="AQ121" s="87" t="s">
        <v>2564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8"/>
      <c r="BG121" s="49"/>
      <c r="BH121" s="48"/>
      <c r="BI121" s="49"/>
      <c r="BJ121" s="48"/>
      <c r="BK121" s="49"/>
      <c r="BL121" s="48"/>
      <c r="BM121" s="49"/>
      <c r="BN121" s="48"/>
    </row>
    <row r="122" spans="1:66" ht="15">
      <c r="A122" s="64" t="s">
        <v>305</v>
      </c>
      <c r="B122" s="64" t="s">
        <v>623</v>
      </c>
      <c r="C122" s="65" t="s">
        <v>5759</v>
      </c>
      <c r="D122" s="66">
        <v>3</v>
      </c>
      <c r="E122" s="67" t="s">
        <v>132</v>
      </c>
      <c r="F122" s="68">
        <v>32</v>
      </c>
      <c r="G122" s="65"/>
      <c r="H122" s="69"/>
      <c r="I122" s="70"/>
      <c r="J122" s="70"/>
      <c r="K122" s="34" t="s">
        <v>65</v>
      </c>
      <c r="L122" s="77">
        <v>122</v>
      </c>
      <c r="M122" s="77"/>
      <c r="N122" s="72"/>
      <c r="O122" s="79" t="s">
        <v>631</v>
      </c>
      <c r="P122" s="81">
        <v>43683.19658564815</v>
      </c>
      <c r="Q122" s="79" t="s">
        <v>638</v>
      </c>
      <c r="R122" s="79"/>
      <c r="S122" s="79"/>
      <c r="T122" s="79"/>
      <c r="U122" s="79"/>
      <c r="V122" s="82" t="s">
        <v>785</v>
      </c>
      <c r="W122" s="81">
        <v>43683.19658564815</v>
      </c>
      <c r="X122" s="85">
        <v>43683</v>
      </c>
      <c r="Y122" s="87" t="s">
        <v>1182</v>
      </c>
      <c r="Z122" s="82" t="s">
        <v>1694</v>
      </c>
      <c r="AA122" s="79"/>
      <c r="AB122" s="79"/>
      <c r="AC122" s="87" t="s">
        <v>2206</v>
      </c>
      <c r="AD122" s="79"/>
      <c r="AE122" s="79" t="b">
        <v>0</v>
      </c>
      <c r="AF122" s="79">
        <v>0</v>
      </c>
      <c r="AG122" s="87" t="s">
        <v>2624</v>
      </c>
      <c r="AH122" s="79" t="b">
        <v>0</v>
      </c>
      <c r="AI122" s="79" t="s">
        <v>2626</v>
      </c>
      <c r="AJ122" s="79"/>
      <c r="AK122" s="87" t="s">
        <v>2624</v>
      </c>
      <c r="AL122" s="79" t="b">
        <v>0</v>
      </c>
      <c r="AM122" s="79">
        <v>30</v>
      </c>
      <c r="AN122" s="87" t="s">
        <v>2564</v>
      </c>
      <c r="AO122" s="79" t="s">
        <v>2631</v>
      </c>
      <c r="AP122" s="79" t="b">
        <v>0</v>
      </c>
      <c r="AQ122" s="87" t="s">
        <v>2564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8">
        <v>2</v>
      </c>
      <c r="BG122" s="49">
        <v>5.128205128205129</v>
      </c>
      <c r="BH122" s="48">
        <v>1</v>
      </c>
      <c r="BI122" s="49">
        <v>2.5641025641025643</v>
      </c>
      <c r="BJ122" s="48">
        <v>1</v>
      </c>
      <c r="BK122" s="49">
        <v>2.5641025641025643</v>
      </c>
      <c r="BL122" s="48">
        <v>36</v>
      </c>
      <c r="BM122" s="49">
        <v>92.3076923076923</v>
      </c>
      <c r="BN122" s="48">
        <v>39</v>
      </c>
    </row>
    <row r="123" spans="1:66" ht="15">
      <c r="A123" s="64" t="s">
        <v>306</v>
      </c>
      <c r="B123" s="64" t="s">
        <v>590</v>
      </c>
      <c r="C123" s="65" t="s">
        <v>5759</v>
      </c>
      <c r="D123" s="66">
        <v>3</v>
      </c>
      <c r="E123" s="67" t="s">
        <v>132</v>
      </c>
      <c r="F123" s="68">
        <v>32</v>
      </c>
      <c r="G123" s="65"/>
      <c r="H123" s="69"/>
      <c r="I123" s="70"/>
      <c r="J123" s="70"/>
      <c r="K123" s="34" t="s">
        <v>65</v>
      </c>
      <c r="L123" s="77">
        <v>123</v>
      </c>
      <c r="M123" s="77"/>
      <c r="N123" s="72"/>
      <c r="O123" s="79" t="s">
        <v>630</v>
      </c>
      <c r="P123" s="81">
        <v>43683.201840277776</v>
      </c>
      <c r="Q123" s="79" t="s">
        <v>637</v>
      </c>
      <c r="R123" s="79"/>
      <c r="S123" s="79"/>
      <c r="T123" s="79" t="s">
        <v>663</v>
      </c>
      <c r="U123" s="79"/>
      <c r="V123" s="82" t="s">
        <v>786</v>
      </c>
      <c r="W123" s="81">
        <v>43683.201840277776</v>
      </c>
      <c r="X123" s="85">
        <v>43683</v>
      </c>
      <c r="Y123" s="87" t="s">
        <v>1183</v>
      </c>
      <c r="Z123" s="82" t="s">
        <v>1695</v>
      </c>
      <c r="AA123" s="79"/>
      <c r="AB123" s="79"/>
      <c r="AC123" s="87" t="s">
        <v>2207</v>
      </c>
      <c r="AD123" s="79"/>
      <c r="AE123" s="79" t="b">
        <v>0</v>
      </c>
      <c r="AF123" s="79">
        <v>0</v>
      </c>
      <c r="AG123" s="87" t="s">
        <v>2624</v>
      </c>
      <c r="AH123" s="79" t="b">
        <v>0</v>
      </c>
      <c r="AI123" s="79" t="s">
        <v>2627</v>
      </c>
      <c r="AJ123" s="79"/>
      <c r="AK123" s="87" t="s">
        <v>2624</v>
      </c>
      <c r="AL123" s="79" t="b">
        <v>0</v>
      </c>
      <c r="AM123" s="79">
        <v>38</v>
      </c>
      <c r="AN123" s="87" t="s">
        <v>2563</v>
      </c>
      <c r="AO123" s="79" t="s">
        <v>2631</v>
      </c>
      <c r="AP123" s="79" t="b">
        <v>0</v>
      </c>
      <c r="AQ123" s="87" t="s">
        <v>2563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8"/>
      <c r="BG123" s="49"/>
      <c r="BH123" s="48"/>
      <c r="BI123" s="49"/>
      <c r="BJ123" s="48"/>
      <c r="BK123" s="49"/>
      <c r="BL123" s="48"/>
      <c r="BM123" s="49"/>
      <c r="BN123" s="48"/>
    </row>
    <row r="124" spans="1:66" ht="15">
      <c r="A124" s="64" t="s">
        <v>306</v>
      </c>
      <c r="B124" s="64" t="s">
        <v>623</v>
      </c>
      <c r="C124" s="65" t="s">
        <v>5759</v>
      </c>
      <c r="D124" s="66">
        <v>3</v>
      </c>
      <c r="E124" s="67" t="s">
        <v>132</v>
      </c>
      <c r="F124" s="68">
        <v>32</v>
      </c>
      <c r="G124" s="65"/>
      <c r="H124" s="69"/>
      <c r="I124" s="70"/>
      <c r="J124" s="70"/>
      <c r="K124" s="34" t="s">
        <v>65</v>
      </c>
      <c r="L124" s="77">
        <v>124</v>
      </c>
      <c r="M124" s="77"/>
      <c r="N124" s="72"/>
      <c r="O124" s="79" t="s">
        <v>631</v>
      </c>
      <c r="P124" s="81">
        <v>43683.201840277776</v>
      </c>
      <c r="Q124" s="79" t="s">
        <v>637</v>
      </c>
      <c r="R124" s="79"/>
      <c r="S124" s="79"/>
      <c r="T124" s="79" t="s">
        <v>663</v>
      </c>
      <c r="U124" s="79"/>
      <c r="V124" s="82" t="s">
        <v>786</v>
      </c>
      <c r="W124" s="81">
        <v>43683.201840277776</v>
      </c>
      <c r="X124" s="85">
        <v>43683</v>
      </c>
      <c r="Y124" s="87" t="s">
        <v>1183</v>
      </c>
      <c r="Z124" s="82" t="s">
        <v>1695</v>
      </c>
      <c r="AA124" s="79"/>
      <c r="AB124" s="79"/>
      <c r="AC124" s="87" t="s">
        <v>2207</v>
      </c>
      <c r="AD124" s="79"/>
      <c r="AE124" s="79" t="b">
        <v>0</v>
      </c>
      <c r="AF124" s="79">
        <v>0</v>
      </c>
      <c r="AG124" s="87" t="s">
        <v>2624</v>
      </c>
      <c r="AH124" s="79" t="b">
        <v>0</v>
      </c>
      <c r="AI124" s="79" t="s">
        <v>2627</v>
      </c>
      <c r="AJ124" s="79"/>
      <c r="AK124" s="87" t="s">
        <v>2624</v>
      </c>
      <c r="AL124" s="79" t="b">
        <v>0</v>
      </c>
      <c r="AM124" s="79">
        <v>38</v>
      </c>
      <c r="AN124" s="87" t="s">
        <v>2563</v>
      </c>
      <c r="AO124" s="79" t="s">
        <v>2631</v>
      </c>
      <c r="AP124" s="79" t="b">
        <v>0</v>
      </c>
      <c r="AQ124" s="87" t="s">
        <v>2563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8">
        <v>0</v>
      </c>
      <c r="BG124" s="49">
        <v>0</v>
      </c>
      <c r="BH124" s="48">
        <v>0</v>
      </c>
      <c r="BI124" s="49">
        <v>0</v>
      </c>
      <c r="BJ124" s="48">
        <v>0</v>
      </c>
      <c r="BK124" s="49">
        <v>0</v>
      </c>
      <c r="BL124" s="48">
        <v>6</v>
      </c>
      <c r="BM124" s="49">
        <v>100</v>
      </c>
      <c r="BN124" s="48">
        <v>6</v>
      </c>
    </row>
    <row r="125" spans="1:66" ht="15">
      <c r="A125" s="64" t="s">
        <v>307</v>
      </c>
      <c r="B125" s="64" t="s">
        <v>590</v>
      </c>
      <c r="C125" s="65" t="s">
        <v>5760</v>
      </c>
      <c r="D125" s="66">
        <v>10</v>
      </c>
      <c r="E125" s="67" t="s">
        <v>136</v>
      </c>
      <c r="F125" s="68">
        <v>28.285714285714285</v>
      </c>
      <c r="G125" s="65"/>
      <c r="H125" s="69"/>
      <c r="I125" s="70"/>
      <c r="J125" s="70"/>
      <c r="K125" s="34" t="s">
        <v>65</v>
      </c>
      <c r="L125" s="77">
        <v>125</v>
      </c>
      <c r="M125" s="77"/>
      <c r="N125" s="72"/>
      <c r="O125" s="79" t="s">
        <v>630</v>
      </c>
      <c r="P125" s="81">
        <v>43683.2040625</v>
      </c>
      <c r="Q125" s="79" t="s">
        <v>637</v>
      </c>
      <c r="R125" s="79"/>
      <c r="S125" s="79"/>
      <c r="T125" s="79" t="s">
        <v>663</v>
      </c>
      <c r="U125" s="79"/>
      <c r="V125" s="82" t="s">
        <v>787</v>
      </c>
      <c r="W125" s="81">
        <v>43683.2040625</v>
      </c>
      <c r="X125" s="85">
        <v>43683</v>
      </c>
      <c r="Y125" s="87" t="s">
        <v>1184</v>
      </c>
      <c r="Z125" s="82" t="s">
        <v>1696</v>
      </c>
      <c r="AA125" s="79"/>
      <c r="AB125" s="79"/>
      <c r="AC125" s="87" t="s">
        <v>2208</v>
      </c>
      <c r="AD125" s="79"/>
      <c r="AE125" s="79" t="b">
        <v>0</v>
      </c>
      <c r="AF125" s="79">
        <v>0</v>
      </c>
      <c r="AG125" s="87" t="s">
        <v>2624</v>
      </c>
      <c r="AH125" s="79" t="b">
        <v>0</v>
      </c>
      <c r="AI125" s="79" t="s">
        <v>2627</v>
      </c>
      <c r="AJ125" s="79"/>
      <c r="AK125" s="87" t="s">
        <v>2624</v>
      </c>
      <c r="AL125" s="79" t="b">
        <v>0</v>
      </c>
      <c r="AM125" s="79">
        <v>38</v>
      </c>
      <c r="AN125" s="87" t="s">
        <v>2563</v>
      </c>
      <c r="AO125" s="79" t="s">
        <v>2633</v>
      </c>
      <c r="AP125" s="79" t="b">
        <v>0</v>
      </c>
      <c r="AQ125" s="87" t="s">
        <v>2563</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3</v>
      </c>
      <c r="BF125" s="48"/>
      <c r="BG125" s="49"/>
      <c r="BH125" s="48"/>
      <c r="BI125" s="49"/>
      <c r="BJ125" s="48"/>
      <c r="BK125" s="49"/>
      <c r="BL125" s="48"/>
      <c r="BM125" s="49"/>
      <c r="BN125" s="48"/>
    </row>
    <row r="126" spans="1:66" ht="15">
      <c r="A126" s="64" t="s">
        <v>307</v>
      </c>
      <c r="B126" s="64" t="s">
        <v>623</v>
      </c>
      <c r="C126" s="65" t="s">
        <v>5760</v>
      </c>
      <c r="D126" s="66">
        <v>10</v>
      </c>
      <c r="E126" s="67" t="s">
        <v>136</v>
      </c>
      <c r="F126" s="68">
        <v>28.285714285714285</v>
      </c>
      <c r="G126" s="65"/>
      <c r="H126" s="69"/>
      <c r="I126" s="70"/>
      <c r="J126" s="70"/>
      <c r="K126" s="34" t="s">
        <v>65</v>
      </c>
      <c r="L126" s="77">
        <v>126</v>
      </c>
      <c r="M126" s="77"/>
      <c r="N126" s="72"/>
      <c r="O126" s="79" t="s">
        <v>631</v>
      </c>
      <c r="P126" s="81">
        <v>43683.2040625</v>
      </c>
      <c r="Q126" s="79" t="s">
        <v>637</v>
      </c>
      <c r="R126" s="79"/>
      <c r="S126" s="79"/>
      <c r="T126" s="79" t="s">
        <v>663</v>
      </c>
      <c r="U126" s="79"/>
      <c r="V126" s="82" t="s">
        <v>787</v>
      </c>
      <c r="W126" s="81">
        <v>43683.2040625</v>
      </c>
      <c r="X126" s="85">
        <v>43683</v>
      </c>
      <c r="Y126" s="87" t="s">
        <v>1184</v>
      </c>
      <c r="Z126" s="82" t="s">
        <v>1696</v>
      </c>
      <c r="AA126" s="79"/>
      <c r="AB126" s="79"/>
      <c r="AC126" s="87" t="s">
        <v>2208</v>
      </c>
      <c r="AD126" s="79"/>
      <c r="AE126" s="79" t="b">
        <v>0</v>
      </c>
      <c r="AF126" s="79">
        <v>0</v>
      </c>
      <c r="AG126" s="87" t="s">
        <v>2624</v>
      </c>
      <c r="AH126" s="79" t="b">
        <v>0</v>
      </c>
      <c r="AI126" s="79" t="s">
        <v>2627</v>
      </c>
      <c r="AJ126" s="79"/>
      <c r="AK126" s="87" t="s">
        <v>2624</v>
      </c>
      <c r="AL126" s="79" t="b">
        <v>0</v>
      </c>
      <c r="AM126" s="79">
        <v>38</v>
      </c>
      <c r="AN126" s="87" t="s">
        <v>2563</v>
      </c>
      <c r="AO126" s="79" t="s">
        <v>2633</v>
      </c>
      <c r="AP126" s="79" t="b">
        <v>0</v>
      </c>
      <c r="AQ126" s="87" t="s">
        <v>2563</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3</v>
      </c>
      <c r="BE126" s="78" t="str">
        <f>REPLACE(INDEX(GroupVertices[Group],MATCH(Edges[[#This Row],[Vertex 2]],GroupVertices[Vertex],0)),1,1,"")</f>
        <v>3</v>
      </c>
      <c r="BF126" s="48">
        <v>0</v>
      </c>
      <c r="BG126" s="49">
        <v>0</v>
      </c>
      <c r="BH126" s="48">
        <v>0</v>
      </c>
      <c r="BI126" s="49">
        <v>0</v>
      </c>
      <c r="BJ126" s="48">
        <v>0</v>
      </c>
      <c r="BK126" s="49">
        <v>0</v>
      </c>
      <c r="BL126" s="48">
        <v>6</v>
      </c>
      <c r="BM126" s="49">
        <v>100</v>
      </c>
      <c r="BN126" s="48">
        <v>6</v>
      </c>
    </row>
    <row r="127" spans="1:66" ht="15">
      <c r="A127" s="64" t="s">
        <v>307</v>
      </c>
      <c r="B127" s="64" t="s">
        <v>590</v>
      </c>
      <c r="C127" s="65" t="s">
        <v>5760</v>
      </c>
      <c r="D127" s="66">
        <v>10</v>
      </c>
      <c r="E127" s="67" t="s">
        <v>136</v>
      </c>
      <c r="F127" s="68">
        <v>28.285714285714285</v>
      </c>
      <c r="G127" s="65"/>
      <c r="H127" s="69"/>
      <c r="I127" s="70"/>
      <c r="J127" s="70"/>
      <c r="K127" s="34" t="s">
        <v>65</v>
      </c>
      <c r="L127" s="77">
        <v>127</v>
      </c>
      <c r="M127" s="77"/>
      <c r="N127" s="72"/>
      <c r="O127" s="79" t="s">
        <v>630</v>
      </c>
      <c r="P127" s="81">
        <v>43683.20502314815</v>
      </c>
      <c r="Q127" s="79" t="s">
        <v>638</v>
      </c>
      <c r="R127" s="79"/>
      <c r="S127" s="79"/>
      <c r="T127" s="79"/>
      <c r="U127" s="79"/>
      <c r="V127" s="82" t="s">
        <v>787</v>
      </c>
      <c r="W127" s="81">
        <v>43683.20502314815</v>
      </c>
      <c r="X127" s="85">
        <v>43683</v>
      </c>
      <c r="Y127" s="87" t="s">
        <v>1185</v>
      </c>
      <c r="Z127" s="82" t="s">
        <v>1697</v>
      </c>
      <c r="AA127" s="79"/>
      <c r="AB127" s="79"/>
      <c r="AC127" s="87" t="s">
        <v>2209</v>
      </c>
      <c r="AD127" s="79"/>
      <c r="AE127" s="79" t="b">
        <v>0</v>
      </c>
      <c r="AF127" s="79">
        <v>0</v>
      </c>
      <c r="AG127" s="87" t="s">
        <v>2624</v>
      </c>
      <c r="AH127" s="79" t="b">
        <v>0</v>
      </c>
      <c r="AI127" s="79" t="s">
        <v>2626</v>
      </c>
      <c r="AJ127" s="79"/>
      <c r="AK127" s="87" t="s">
        <v>2624</v>
      </c>
      <c r="AL127" s="79" t="b">
        <v>0</v>
      </c>
      <c r="AM127" s="79">
        <v>30</v>
      </c>
      <c r="AN127" s="87" t="s">
        <v>2564</v>
      </c>
      <c r="AO127" s="79" t="s">
        <v>2633</v>
      </c>
      <c r="AP127" s="79" t="b">
        <v>0</v>
      </c>
      <c r="AQ127" s="87" t="s">
        <v>2564</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3</v>
      </c>
      <c r="BF127" s="48"/>
      <c r="BG127" s="49"/>
      <c r="BH127" s="48"/>
      <c r="BI127" s="49"/>
      <c r="BJ127" s="48"/>
      <c r="BK127" s="49"/>
      <c r="BL127" s="48"/>
      <c r="BM127" s="49"/>
      <c r="BN127" s="48"/>
    </row>
    <row r="128" spans="1:66" ht="15">
      <c r="A128" s="64" t="s">
        <v>307</v>
      </c>
      <c r="B128" s="64" t="s">
        <v>623</v>
      </c>
      <c r="C128" s="65" t="s">
        <v>5760</v>
      </c>
      <c r="D128" s="66">
        <v>10</v>
      </c>
      <c r="E128" s="67" t="s">
        <v>136</v>
      </c>
      <c r="F128" s="68">
        <v>28.285714285714285</v>
      </c>
      <c r="G128" s="65"/>
      <c r="H128" s="69"/>
      <c r="I128" s="70"/>
      <c r="J128" s="70"/>
      <c r="K128" s="34" t="s">
        <v>65</v>
      </c>
      <c r="L128" s="77">
        <v>128</v>
      </c>
      <c r="M128" s="77"/>
      <c r="N128" s="72"/>
      <c r="O128" s="79" t="s">
        <v>631</v>
      </c>
      <c r="P128" s="81">
        <v>43683.20502314815</v>
      </c>
      <c r="Q128" s="79" t="s">
        <v>638</v>
      </c>
      <c r="R128" s="79"/>
      <c r="S128" s="79"/>
      <c r="T128" s="79"/>
      <c r="U128" s="79"/>
      <c r="V128" s="82" t="s">
        <v>787</v>
      </c>
      <c r="W128" s="81">
        <v>43683.20502314815</v>
      </c>
      <c r="X128" s="85">
        <v>43683</v>
      </c>
      <c r="Y128" s="87" t="s">
        <v>1185</v>
      </c>
      <c r="Z128" s="82" t="s">
        <v>1697</v>
      </c>
      <c r="AA128" s="79"/>
      <c r="AB128" s="79"/>
      <c r="AC128" s="87" t="s">
        <v>2209</v>
      </c>
      <c r="AD128" s="79"/>
      <c r="AE128" s="79" t="b">
        <v>0</v>
      </c>
      <c r="AF128" s="79">
        <v>0</v>
      </c>
      <c r="AG128" s="87" t="s">
        <v>2624</v>
      </c>
      <c r="AH128" s="79" t="b">
        <v>0</v>
      </c>
      <c r="AI128" s="79" t="s">
        <v>2626</v>
      </c>
      <c r="AJ128" s="79"/>
      <c r="AK128" s="87" t="s">
        <v>2624</v>
      </c>
      <c r="AL128" s="79" t="b">
        <v>0</v>
      </c>
      <c r="AM128" s="79">
        <v>30</v>
      </c>
      <c r="AN128" s="87" t="s">
        <v>2564</v>
      </c>
      <c r="AO128" s="79" t="s">
        <v>2633</v>
      </c>
      <c r="AP128" s="79" t="b">
        <v>0</v>
      </c>
      <c r="AQ128" s="87" t="s">
        <v>2564</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3</v>
      </c>
      <c r="BF128" s="48">
        <v>2</v>
      </c>
      <c r="BG128" s="49">
        <v>5.128205128205129</v>
      </c>
      <c r="BH128" s="48">
        <v>1</v>
      </c>
      <c r="BI128" s="49">
        <v>2.5641025641025643</v>
      </c>
      <c r="BJ128" s="48">
        <v>1</v>
      </c>
      <c r="BK128" s="49">
        <v>2.5641025641025643</v>
      </c>
      <c r="BL128" s="48">
        <v>36</v>
      </c>
      <c r="BM128" s="49">
        <v>92.3076923076923</v>
      </c>
      <c r="BN128" s="48">
        <v>39</v>
      </c>
    </row>
    <row r="129" spans="1:66" ht="15">
      <c r="A129" s="64" t="s">
        <v>308</v>
      </c>
      <c r="B129" s="64" t="s">
        <v>590</v>
      </c>
      <c r="C129" s="65" t="s">
        <v>5759</v>
      </c>
      <c r="D129" s="66">
        <v>3</v>
      </c>
      <c r="E129" s="67" t="s">
        <v>132</v>
      </c>
      <c r="F129" s="68">
        <v>32</v>
      </c>
      <c r="G129" s="65"/>
      <c r="H129" s="69"/>
      <c r="I129" s="70"/>
      <c r="J129" s="70"/>
      <c r="K129" s="34" t="s">
        <v>65</v>
      </c>
      <c r="L129" s="77">
        <v>129</v>
      </c>
      <c r="M129" s="77"/>
      <c r="N129" s="72"/>
      <c r="O129" s="79" t="s">
        <v>630</v>
      </c>
      <c r="P129" s="81">
        <v>43683.20642361111</v>
      </c>
      <c r="Q129" s="79" t="s">
        <v>638</v>
      </c>
      <c r="R129" s="79"/>
      <c r="S129" s="79"/>
      <c r="T129" s="79"/>
      <c r="U129" s="79"/>
      <c r="V129" s="82" t="s">
        <v>788</v>
      </c>
      <c r="W129" s="81">
        <v>43683.20642361111</v>
      </c>
      <c r="X129" s="85">
        <v>43683</v>
      </c>
      <c r="Y129" s="87" t="s">
        <v>1186</v>
      </c>
      <c r="Z129" s="82" t="s">
        <v>1698</v>
      </c>
      <c r="AA129" s="79"/>
      <c r="AB129" s="79"/>
      <c r="AC129" s="87" t="s">
        <v>2210</v>
      </c>
      <c r="AD129" s="79"/>
      <c r="AE129" s="79" t="b">
        <v>0</v>
      </c>
      <c r="AF129" s="79">
        <v>0</v>
      </c>
      <c r="AG129" s="87" t="s">
        <v>2624</v>
      </c>
      <c r="AH129" s="79" t="b">
        <v>0</v>
      </c>
      <c r="AI129" s="79" t="s">
        <v>2626</v>
      </c>
      <c r="AJ129" s="79"/>
      <c r="AK129" s="87" t="s">
        <v>2624</v>
      </c>
      <c r="AL129" s="79" t="b">
        <v>0</v>
      </c>
      <c r="AM129" s="79">
        <v>30</v>
      </c>
      <c r="AN129" s="87" t="s">
        <v>2564</v>
      </c>
      <c r="AO129" s="79" t="s">
        <v>2633</v>
      </c>
      <c r="AP129" s="79" t="b">
        <v>0</v>
      </c>
      <c r="AQ129" s="87" t="s">
        <v>2564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8"/>
      <c r="BG129" s="49"/>
      <c r="BH129" s="48"/>
      <c r="BI129" s="49"/>
      <c r="BJ129" s="48"/>
      <c r="BK129" s="49"/>
      <c r="BL129" s="48"/>
      <c r="BM129" s="49"/>
      <c r="BN129" s="48"/>
    </row>
    <row r="130" spans="1:66" ht="15">
      <c r="A130" s="64" t="s">
        <v>308</v>
      </c>
      <c r="B130" s="64" t="s">
        <v>623</v>
      </c>
      <c r="C130" s="65" t="s">
        <v>5759</v>
      </c>
      <c r="D130" s="66">
        <v>3</v>
      </c>
      <c r="E130" s="67" t="s">
        <v>132</v>
      </c>
      <c r="F130" s="68">
        <v>32</v>
      </c>
      <c r="G130" s="65"/>
      <c r="H130" s="69"/>
      <c r="I130" s="70"/>
      <c r="J130" s="70"/>
      <c r="K130" s="34" t="s">
        <v>65</v>
      </c>
      <c r="L130" s="77">
        <v>130</v>
      </c>
      <c r="M130" s="77"/>
      <c r="N130" s="72"/>
      <c r="O130" s="79" t="s">
        <v>631</v>
      </c>
      <c r="P130" s="81">
        <v>43683.20642361111</v>
      </c>
      <c r="Q130" s="79" t="s">
        <v>638</v>
      </c>
      <c r="R130" s="79"/>
      <c r="S130" s="79"/>
      <c r="T130" s="79"/>
      <c r="U130" s="79"/>
      <c r="V130" s="82" t="s">
        <v>788</v>
      </c>
      <c r="W130" s="81">
        <v>43683.20642361111</v>
      </c>
      <c r="X130" s="85">
        <v>43683</v>
      </c>
      <c r="Y130" s="87" t="s">
        <v>1186</v>
      </c>
      <c r="Z130" s="82" t="s">
        <v>1698</v>
      </c>
      <c r="AA130" s="79"/>
      <c r="AB130" s="79"/>
      <c r="AC130" s="87" t="s">
        <v>2210</v>
      </c>
      <c r="AD130" s="79"/>
      <c r="AE130" s="79" t="b">
        <v>0</v>
      </c>
      <c r="AF130" s="79">
        <v>0</v>
      </c>
      <c r="AG130" s="87" t="s">
        <v>2624</v>
      </c>
      <c r="AH130" s="79" t="b">
        <v>0</v>
      </c>
      <c r="AI130" s="79" t="s">
        <v>2626</v>
      </c>
      <c r="AJ130" s="79"/>
      <c r="AK130" s="87" t="s">
        <v>2624</v>
      </c>
      <c r="AL130" s="79" t="b">
        <v>0</v>
      </c>
      <c r="AM130" s="79">
        <v>30</v>
      </c>
      <c r="AN130" s="87" t="s">
        <v>2564</v>
      </c>
      <c r="AO130" s="79" t="s">
        <v>2633</v>
      </c>
      <c r="AP130" s="79" t="b">
        <v>0</v>
      </c>
      <c r="AQ130" s="87" t="s">
        <v>2564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8">
        <v>2</v>
      </c>
      <c r="BG130" s="49">
        <v>5.128205128205129</v>
      </c>
      <c r="BH130" s="48">
        <v>1</v>
      </c>
      <c r="BI130" s="49">
        <v>2.5641025641025643</v>
      </c>
      <c r="BJ130" s="48">
        <v>1</v>
      </c>
      <c r="BK130" s="49">
        <v>2.5641025641025643</v>
      </c>
      <c r="BL130" s="48">
        <v>36</v>
      </c>
      <c r="BM130" s="49">
        <v>92.3076923076923</v>
      </c>
      <c r="BN130" s="48">
        <v>39</v>
      </c>
    </row>
    <row r="131" spans="1:66" ht="15">
      <c r="A131" s="64" t="s">
        <v>309</v>
      </c>
      <c r="B131" s="64" t="s">
        <v>590</v>
      </c>
      <c r="C131" s="65" t="s">
        <v>5759</v>
      </c>
      <c r="D131" s="66">
        <v>3</v>
      </c>
      <c r="E131" s="67" t="s">
        <v>132</v>
      </c>
      <c r="F131" s="68">
        <v>32</v>
      </c>
      <c r="G131" s="65"/>
      <c r="H131" s="69"/>
      <c r="I131" s="70"/>
      <c r="J131" s="70"/>
      <c r="K131" s="34" t="s">
        <v>65</v>
      </c>
      <c r="L131" s="77">
        <v>131</v>
      </c>
      <c r="M131" s="77"/>
      <c r="N131" s="72"/>
      <c r="O131" s="79" t="s">
        <v>630</v>
      </c>
      <c r="P131" s="81">
        <v>43683.206724537034</v>
      </c>
      <c r="Q131" s="79" t="s">
        <v>637</v>
      </c>
      <c r="R131" s="79"/>
      <c r="S131" s="79"/>
      <c r="T131" s="79" t="s">
        <v>663</v>
      </c>
      <c r="U131" s="79"/>
      <c r="V131" s="82" t="s">
        <v>789</v>
      </c>
      <c r="W131" s="81">
        <v>43683.206724537034</v>
      </c>
      <c r="X131" s="85">
        <v>43683</v>
      </c>
      <c r="Y131" s="87" t="s">
        <v>1187</v>
      </c>
      <c r="Z131" s="82" t="s">
        <v>1699</v>
      </c>
      <c r="AA131" s="79"/>
      <c r="AB131" s="79"/>
      <c r="AC131" s="87" t="s">
        <v>2211</v>
      </c>
      <c r="AD131" s="79"/>
      <c r="AE131" s="79" t="b">
        <v>0</v>
      </c>
      <c r="AF131" s="79">
        <v>0</v>
      </c>
      <c r="AG131" s="87" t="s">
        <v>2624</v>
      </c>
      <c r="AH131" s="79" t="b">
        <v>0</v>
      </c>
      <c r="AI131" s="79" t="s">
        <v>2627</v>
      </c>
      <c r="AJ131" s="79"/>
      <c r="AK131" s="87" t="s">
        <v>2624</v>
      </c>
      <c r="AL131" s="79" t="b">
        <v>0</v>
      </c>
      <c r="AM131" s="79">
        <v>38</v>
      </c>
      <c r="AN131" s="87" t="s">
        <v>2563</v>
      </c>
      <c r="AO131" s="79" t="s">
        <v>2631</v>
      </c>
      <c r="AP131" s="79" t="b">
        <v>0</v>
      </c>
      <c r="AQ131" s="87" t="s">
        <v>2563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309</v>
      </c>
      <c r="B132" s="64" t="s">
        <v>623</v>
      </c>
      <c r="C132" s="65" t="s">
        <v>5759</v>
      </c>
      <c r="D132" s="66">
        <v>3</v>
      </c>
      <c r="E132" s="67" t="s">
        <v>132</v>
      </c>
      <c r="F132" s="68">
        <v>32</v>
      </c>
      <c r="G132" s="65"/>
      <c r="H132" s="69"/>
      <c r="I132" s="70"/>
      <c r="J132" s="70"/>
      <c r="K132" s="34" t="s">
        <v>65</v>
      </c>
      <c r="L132" s="77">
        <v>132</v>
      </c>
      <c r="M132" s="77"/>
      <c r="N132" s="72"/>
      <c r="O132" s="79" t="s">
        <v>631</v>
      </c>
      <c r="P132" s="81">
        <v>43683.206724537034</v>
      </c>
      <c r="Q132" s="79" t="s">
        <v>637</v>
      </c>
      <c r="R132" s="79"/>
      <c r="S132" s="79"/>
      <c r="T132" s="79" t="s">
        <v>663</v>
      </c>
      <c r="U132" s="79"/>
      <c r="V132" s="82" t="s">
        <v>789</v>
      </c>
      <c r="W132" s="81">
        <v>43683.206724537034</v>
      </c>
      <c r="X132" s="85">
        <v>43683</v>
      </c>
      <c r="Y132" s="87" t="s">
        <v>1187</v>
      </c>
      <c r="Z132" s="82" t="s">
        <v>1699</v>
      </c>
      <c r="AA132" s="79"/>
      <c r="AB132" s="79"/>
      <c r="AC132" s="87" t="s">
        <v>2211</v>
      </c>
      <c r="AD132" s="79"/>
      <c r="AE132" s="79" t="b">
        <v>0</v>
      </c>
      <c r="AF132" s="79">
        <v>0</v>
      </c>
      <c r="AG132" s="87" t="s">
        <v>2624</v>
      </c>
      <c r="AH132" s="79" t="b">
        <v>0</v>
      </c>
      <c r="AI132" s="79" t="s">
        <v>2627</v>
      </c>
      <c r="AJ132" s="79"/>
      <c r="AK132" s="87" t="s">
        <v>2624</v>
      </c>
      <c r="AL132" s="79" t="b">
        <v>0</v>
      </c>
      <c r="AM132" s="79">
        <v>38</v>
      </c>
      <c r="AN132" s="87" t="s">
        <v>2563</v>
      </c>
      <c r="AO132" s="79" t="s">
        <v>2631</v>
      </c>
      <c r="AP132" s="79" t="b">
        <v>0</v>
      </c>
      <c r="AQ132" s="87" t="s">
        <v>2563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8">
        <v>0</v>
      </c>
      <c r="BG132" s="49">
        <v>0</v>
      </c>
      <c r="BH132" s="48">
        <v>0</v>
      </c>
      <c r="BI132" s="49">
        <v>0</v>
      </c>
      <c r="BJ132" s="48">
        <v>0</v>
      </c>
      <c r="BK132" s="49">
        <v>0</v>
      </c>
      <c r="BL132" s="48">
        <v>6</v>
      </c>
      <c r="BM132" s="49">
        <v>100</v>
      </c>
      <c r="BN132" s="48">
        <v>6</v>
      </c>
    </row>
    <row r="133" spans="1:66" ht="15">
      <c r="A133" s="64" t="s">
        <v>310</v>
      </c>
      <c r="B133" s="64" t="s">
        <v>590</v>
      </c>
      <c r="C133" s="65" t="s">
        <v>5759</v>
      </c>
      <c r="D133" s="66">
        <v>3</v>
      </c>
      <c r="E133" s="67" t="s">
        <v>132</v>
      </c>
      <c r="F133" s="68">
        <v>32</v>
      </c>
      <c r="G133" s="65"/>
      <c r="H133" s="69"/>
      <c r="I133" s="70"/>
      <c r="J133" s="70"/>
      <c r="K133" s="34" t="s">
        <v>65</v>
      </c>
      <c r="L133" s="77">
        <v>133</v>
      </c>
      <c r="M133" s="77"/>
      <c r="N133" s="72"/>
      <c r="O133" s="79" t="s">
        <v>630</v>
      </c>
      <c r="P133" s="81">
        <v>43683.21960648148</v>
      </c>
      <c r="Q133" s="79" t="s">
        <v>637</v>
      </c>
      <c r="R133" s="79"/>
      <c r="S133" s="79"/>
      <c r="T133" s="79" t="s">
        <v>663</v>
      </c>
      <c r="U133" s="79"/>
      <c r="V133" s="82" t="s">
        <v>790</v>
      </c>
      <c r="W133" s="81">
        <v>43683.21960648148</v>
      </c>
      <c r="X133" s="85">
        <v>43683</v>
      </c>
      <c r="Y133" s="87" t="s">
        <v>1188</v>
      </c>
      <c r="Z133" s="82" t="s">
        <v>1700</v>
      </c>
      <c r="AA133" s="79"/>
      <c r="AB133" s="79"/>
      <c r="AC133" s="87" t="s">
        <v>2212</v>
      </c>
      <c r="AD133" s="79"/>
      <c r="AE133" s="79" t="b">
        <v>0</v>
      </c>
      <c r="AF133" s="79">
        <v>0</v>
      </c>
      <c r="AG133" s="87" t="s">
        <v>2624</v>
      </c>
      <c r="AH133" s="79" t="b">
        <v>0</v>
      </c>
      <c r="AI133" s="79" t="s">
        <v>2627</v>
      </c>
      <c r="AJ133" s="79"/>
      <c r="AK133" s="87" t="s">
        <v>2624</v>
      </c>
      <c r="AL133" s="79" t="b">
        <v>0</v>
      </c>
      <c r="AM133" s="79">
        <v>38</v>
      </c>
      <c r="AN133" s="87" t="s">
        <v>2563</v>
      </c>
      <c r="AO133" s="79" t="s">
        <v>2631</v>
      </c>
      <c r="AP133" s="79" t="b">
        <v>0</v>
      </c>
      <c r="AQ133" s="87" t="s">
        <v>2563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8"/>
      <c r="BG133" s="49"/>
      <c r="BH133" s="48"/>
      <c r="BI133" s="49"/>
      <c r="BJ133" s="48"/>
      <c r="BK133" s="49"/>
      <c r="BL133" s="48"/>
      <c r="BM133" s="49"/>
      <c r="BN133" s="48"/>
    </row>
    <row r="134" spans="1:66" ht="15">
      <c r="A134" s="64" t="s">
        <v>310</v>
      </c>
      <c r="B134" s="64" t="s">
        <v>623</v>
      </c>
      <c r="C134" s="65" t="s">
        <v>5759</v>
      </c>
      <c r="D134" s="66">
        <v>3</v>
      </c>
      <c r="E134" s="67" t="s">
        <v>132</v>
      </c>
      <c r="F134" s="68">
        <v>32</v>
      </c>
      <c r="G134" s="65"/>
      <c r="H134" s="69"/>
      <c r="I134" s="70"/>
      <c r="J134" s="70"/>
      <c r="K134" s="34" t="s">
        <v>65</v>
      </c>
      <c r="L134" s="77">
        <v>134</v>
      </c>
      <c r="M134" s="77"/>
      <c r="N134" s="72"/>
      <c r="O134" s="79" t="s">
        <v>631</v>
      </c>
      <c r="P134" s="81">
        <v>43683.21960648148</v>
      </c>
      <c r="Q134" s="79" t="s">
        <v>637</v>
      </c>
      <c r="R134" s="79"/>
      <c r="S134" s="79"/>
      <c r="T134" s="79" t="s">
        <v>663</v>
      </c>
      <c r="U134" s="79"/>
      <c r="V134" s="82" t="s">
        <v>790</v>
      </c>
      <c r="W134" s="81">
        <v>43683.21960648148</v>
      </c>
      <c r="X134" s="85">
        <v>43683</v>
      </c>
      <c r="Y134" s="87" t="s">
        <v>1188</v>
      </c>
      <c r="Z134" s="82" t="s">
        <v>1700</v>
      </c>
      <c r="AA134" s="79"/>
      <c r="AB134" s="79"/>
      <c r="AC134" s="87" t="s">
        <v>2212</v>
      </c>
      <c r="AD134" s="79"/>
      <c r="AE134" s="79" t="b">
        <v>0</v>
      </c>
      <c r="AF134" s="79">
        <v>0</v>
      </c>
      <c r="AG134" s="87" t="s">
        <v>2624</v>
      </c>
      <c r="AH134" s="79" t="b">
        <v>0</v>
      </c>
      <c r="AI134" s="79" t="s">
        <v>2627</v>
      </c>
      <c r="AJ134" s="79"/>
      <c r="AK134" s="87" t="s">
        <v>2624</v>
      </c>
      <c r="AL134" s="79" t="b">
        <v>0</v>
      </c>
      <c r="AM134" s="79">
        <v>38</v>
      </c>
      <c r="AN134" s="87" t="s">
        <v>2563</v>
      </c>
      <c r="AO134" s="79" t="s">
        <v>2631</v>
      </c>
      <c r="AP134" s="79" t="b">
        <v>0</v>
      </c>
      <c r="AQ134" s="87" t="s">
        <v>2563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8">
        <v>0</v>
      </c>
      <c r="BG134" s="49">
        <v>0</v>
      </c>
      <c r="BH134" s="48">
        <v>0</v>
      </c>
      <c r="BI134" s="49">
        <v>0</v>
      </c>
      <c r="BJ134" s="48">
        <v>0</v>
      </c>
      <c r="BK134" s="49">
        <v>0</v>
      </c>
      <c r="BL134" s="48">
        <v>6</v>
      </c>
      <c r="BM134" s="49">
        <v>100</v>
      </c>
      <c r="BN134" s="48">
        <v>6</v>
      </c>
    </row>
    <row r="135" spans="1:66" ht="15">
      <c r="A135" s="64" t="s">
        <v>311</v>
      </c>
      <c r="B135" s="64" t="s">
        <v>590</v>
      </c>
      <c r="C135" s="65" t="s">
        <v>5759</v>
      </c>
      <c r="D135" s="66">
        <v>3</v>
      </c>
      <c r="E135" s="67" t="s">
        <v>132</v>
      </c>
      <c r="F135" s="68">
        <v>32</v>
      </c>
      <c r="G135" s="65"/>
      <c r="H135" s="69"/>
      <c r="I135" s="70"/>
      <c r="J135" s="70"/>
      <c r="K135" s="34" t="s">
        <v>65</v>
      </c>
      <c r="L135" s="77">
        <v>135</v>
      </c>
      <c r="M135" s="77"/>
      <c r="N135" s="72"/>
      <c r="O135" s="79" t="s">
        <v>630</v>
      </c>
      <c r="P135" s="81">
        <v>43683.23128472222</v>
      </c>
      <c r="Q135" s="79" t="s">
        <v>638</v>
      </c>
      <c r="R135" s="79"/>
      <c r="S135" s="79"/>
      <c r="T135" s="79"/>
      <c r="U135" s="79"/>
      <c r="V135" s="82" t="s">
        <v>791</v>
      </c>
      <c r="W135" s="81">
        <v>43683.23128472222</v>
      </c>
      <c r="X135" s="85">
        <v>43683</v>
      </c>
      <c r="Y135" s="87" t="s">
        <v>1189</v>
      </c>
      <c r="Z135" s="82" t="s">
        <v>1701</v>
      </c>
      <c r="AA135" s="79"/>
      <c r="AB135" s="79"/>
      <c r="AC135" s="87" t="s">
        <v>2213</v>
      </c>
      <c r="AD135" s="79"/>
      <c r="AE135" s="79" t="b">
        <v>0</v>
      </c>
      <c r="AF135" s="79">
        <v>0</v>
      </c>
      <c r="AG135" s="87" t="s">
        <v>2624</v>
      </c>
      <c r="AH135" s="79" t="b">
        <v>0</v>
      </c>
      <c r="AI135" s="79" t="s">
        <v>2626</v>
      </c>
      <c r="AJ135" s="79"/>
      <c r="AK135" s="87" t="s">
        <v>2624</v>
      </c>
      <c r="AL135" s="79" t="b">
        <v>0</v>
      </c>
      <c r="AM135" s="79">
        <v>30</v>
      </c>
      <c r="AN135" s="87" t="s">
        <v>2564</v>
      </c>
      <c r="AO135" s="79" t="s">
        <v>2632</v>
      </c>
      <c r="AP135" s="79" t="b">
        <v>0</v>
      </c>
      <c r="AQ135" s="87" t="s">
        <v>2564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8"/>
      <c r="BG135" s="49"/>
      <c r="BH135" s="48"/>
      <c r="BI135" s="49"/>
      <c r="BJ135" s="48"/>
      <c r="BK135" s="49"/>
      <c r="BL135" s="48"/>
      <c r="BM135" s="49"/>
      <c r="BN135" s="48"/>
    </row>
    <row r="136" spans="1:66" ht="15">
      <c r="A136" s="64" t="s">
        <v>311</v>
      </c>
      <c r="B136" s="64" t="s">
        <v>623</v>
      </c>
      <c r="C136" s="65" t="s">
        <v>5759</v>
      </c>
      <c r="D136" s="66">
        <v>3</v>
      </c>
      <c r="E136" s="67" t="s">
        <v>132</v>
      </c>
      <c r="F136" s="68">
        <v>32</v>
      </c>
      <c r="G136" s="65"/>
      <c r="H136" s="69"/>
      <c r="I136" s="70"/>
      <c r="J136" s="70"/>
      <c r="K136" s="34" t="s">
        <v>65</v>
      </c>
      <c r="L136" s="77">
        <v>136</v>
      </c>
      <c r="M136" s="77"/>
      <c r="N136" s="72"/>
      <c r="O136" s="79" t="s">
        <v>631</v>
      </c>
      <c r="P136" s="81">
        <v>43683.23128472222</v>
      </c>
      <c r="Q136" s="79" t="s">
        <v>638</v>
      </c>
      <c r="R136" s="79"/>
      <c r="S136" s="79"/>
      <c r="T136" s="79"/>
      <c r="U136" s="79"/>
      <c r="V136" s="82" t="s">
        <v>791</v>
      </c>
      <c r="W136" s="81">
        <v>43683.23128472222</v>
      </c>
      <c r="X136" s="85">
        <v>43683</v>
      </c>
      <c r="Y136" s="87" t="s">
        <v>1189</v>
      </c>
      <c r="Z136" s="82" t="s">
        <v>1701</v>
      </c>
      <c r="AA136" s="79"/>
      <c r="AB136" s="79"/>
      <c r="AC136" s="87" t="s">
        <v>2213</v>
      </c>
      <c r="AD136" s="79"/>
      <c r="AE136" s="79" t="b">
        <v>0</v>
      </c>
      <c r="AF136" s="79">
        <v>0</v>
      </c>
      <c r="AG136" s="87" t="s">
        <v>2624</v>
      </c>
      <c r="AH136" s="79" t="b">
        <v>0</v>
      </c>
      <c r="AI136" s="79" t="s">
        <v>2626</v>
      </c>
      <c r="AJ136" s="79"/>
      <c r="AK136" s="87" t="s">
        <v>2624</v>
      </c>
      <c r="AL136" s="79" t="b">
        <v>0</v>
      </c>
      <c r="AM136" s="79">
        <v>30</v>
      </c>
      <c r="AN136" s="87" t="s">
        <v>2564</v>
      </c>
      <c r="AO136" s="79" t="s">
        <v>2632</v>
      </c>
      <c r="AP136" s="79" t="b">
        <v>0</v>
      </c>
      <c r="AQ136" s="87" t="s">
        <v>2564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8">
        <v>2</v>
      </c>
      <c r="BG136" s="49">
        <v>5.128205128205129</v>
      </c>
      <c r="BH136" s="48">
        <v>1</v>
      </c>
      <c r="BI136" s="49">
        <v>2.5641025641025643</v>
      </c>
      <c r="BJ136" s="48">
        <v>1</v>
      </c>
      <c r="BK136" s="49">
        <v>2.5641025641025643</v>
      </c>
      <c r="BL136" s="48">
        <v>36</v>
      </c>
      <c r="BM136" s="49">
        <v>92.3076923076923</v>
      </c>
      <c r="BN136" s="48">
        <v>39</v>
      </c>
    </row>
    <row r="137" spans="1:66" ht="15">
      <c r="A137" s="64" t="s">
        <v>312</v>
      </c>
      <c r="B137" s="64" t="s">
        <v>590</v>
      </c>
      <c r="C137" s="65" t="s">
        <v>5759</v>
      </c>
      <c r="D137" s="66">
        <v>3</v>
      </c>
      <c r="E137" s="67" t="s">
        <v>132</v>
      </c>
      <c r="F137" s="68">
        <v>32</v>
      </c>
      <c r="G137" s="65"/>
      <c r="H137" s="69"/>
      <c r="I137" s="70"/>
      <c r="J137" s="70"/>
      <c r="K137" s="34" t="s">
        <v>65</v>
      </c>
      <c r="L137" s="77">
        <v>137</v>
      </c>
      <c r="M137" s="77"/>
      <c r="N137" s="72"/>
      <c r="O137" s="79" t="s">
        <v>630</v>
      </c>
      <c r="P137" s="81">
        <v>43683.237905092596</v>
      </c>
      <c r="Q137" s="79" t="s">
        <v>638</v>
      </c>
      <c r="R137" s="79"/>
      <c r="S137" s="79"/>
      <c r="T137" s="79"/>
      <c r="U137" s="79"/>
      <c r="V137" s="82" t="s">
        <v>792</v>
      </c>
      <c r="W137" s="81">
        <v>43683.237905092596</v>
      </c>
      <c r="X137" s="85">
        <v>43683</v>
      </c>
      <c r="Y137" s="87" t="s">
        <v>1190</v>
      </c>
      <c r="Z137" s="82" t="s">
        <v>1702</v>
      </c>
      <c r="AA137" s="79"/>
      <c r="AB137" s="79"/>
      <c r="AC137" s="87" t="s">
        <v>2214</v>
      </c>
      <c r="AD137" s="79"/>
      <c r="AE137" s="79" t="b">
        <v>0</v>
      </c>
      <c r="AF137" s="79">
        <v>0</v>
      </c>
      <c r="AG137" s="87" t="s">
        <v>2624</v>
      </c>
      <c r="AH137" s="79" t="b">
        <v>0</v>
      </c>
      <c r="AI137" s="79" t="s">
        <v>2626</v>
      </c>
      <c r="AJ137" s="79"/>
      <c r="AK137" s="87" t="s">
        <v>2624</v>
      </c>
      <c r="AL137" s="79" t="b">
        <v>0</v>
      </c>
      <c r="AM137" s="79">
        <v>30</v>
      </c>
      <c r="AN137" s="87" t="s">
        <v>2564</v>
      </c>
      <c r="AO137" s="79" t="s">
        <v>2632</v>
      </c>
      <c r="AP137" s="79" t="b">
        <v>0</v>
      </c>
      <c r="AQ137" s="87" t="s">
        <v>2564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8"/>
      <c r="BG137" s="49"/>
      <c r="BH137" s="48"/>
      <c r="BI137" s="49"/>
      <c r="BJ137" s="48"/>
      <c r="BK137" s="49"/>
      <c r="BL137" s="48"/>
      <c r="BM137" s="49"/>
      <c r="BN137" s="48"/>
    </row>
    <row r="138" spans="1:66" ht="15">
      <c r="A138" s="64" t="s">
        <v>312</v>
      </c>
      <c r="B138" s="64" t="s">
        <v>623</v>
      </c>
      <c r="C138" s="65" t="s">
        <v>5759</v>
      </c>
      <c r="D138" s="66">
        <v>3</v>
      </c>
      <c r="E138" s="67" t="s">
        <v>132</v>
      </c>
      <c r="F138" s="68">
        <v>32</v>
      </c>
      <c r="G138" s="65"/>
      <c r="H138" s="69"/>
      <c r="I138" s="70"/>
      <c r="J138" s="70"/>
      <c r="K138" s="34" t="s">
        <v>65</v>
      </c>
      <c r="L138" s="77">
        <v>138</v>
      </c>
      <c r="M138" s="77"/>
      <c r="N138" s="72"/>
      <c r="O138" s="79" t="s">
        <v>631</v>
      </c>
      <c r="P138" s="81">
        <v>43683.237905092596</v>
      </c>
      <c r="Q138" s="79" t="s">
        <v>638</v>
      </c>
      <c r="R138" s="79"/>
      <c r="S138" s="79"/>
      <c r="T138" s="79"/>
      <c r="U138" s="79"/>
      <c r="V138" s="82" t="s">
        <v>792</v>
      </c>
      <c r="W138" s="81">
        <v>43683.237905092596</v>
      </c>
      <c r="X138" s="85">
        <v>43683</v>
      </c>
      <c r="Y138" s="87" t="s">
        <v>1190</v>
      </c>
      <c r="Z138" s="82" t="s">
        <v>1702</v>
      </c>
      <c r="AA138" s="79"/>
      <c r="AB138" s="79"/>
      <c r="AC138" s="87" t="s">
        <v>2214</v>
      </c>
      <c r="AD138" s="79"/>
      <c r="AE138" s="79" t="b">
        <v>0</v>
      </c>
      <c r="AF138" s="79">
        <v>0</v>
      </c>
      <c r="AG138" s="87" t="s">
        <v>2624</v>
      </c>
      <c r="AH138" s="79" t="b">
        <v>0</v>
      </c>
      <c r="AI138" s="79" t="s">
        <v>2626</v>
      </c>
      <c r="AJ138" s="79"/>
      <c r="AK138" s="87" t="s">
        <v>2624</v>
      </c>
      <c r="AL138" s="79" t="b">
        <v>0</v>
      </c>
      <c r="AM138" s="79">
        <v>30</v>
      </c>
      <c r="AN138" s="87" t="s">
        <v>2564</v>
      </c>
      <c r="AO138" s="79" t="s">
        <v>2632</v>
      </c>
      <c r="AP138" s="79" t="b">
        <v>0</v>
      </c>
      <c r="AQ138" s="87" t="s">
        <v>2564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8">
        <v>2</v>
      </c>
      <c r="BG138" s="49">
        <v>5.128205128205129</v>
      </c>
      <c r="BH138" s="48">
        <v>1</v>
      </c>
      <c r="BI138" s="49">
        <v>2.5641025641025643</v>
      </c>
      <c r="BJ138" s="48">
        <v>1</v>
      </c>
      <c r="BK138" s="49">
        <v>2.5641025641025643</v>
      </c>
      <c r="BL138" s="48">
        <v>36</v>
      </c>
      <c r="BM138" s="49">
        <v>92.3076923076923</v>
      </c>
      <c r="BN138" s="48">
        <v>39</v>
      </c>
    </row>
    <row r="139" spans="1:66" ht="15">
      <c r="A139" s="64" t="s">
        <v>313</v>
      </c>
      <c r="B139" s="64" t="s">
        <v>590</v>
      </c>
      <c r="C139" s="65" t="s">
        <v>5759</v>
      </c>
      <c r="D139" s="66">
        <v>3</v>
      </c>
      <c r="E139" s="67" t="s">
        <v>132</v>
      </c>
      <c r="F139" s="68">
        <v>32</v>
      </c>
      <c r="G139" s="65"/>
      <c r="H139" s="69"/>
      <c r="I139" s="70"/>
      <c r="J139" s="70"/>
      <c r="K139" s="34" t="s">
        <v>65</v>
      </c>
      <c r="L139" s="77">
        <v>139</v>
      </c>
      <c r="M139" s="77"/>
      <c r="N139" s="72"/>
      <c r="O139" s="79" t="s">
        <v>630</v>
      </c>
      <c r="P139" s="81">
        <v>43683.25435185185</v>
      </c>
      <c r="Q139" s="79" t="s">
        <v>638</v>
      </c>
      <c r="R139" s="79"/>
      <c r="S139" s="79"/>
      <c r="T139" s="79"/>
      <c r="U139" s="79"/>
      <c r="V139" s="82" t="s">
        <v>793</v>
      </c>
      <c r="W139" s="81">
        <v>43683.25435185185</v>
      </c>
      <c r="X139" s="85">
        <v>43683</v>
      </c>
      <c r="Y139" s="87" t="s">
        <v>1191</v>
      </c>
      <c r="Z139" s="82" t="s">
        <v>1703</v>
      </c>
      <c r="AA139" s="79"/>
      <c r="AB139" s="79"/>
      <c r="AC139" s="87" t="s">
        <v>2215</v>
      </c>
      <c r="AD139" s="79"/>
      <c r="AE139" s="79" t="b">
        <v>0</v>
      </c>
      <c r="AF139" s="79">
        <v>0</v>
      </c>
      <c r="AG139" s="87" t="s">
        <v>2624</v>
      </c>
      <c r="AH139" s="79" t="b">
        <v>0</v>
      </c>
      <c r="AI139" s="79" t="s">
        <v>2626</v>
      </c>
      <c r="AJ139" s="79"/>
      <c r="AK139" s="87" t="s">
        <v>2624</v>
      </c>
      <c r="AL139" s="79" t="b">
        <v>0</v>
      </c>
      <c r="AM139" s="79">
        <v>30</v>
      </c>
      <c r="AN139" s="87" t="s">
        <v>2564</v>
      </c>
      <c r="AO139" s="79" t="s">
        <v>2631</v>
      </c>
      <c r="AP139" s="79" t="b">
        <v>0</v>
      </c>
      <c r="AQ139" s="87" t="s">
        <v>2564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8"/>
      <c r="BG139" s="49"/>
      <c r="BH139" s="48"/>
      <c r="BI139" s="49"/>
      <c r="BJ139" s="48"/>
      <c r="BK139" s="49"/>
      <c r="BL139" s="48"/>
      <c r="BM139" s="49"/>
      <c r="BN139" s="48"/>
    </row>
    <row r="140" spans="1:66" ht="15">
      <c r="A140" s="64" t="s">
        <v>313</v>
      </c>
      <c r="B140" s="64" t="s">
        <v>623</v>
      </c>
      <c r="C140" s="65" t="s">
        <v>5759</v>
      </c>
      <c r="D140" s="66">
        <v>3</v>
      </c>
      <c r="E140" s="67" t="s">
        <v>132</v>
      </c>
      <c r="F140" s="68">
        <v>32</v>
      </c>
      <c r="G140" s="65"/>
      <c r="H140" s="69"/>
      <c r="I140" s="70"/>
      <c r="J140" s="70"/>
      <c r="K140" s="34" t="s">
        <v>65</v>
      </c>
      <c r="L140" s="77">
        <v>140</v>
      </c>
      <c r="M140" s="77"/>
      <c r="N140" s="72"/>
      <c r="O140" s="79" t="s">
        <v>631</v>
      </c>
      <c r="P140" s="81">
        <v>43683.25435185185</v>
      </c>
      <c r="Q140" s="79" t="s">
        <v>638</v>
      </c>
      <c r="R140" s="79"/>
      <c r="S140" s="79"/>
      <c r="T140" s="79"/>
      <c r="U140" s="79"/>
      <c r="V140" s="82" t="s">
        <v>793</v>
      </c>
      <c r="W140" s="81">
        <v>43683.25435185185</v>
      </c>
      <c r="X140" s="85">
        <v>43683</v>
      </c>
      <c r="Y140" s="87" t="s">
        <v>1191</v>
      </c>
      <c r="Z140" s="82" t="s">
        <v>1703</v>
      </c>
      <c r="AA140" s="79"/>
      <c r="AB140" s="79"/>
      <c r="AC140" s="87" t="s">
        <v>2215</v>
      </c>
      <c r="AD140" s="79"/>
      <c r="AE140" s="79" t="b">
        <v>0</v>
      </c>
      <c r="AF140" s="79">
        <v>0</v>
      </c>
      <c r="AG140" s="87" t="s">
        <v>2624</v>
      </c>
      <c r="AH140" s="79" t="b">
        <v>0</v>
      </c>
      <c r="AI140" s="79" t="s">
        <v>2626</v>
      </c>
      <c r="AJ140" s="79"/>
      <c r="AK140" s="87" t="s">
        <v>2624</v>
      </c>
      <c r="AL140" s="79" t="b">
        <v>0</v>
      </c>
      <c r="AM140" s="79">
        <v>30</v>
      </c>
      <c r="AN140" s="87" t="s">
        <v>2564</v>
      </c>
      <c r="AO140" s="79" t="s">
        <v>2631</v>
      </c>
      <c r="AP140" s="79" t="b">
        <v>0</v>
      </c>
      <c r="AQ140" s="87" t="s">
        <v>2564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8">
        <v>2</v>
      </c>
      <c r="BG140" s="49">
        <v>5.128205128205129</v>
      </c>
      <c r="BH140" s="48">
        <v>1</v>
      </c>
      <c r="BI140" s="49">
        <v>2.5641025641025643</v>
      </c>
      <c r="BJ140" s="48">
        <v>1</v>
      </c>
      <c r="BK140" s="49">
        <v>2.5641025641025643</v>
      </c>
      <c r="BL140" s="48">
        <v>36</v>
      </c>
      <c r="BM140" s="49">
        <v>92.3076923076923</v>
      </c>
      <c r="BN140" s="48">
        <v>39</v>
      </c>
    </row>
    <row r="141" spans="1:66" ht="15">
      <c r="A141" s="64" t="s">
        <v>314</v>
      </c>
      <c r="B141" s="64" t="s">
        <v>599</v>
      </c>
      <c r="C141" s="65" t="s">
        <v>5759</v>
      </c>
      <c r="D141" s="66">
        <v>3</v>
      </c>
      <c r="E141" s="67" t="s">
        <v>132</v>
      </c>
      <c r="F141" s="68">
        <v>32</v>
      </c>
      <c r="G141" s="65"/>
      <c r="H141" s="69"/>
      <c r="I141" s="70"/>
      <c r="J141" s="70"/>
      <c r="K141" s="34" t="s">
        <v>65</v>
      </c>
      <c r="L141" s="77">
        <v>141</v>
      </c>
      <c r="M141" s="77"/>
      <c r="N141" s="72"/>
      <c r="O141" s="79" t="s">
        <v>630</v>
      </c>
      <c r="P141" s="81">
        <v>43683.276921296296</v>
      </c>
      <c r="Q141" s="79" t="s">
        <v>634</v>
      </c>
      <c r="R141" s="79"/>
      <c r="S141" s="79"/>
      <c r="T141" s="79" t="s">
        <v>660</v>
      </c>
      <c r="U141" s="79"/>
      <c r="V141" s="82" t="s">
        <v>794</v>
      </c>
      <c r="W141" s="81">
        <v>43683.276921296296</v>
      </c>
      <c r="X141" s="85">
        <v>43683</v>
      </c>
      <c r="Y141" s="87" t="s">
        <v>1192</v>
      </c>
      <c r="Z141" s="82" t="s">
        <v>1704</v>
      </c>
      <c r="AA141" s="79"/>
      <c r="AB141" s="79"/>
      <c r="AC141" s="87" t="s">
        <v>2216</v>
      </c>
      <c r="AD141" s="79"/>
      <c r="AE141" s="79" t="b">
        <v>0</v>
      </c>
      <c r="AF141" s="79">
        <v>0</v>
      </c>
      <c r="AG141" s="87" t="s">
        <v>2624</v>
      </c>
      <c r="AH141" s="79" t="b">
        <v>0</v>
      </c>
      <c r="AI141" s="79" t="s">
        <v>2626</v>
      </c>
      <c r="AJ141" s="79"/>
      <c r="AK141" s="87" t="s">
        <v>2624</v>
      </c>
      <c r="AL141" s="79" t="b">
        <v>0</v>
      </c>
      <c r="AM141" s="79">
        <v>192</v>
      </c>
      <c r="AN141" s="87" t="s">
        <v>2597</v>
      </c>
      <c r="AO141" s="79" t="s">
        <v>2637</v>
      </c>
      <c r="AP141" s="79" t="b">
        <v>0</v>
      </c>
      <c r="AQ141" s="87" t="s">
        <v>2597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v>1</v>
      </c>
      <c r="BG141" s="49">
        <v>2.9411764705882355</v>
      </c>
      <c r="BH141" s="48">
        <v>0</v>
      </c>
      <c r="BI141" s="49">
        <v>0</v>
      </c>
      <c r="BJ141" s="48">
        <v>0</v>
      </c>
      <c r="BK141" s="49">
        <v>0</v>
      </c>
      <c r="BL141" s="48">
        <v>33</v>
      </c>
      <c r="BM141" s="49">
        <v>97.05882352941177</v>
      </c>
      <c r="BN141" s="48">
        <v>34</v>
      </c>
    </row>
    <row r="142" spans="1:66" ht="15">
      <c r="A142" s="64" t="s">
        <v>315</v>
      </c>
      <c r="B142" s="64" t="s">
        <v>599</v>
      </c>
      <c r="C142" s="65" t="s">
        <v>5759</v>
      </c>
      <c r="D142" s="66">
        <v>3</v>
      </c>
      <c r="E142" s="67" t="s">
        <v>132</v>
      </c>
      <c r="F142" s="68">
        <v>32</v>
      </c>
      <c r="G142" s="65"/>
      <c r="H142" s="69"/>
      <c r="I142" s="70"/>
      <c r="J142" s="70"/>
      <c r="K142" s="34" t="s">
        <v>65</v>
      </c>
      <c r="L142" s="77">
        <v>142</v>
      </c>
      <c r="M142" s="77"/>
      <c r="N142" s="72"/>
      <c r="O142" s="79" t="s">
        <v>630</v>
      </c>
      <c r="P142" s="81">
        <v>43683.28319444445</v>
      </c>
      <c r="Q142" s="79" t="s">
        <v>634</v>
      </c>
      <c r="R142" s="79"/>
      <c r="S142" s="79"/>
      <c r="T142" s="79" t="s">
        <v>660</v>
      </c>
      <c r="U142" s="79"/>
      <c r="V142" s="82" t="s">
        <v>795</v>
      </c>
      <c r="W142" s="81">
        <v>43683.28319444445</v>
      </c>
      <c r="X142" s="85">
        <v>43683</v>
      </c>
      <c r="Y142" s="87" t="s">
        <v>1193</v>
      </c>
      <c r="Z142" s="82" t="s">
        <v>1705</v>
      </c>
      <c r="AA142" s="79"/>
      <c r="AB142" s="79"/>
      <c r="AC142" s="87" t="s">
        <v>2217</v>
      </c>
      <c r="AD142" s="79"/>
      <c r="AE142" s="79" t="b">
        <v>0</v>
      </c>
      <c r="AF142" s="79">
        <v>0</v>
      </c>
      <c r="AG142" s="87" t="s">
        <v>2624</v>
      </c>
      <c r="AH142" s="79" t="b">
        <v>0</v>
      </c>
      <c r="AI142" s="79" t="s">
        <v>2626</v>
      </c>
      <c r="AJ142" s="79"/>
      <c r="AK142" s="87" t="s">
        <v>2624</v>
      </c>
      <c r="AL142" s="79" t="b">
        <v>0</v>
      </c>
      <c r="AM142" s="79">
        <v>192</v>
      </c>
      <c r="AN142" s="87" t="s">
        <v>2597</v>
      </c>
      <c r="AO142" s="79" t="s">
        <v>2638</v>
      </c>
      <c r="AP142" s="79" t="b">
        <v>0</v>
      </c>
      <c r="AQ142" s="87" t="s">
        <v>2597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v>1</v>
      </c>
      <c r="BG142" s="49">
        <v>2.9411764705882355</v>
      </c>
      <c r="BH142" s="48">
        <v>0</v>
      </c>
      <c r="BI142" s="49">
        <v>0</v>
      </c>
      <c r="BJ142" s="48">
        <v>0</v>
      </c>
      <c r="BK142" s="49">
        <v>0</v>
      </c>
      <c r="BL142" s="48">
        <v>33</v>
      </c>
      <c r="BM142" s="49">
        <v>97.05882352941177</v>
      </c>
      <c r="BN142" s="48">
        <v>34</v>
      </c>
    </row>
    <row r="143" spans="1:66" ht="15">
      <c r="A143" s="64" t="s">
        <v>316</v>
      </c>
      <c r="B143" s="64" t="s">
        <v>590</v>
      </c>
      <c r="C143" s="65" t="s">
        <v>5759</v>
      </c>
      <c r="D143" s="66">
        <v>3</v>
      </c>
      <c r="E143" s="67" t="s">
        <v>132</v>
      </c>
      <c r="F143" s="68">
        <v>32</v>
      </c>
      <c r="G143" s="65"/>
      <c r="H143" s="69"/>
      <c r="I143" s="70"/>
      <c r="J143" s="70"/>
      <c r="K143" s="34" t="s">
        <v>65</v>
      </c>
      <c r="L143" s="77">
        <v>143</v>
      </c>
      <c r="M143" s="77"/>
      <c r="N143" s="72"/>
      <c r="O143" s="79" t="s">
        <v>630</v>
      </c>
      <c r="P143" s="81">
        <v>43683.28356481482</v>
      </c>
      <c r="Q143" s="79" t="s">
        <v>637</v>
      </c>
      <c r="R143" s="79"/>
      <c r="S143" s="79"/>
      <c r="T143" s="79" t="s">
        <v>663</v>
      </c>
      <c r="U143" s="79"/>
      <c r="V143" s="82" t="s">
        <v>796</v>
      </c>
      <c r="W143" s="81">
        <v>43683.28356481482</v>
      </c>
      <c r="X143" s="85">
        <v>43683</v>
      </c>
      <c r="Y143" s="87" t="s">
        <v>1194</v>
      </c>
      <c r="Z143" s="82" t="s">
        <v>1706</v>
      </c>
      <c r="AA143" s="79"/>
      <c r="AB143" s="79"/>
      <c r="AC143" s="87" t="s">
        <v>2218</v>
      </c>
      <c r="AD143" s="79"/>
      <c r="AE143" s="79" t="b">
        <v>0</v>
      </c>
      <c r="AF143" s="79">
        <v>0</v>
      </c>
      <c r="AG143" s="87" t="s">
        <v>2624</v>
      </c>
      <c r="AH143" s="79" t="b">
        <v>0</v>
      </c>
      <c r="AI143" s="79" t="s">
        <v>2627</v>
      </c>
      <c r="AJ143" s="79"/>
      <c r="AK143" s="87" t="s">
        <v>2624</v>
      </c>
      <c r="AL143" s="79" t="b">
        <v>0</v>
      </c>
      <c r="AM143" s="79">
        <v>38</v>
      </c>
      <c r="AN143" s="87" t="s">
        <v>2563</v>
      </c>
      <c r="AO143" s="79" t="s">
        <v>2632</v>
      </c>
      <c r="AP143" s="79" t="b">
        <v>0</v>
      </c>
      <c r="AQ143" s="87" t="s">
        <v>2563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8"/>
      <c r="BG143" s="49"/>
      <c r="BH143" s="48"/>
      <c r="BI143" s="49"/>
      <c r="BJ143" s="48"/>
      <c r="BK143" s="49"/>
      <c r="BL143" s="48"/>
      <c r="BM143" s="49"/>
      <c r="BN143" s="48"/>
    </row>
    <row r="144" spans="1:66" ht="15">
      <c r="A144" s="64" t="s">
        <v>316</v>
      </c>
      <c r="B144" s="64" t="s">
        <v>623</v>
      </c>
      <c r="C144" s="65" t="s">
        <v>5759</v>
      </c>
      <c r="D144" s="66">
        <v>3</v>
      </c>
      <c r="E144" s="67" t="s">
        <v>132</v>
      </c>
      <c r="F144" s="68">
        <v>32</v>
      </c>
      <c r="G144" s="65"/>
      <c r="H144" s="69"/>
      <c r="I144" s="70"/>
      <c r="J144" s="70"/>
      <c r="K144" s="34" t="s">
        <v>65</v>
      </c>
      <c r="L144" s="77">
        <v>144</v>
      </c>
      <c r="M144" s="77"/>
      <c r="N144" s="72"/>
      <c r="O144" s="79" t="s">
        <v>631</v>
      </c>
      <c r="P144" s="81">
        <v>43683.28356481482</v>
      </c>
      <c r="Q144" s="79" t="s">
        <v>637</v>
      </c>
      <c r="R144" s="79"/>
      <c r="S144" s="79"/>
      <c r="T144" s="79" t="s">
        <v>663</v>
      </c>
      <c r="U144" s="79"/>
      <c r="V144" s="82" t="s">
        <v>796</v>
      </c>
      <c r="W144" s="81">
        <v>43683.28356481482</v>
      </c>
      <c r="X144" s="85">
        <v>43683</v>
      </c>
      <c r="Y144" s="87" t="s">
        <v>1194</v>
      </c>
      <c r="Z144" s="82" t="s">
        <v>1706</v>
      </c>
      <c r="AA144" s="79"/>
      <c r="AB144" s="79"/>
      <c r="AC144" s="87" t="s">
        <v>2218</v>
      </c>
      <c r="AD144" s="79"/>
      <c r="AE144" s="79" t="b">
        <v>0</v>
      </c>
      <c r="AF144" s="79">
        <v>0</v>
      </c>
      <c r="AG144" s="87" t="s">
        <v>2624</v>
      </c>
      <c r="AH144" s="79" t="b">
        <v>0</v>
      </c>
      <c r="AI144" s="79" t="s">
        <v>2627</v>
      </c>
      <c r="AJ144" s="79"/>
      <c r="AK144" s="87" t="s">
        <v>2624</v>
      </c>
      <c r="AL144" s="79" t="b">
        <v>0</v>
      </c>
      <c r="AM144" s="79">
        <v>38</v>
      </c>
      <c r="AN144" s="87" t="s">
        <v>2563</v>
      </c>
      <c r="AO144" s="79" t="s">
        <v>2632</v>
      </c>
      <c r="AP144" s="79" t="b">
        <v>0</v>
      </c>
      <c r="AQ144" s="87" t="s">
        <v>2563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8">
        <v>0</v>
      </c>
      <c r="BG144" s="49">
        <v>0</v>
      </c>
      <c r="BH144" s="48">
        <v>0</v>
      </c>
      <c r="BI144" s="49">
        <v>0</v>
      </c>
      <c r="BJ144" s="48">
        <v>0</v>
      </c>
      <c r="BK144" s="49">
        <v>0</v>
      </c>
      <c r="BL144" s="48">
        <v>6</v>
      </c>
      <c r="BM144" s="49">
        <v>100</v>
      </c>
      <c r="BN144" s="48">
        <v>6</v>
      </c>
    </row>
    <row r="145" spans="1:66" ht="15">
      <c r="A145" s="64" t="s">
        <v>317</v>
      </c>
      <c r="B145" s="64" t="s">
        <v>599</v>
      </c>
      <c r="C145" s="65" t="s">
        <v>5759</v>
      </c>
      <c r="D145" s="66">
        <v>3</v>
      </c>
      <c r="E145" s="67" t="s">
        <v>132</v>
      </c>
      <c r="F145" s="68">
        <v>32</v>
      </c>
      <c r="G145" s="65"/>
      <c r="H145" s="69"/>
      <c r="I145" s="70"/>
      <c r="J145" s="70"/>
      <c r="K145" s="34" t="s">
        <v>65</v>
      </c>
      <c r="L145" s="77">
        <v>145</v>
      </c>
      <c r="M145" s="77"/>
      <c r="N145" s="72"/>
      <c r="O145" s="79" t="s">
        <v>630</v>
      </c>
      <c r="P145" s="81">
        <v>43683.286990740744</v>
      </c>
      <c r="Q145" s="79" t="s">
        <v>634</v>
      </c>
      <c r="R145" s="79"/>
      <c r="S145" s="79"/>
      <c r="T145" s="79" t="s">
        <v>660</v>
      </c>
      <c r="U145" s="79"/>
      <c r="V145" s="82" t="s">
        <v>797</v>
      </c>
      <c r="W145" s="81">
        <v>43683.286990740744</v>
      </c>
      <c r="X145" s="85">
        <v>43683</v>
      </c>
      <c r="Y145" s="87" t="s">
        <v>1195</v>
      </c>
      <c r="Z145" s="82" t="s">
        <v>1707</v>
      </c>
      <c r="AA145" s="79"/>
      <c r="AB145" s="79"/>
      <c r="AC145" s="87" t="s">
        <v>2219</v>
      </c>
      <c r="AD145" s="79"/>
      <c r="AE145" s="79" t="b">
        <v>0</v>
      </c>
      <c r="AF145" s="79">
        <v>0</v>
      </c>
      <c r="AG145" s="87" t="s">
        <v>2624</v>
      </c>
      <c r="AH145" s="79" t="b">
        <v>0</v>
      </c>
      <c r="AI145" s="79" t="s">
        <v>2626</v>
      </c>
      <c r="AJ145" s="79"/>
      <c r="AK145" s="87" t="s">
        <v>2624</v>
      </c>
      <c r="AL145" s="79" t="b">
        <v>0</v>
      </c>
      <c r="AM145" s="79">
        <v>192</v>
      </c>
      <c r="AN145" s="87" t="s">
        <v>2597</v>
      </c>
      <c r="AO145" s="79" t="s">
        <v>2632</v>
      </c>
      <c r="AP145" s="79" t="b">
        <v>0</v>
      </c>
      <c r="AQ145" s="87" t="s">
        <v>2597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v>1</v>
      </c>
      <c r="BG145" s="49">
        <v>2.9411764705882355</v>
      </c>
      <c r="BH145" s="48">
        <v>0</v>
      </c>
      <c r="BI145" s="49">
        <v>0</v>
      </c>
      <c r="BJ145" s="48">
        <v>0</v>
      </c>
      <c r="BK145" s="49">
        <v>0</v>
      </c>
      <c r="BL145" s="48">
        <v>33</v>
      </c>
      <c r="BM145" s="49">
        <v>97.05882352941177</v>
      </c>
      <c r="BN145" s="48">
        <v>34</v>
      </c>
    </row>
    <row r="146" spans="1:66" ht="15">
      <c r="A146" s="64" t="s">
        <v>318</v>
      </c>
      <c r="B146" s="64" t="s">
        <v>599</v>
      </c>
      <c r="C146" s="65" t="s">
        <v>5760</v>
      </c>
      <c r="D146" s="66">
        <v>10</v>
      </c>
      <c r="E146" s="67" t="s">
        <v>136</v>
      </c>
      <c r="F146" s="68">
        <v>28.285714285714285</v>
      </c>
      <c r="G146" s="65"/>
      <c r="H146" s="69"/>
      <c r="I146" s="70"/>
      <c r="J146" s="70"/>
      <c r="K146" s="34" t="s">
        <v>65</v>
      </c>
      <c r="L146" s="77">
        <v>146</v>
      </c>
      <c r="M146" s="77"/>
      <c r="N146" s="72"/>
      <c r="O146" s="79" t="s">
        <v>630</v>
      </c>
      <c r="P146" s="81">
        <v>43682.948113425926</v>
      </c>
      <c r="Q146" s="79" t="s">
        <v>634</v>
      </c>
      <c r="R146" s="79"/>
      <c r="S146" s="79"/>
      <c r="T146" s="79" t="s">
        <v>660</v>
      </c>
      <c r="U146" s="79"/>
      <c r="V146" s="82" t="s">
        <v>798</v>
      </c>
      <c r="W146" s="81">
        <v>43682.948113425926</v>
      </c>
      <c r="X146" s="85">
        <v>43682</v>
      </c>
      <c r="Y146" s="87" t="s">
        <v>1196</v>
      </c>
      <c r="Z146" s="82" t="s">
        <v>1708</v>
      </c>
      <c r="AA146" s="79"/>
      <c r="AB146" s="79"/>
      <c r="AC146" s="87" t="s">
        <v>2220</v>
      </c>
      <c r="AD146" s="79"/>
      <c r="AE146" s="79" t="b">
        <v>0</v>
      </c>
      <c r="AF146" s="79">
        <v>0</v>
      </c>
      <c r="AG146" s="87" t="s">
        <v>2624</v>
      </c>
      <c r="AH146" s="79" t="b">
        <v>0</v>
      </c>
      <c r="AI146" s="79" t="s">
        <v>2626</v>
      </c>
      <c r="AJ146" s="79"/>
      <c r="AK146" s="87" t="s">
        <v>2624</v>
      </c>
      <c r="AL146" s="79" t="b">
        <v>0</v>
      </c>
      <c r="AM146" s="79">
        <v>192</v>
      </c>
      <c r="AN146" s="87" t="s">
        <v>2597</v>
      </c>
      <c r="AO146" s="79" t="s">
        <v>2632</v>
      </c>
      <c r="AP146" s="79" t="b">
        <v>0</v>
      </c>
      <c r="AQ146" s="87" t="s">
        <v>2597</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8">
        <v>1</v>
      </c>
      <c r="BG146" s="49">
        <v>2.9411764705882355</v>
      </c>
      <c r="BH146" s="48">
        <v>0</v>
      </c>
      <c r="BI146" s="49">
        <v>0</v>
      </c>
      <c r="BJ146" s="48">
        <v>0</v>
      </c>
      <c r="BK146" s="49">
        <v>0</v>
      </c>
      <c r="BL146" s="48">
        <v>33</v>
      </c>
      <c r="BM146" s="49">
        <v>97.05882352941177</v>
      </c>
      <c r="BN146" s="48">
        <v>34</v>
      </c>
    </row>
    <row r="147" spans="1:66" ht="15">
      <c r="A147" s="64" t="s">
        <v>318</v>
      </c>
      <c r="B147" s="64" t="s">
        <v>599</v>
      </c>
      <c r="C147" s="65" t="s">
        <v>5760</v>
      </c>
      <c r="D147" s="66">
        <v>10</v>
      </c>
      <c r="E147" s="67" t="s">
        <v>136</v>
      </c>
      <c r="F147" s="68">
        <v>28.285714285714285</v>
      </c>
      <c r="G147" s="65"/>
      <c r="H147" s="69"/>
      <c r="I147" s="70"/>
      <c r="J147" s="70"/>
      <c r="K147" s="34" t="s">
        <v>65</v>
      </c>
      <c r="L147" s="77">
        <v>147</v>
      </c>
      <c r="M147" s="77"/>
      <c r="N147" s="72"/>
      <c r="O147" s="79" t="s">
        <v>630</v>
      </c>
      <c r="P147" s="81">
        <v>43683.29277777778</v>
      </c>
      <c r="Q147" s="79" t="s">
        <v>633</v>
      </c>
      <c r="R147" s="79"/>
      <c r="S147" s="79"/>
      <c r="T147" s="79" t="s">
        <v>659</v>
      </c>
      <c r="U147" s="79"/>
      <c r="V147" s="82" t="s">
        <v>798</v>
      </c>
      <c r="W147" s="81">
        <v>43683.29277777778</v>
      </c>
      <c r="X147" s="85">
        <v>43683</v>
      </c>
      <c r="Y147" s="87" t="s">
        <v>1197</v>
      </c>
      <c r="Z147" s="82" t="s">
        <v>1709</v>
      </c>
      <c r="AA147" s="79"/>
      <c r="AB147" s="79"/>
      <c r="AC147" s="87" t="s">
        <v>2221</v>
      </c>
      <c r="AD147" s="79"/>
      <c r="AE147" s="79" t="b">
        <v>0</v>
      </c>
      <c r="AF147" s="79">
        <v>0</v>
      </c>
      <c r="AG147" s="87" t="s">
        <v>2624</v>
      </c>
      <c r="AH147" s="79" t="b">
        <v>0</v>
      </c>
      <c r="AI147" s="79" t="s">
        <v>2626</v>
      </c>
      <c r="AJ147" s="79"/>
      <c r="AK147" s="87" t="s">
        <v>2624</v>
      </c>
      <c r="AL147" s="79" t="b">
        <v>0</v>
      </c>
      <c r="AM147" s="79">
        <v>26</v>
      </c>
      <c r="AN147" s="87" t="s">
        <v>2596</v>
      </c>
      <c r="AO147" s="79" t="s">
        <v>2632</v>
      </c>
      <c r="AP147" s="79" t="b">
        <v>0</v>
      </c>
      <c r="AQ147" s="87" t="s">
        <v>2596</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8">
        <v>1</v>
      </c>
      <c r="BG147" s="49">
        <v>2.5641025641025643</v>
      </c>
      <c r="BH147" s="48">
        <v>0</v>
      </c>
      <c r="BI147" s="49">
        <v>0</v>
      </c>
      <c r="BJ147" s="48">
        <v>0</v>
      </c>
      <c r="BK147" s="49">
        <v>0</v>
      </c>
      <c r="BL147" s="48">
        <v>38</v>
      </c>
      <c r="BM147" s="49">
        <v>97.43589743589743</v>
      </c>
      <c r="BN147" s="48">
        <v>39</v>
      </c>
    </row>
    <row r="148" spans="1:66" ht="15">
      <c r="A148" s="64" t="s">
        <v>319</v>
      </c>
      <c r="B148" s="64" t="s">
        <v>599</v>
      </c>
      <c r="C148" s="65" t="s">
        <v>5759</v>
      </c>
      <c r="D148" s="66">
        <v>3</v>
      </c>
      <c r="E148" s="67" t="s">
        <v>132</v>
      </c>
      <c r="F148" s="68">
        <v>32</v>
      </c>
      <c r="G148" s="65"/>
      <c r="H148" s="69"/>
      <c r="I148" s="70"/>
      <c r="J148" s="70"/>
      <c r="K148" s="34" t="s">
        <v>65</v>
      </c>
      <c r="L148" s="77">
        <v>148</v>
      </c>
      <c r="M148" s="77"/>
      <c r="N148" s="72"/>
      <c r="O148" s="79" t="s">
        <v>630</v>
      </c>
      <c r="P148" s="81">
        <v>43683.299212962964</v>
      </c>
      <c r="Q148" s="79" t="s">
        <v>634</v>
      </c>
      <c r="R148" s="79"/>
      <c r="S148" s="79"/>
      <c r="T148" s="79" t="s">
        <v>660</v>
      </c>
      <c r="U148" s="79"/>
      <c r="V148" s="82" t="s">
        <v>799</v>
      </c>
      <c r="W148" s="81">
        <v>43683.299212962964</v>
      </c>
      <c r="X148" s="85">
        <v>43683</v>
      </c>
      <c r="Y148" s="87" t="s">
        <v>1198</v>
      </c>
      <c r="Z148" s="82" t="s">
        <v>1710</v>
      </c>
      <c r="AA148" s="79"/>
      <c r="AB148" s="79"/>
      <c r="AC148" s="87" t="s">
        <v>2222</v>
      </c>
      <c r="AD148" s="79"/>
      <c r="AE148" s="79" t="b">
        <v>0</v>
      </c>
      <c r="AF148" s="79">
        <v>0</v>
      </c>
      <c r="AG148" s="87" t="s">
        <v>2624</v>
      </c>
      <c r="AH148" s="79" t="b">
        <v>0</v>
      </c>
      <c r="AI148" s="79" t="s">
        <v>2626</v>
      </c>
      <c r="AJ148" s="79"/>
      <c r="AK148" s="87" t="s">
        <v>2624</v>
      </c>
      <c r="AL148" s="79" t="b">
        <v>0</v>
      </c>
      <c r="AM148" s="79">
        <v>192</v>
      </c>
      <c r="AN148" s="87" t="s">
        <v>2597</v>
      </c>
      <c r="AO148" s="79" t="s">
        <v>2633</v>
      </c>
      <c r="AP148" s="79" t="b">
        <v>0</v>
      </c>
      <c r="AQ148" s="87" t="s">
        <v>2597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v>1</v>
      </c>
      <c r="BG148" s="49">
        <v>2.9411764705882355</v>
      </c>
      <c r="BH148" s="48">
        <v>0</v>
      </c>
      <c r="BI148" s="49">
        <v>0</v>
      </c>
      <c r="BJ148" s="48">
        <v>0</v>
      </c>
      <c r="BK148" s="49">
        <v>0</v>
      </c>
      <c r="BL148" s="48">
        <v>33</v>
      </c>
      <c r="BM148" s="49">
        <v>97.05882352941177</v>
      </c>
      <c r="BN148" s="48">
        <v>34</v>
      </c>
    </row>
    <row r="149" spans="1:66" ht="15">
      <c r="A149" s="64" t="s">
        <v>320</v>
      </c>
      <c r="B149" s="64" t="s">
        <v>599</v>
      </c>
      <c r="C149" s="65" t="s">
        <v>5759</v>
      </c>
      <c r="D149" s="66">
        <v>3</v>
      </c>
      <c r="E149" s="67" t="s">
        <v>132</v>
      </c>
      <c r="F149" s="68">
        <v>32</v>
      </c>
      <c r="G149" s="65"/>
      <c r="H149" s="69"/>
      <c r="I149" s="70"/>
      <c r="J149" s="70"/>
      <c r="K149" s="34" t="s">
        <v>65</v>
      </c>
      <c r="L149" s="77">
        <v>149</v>
      </c>
      <c r="M149" s="77"/>
      <c r="N149" s="72"/>
      <c r="O149" s="79" t="s">
        <v>630</v>
      </c>
      <c r="P149" s="81">
        <v>43683.302395833336</v>
      </c>
      <c r="Q149" s="79" t="s">
        <v>634</v>
      </c>
      <c r="R149" s="79"/>
      <c r="S149" s="79"/>
      <c r="T149" s="79" t="s">
        <v>660</v>
      </c>
      <c r="U149" s="79"/>
      <c r="V149" s="82" t="s">
        <v>800</v>
      </c>
      <c r="W149" s="81">
        <v>43683.302395833336</v>
      </c>
      <c r="X149" s="85">
        <v>43683</v>
      </c>
      <c r="Y149" s="87" t="s">
        <v>1199</v>
      </c>
      <c r="Z149" s="82" t="s">
        <v>1711</v>
      </c>
      <c r="AA149" s="79"/>
      <c r="AB149" s="79"/>
      <c r="AC149" s="87" t="s">
        <v>2223</v>
      </c>
      <c r="AD149" s="79"/>
      <c r="AE149" s="79" t="b">
        <v>0</v>
      </c>
      <c r="AF149" s="79">
        <v>0</v>
      </c>
      <c r="AG149" s="87" t="s">
        <v>2624</v>
      </c>
      <c r="AH149" s="79" t="b">
        <v>0</v>
      </c>
      <c r="AI149" s="79" t="s">
        <v>2626</v>
      </c>
      <c r="AJ149" s="79"/>
      <c r="AK149" s="87" t="s">
        <v>2624</v>
      </c>
      <c r="AL149" s="79" t="b">
        <v>0</v>
      </c>
      <c r="AM149" s="79">
        <v>192</v>
      </c>
      <c r="AN149" s="87" t="s">
        <v>2597</v>
      </c>
      <c r="AO149" s="79" t="s">
        <v>2631</v>
      </c>
      <c r="AP149" s="79" t="b">
        <v>0</v>
      </c>
      <c r="AQ149" s="87" t="s">
        <v>2597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1</v>
      </c>
      <c r="BG149" s="49">
        <v>2.9411764705882355</v>
      </c>
      <c r="BH149" s="48">
        <v>0</v>
      </c>
      <c r="BI149" s="49">
        <v>0</v>
      </c>
      <c r="BJ149" s="48">
        <v>0</v>
      </c>
      <c r="BK149" s="49">
        <v>0</v>
      </c>
      <c r="BL149" s="48">
        <v>33</v>
      </c>
      <c r="BM149" s="49">
        <v>97.05882352941177</v>
      </c>
      <c r="BN149" s="48">
        <v>34</v>
      </c>
    </row>
    <row r="150" spans="1:66" ht="15">
      <c r="A150" s="64" t="s">
        <v>321</v>
      </c>
      <c r="B150" s="64" t="s">
        <v>590</v>
      </c>
      <c r="C150" s="65" t="s">
        <v>5759</v>
      </c>
      <c r="D150" s="66">
        <v>3</v>
      </c>
      <c r="E150" s="67" t="s">
        <v>132</v>
      </c>
      <c r="F150" s="68">
        <v>32</v>
      </c>
      <c r="G150" s="65"/>
      <c r="H150" s="69"/>
      <c r="I150" s="70"/>
      <c r="J150" s="70"/>
      <c r="K150" s="34" t="s">
        <v>65</v>
      </c>
      <c r="L150" s="77">
        <v>150</v>
      </c>
      <c r="M150" s="77"/>
      <c r="N150" s="72"/>
      <c r="O150" s="79" t="s">
        <v>630</v>
      </c>
      <c r="P150" s="81">
        <v>43683.305659722224</v>
      </c>
      <c r="Q150" s="79" t="s">
        <v>638</v>
      </c>
      <c r="R150" s="79"/>
      <c r="S150" s="79"/>
      <c r="T150" s="79"/>
      <c r="U150" s="79"/>
      <c r="V150" s="82" t="s">
        <v>801</v>
      </c>
      <c r="W150" s="81">
        <v>43683.305659722224</v>
      </c>
      <c r="X150" s="85">
        <v>43683</v>
      </c>
      <c r="Y150" s="87" t="s">
        <v>1200</v>
      </c>
      <c r="Z150" s="82" t="s">
        <v>1712</v>
      </c>
      <c r="AA150" s="79"/>
      <c r="AB150" s="79"/>
      <c r="AC150" s="87" t="s">
        <v>2224</v>
      </c>
      <c r="AD150" s="79"/>
      <c r="AE150" s="79" t="b">
        <v>0</v>
      </c>
      <c r="AF150" s="79">
        <v>0</v>
      </c>
      <c r="AG150" s="87" t="s">
        <v>2624</v>
      </c>
      <c r="AH150" s="79" t="b">
        <v>0</v>
      </c>
      <c r="AI150" s="79" t="s">
        <v>2626</v>
      </c>
      <c r="AJ150" s="79"/>
      <c r="AK150" s="87" t="s">
        <v>2624</v>
      </c>
      <c r="AL150" s="79" t="b">
        <v>0</v>
      </c>
      <c r="AM150" s="79">
        <v>30</v>
      </c>
      <c r="AN150" s="87" t="s">
        <v>2564</v>
      </c>
      <c r="AO150" s="79" t="s">
        <v>2632</v>
      </c>
      <c r="AP150" s="79" t="b">
        <v>0</v>
      </c>
      <c r="AQ150" s="87" t="s">
        <v>2564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8"/>
      <c r="BG150" s="49"/>
      <c r="BH150" s="48"/>
      <c r="BI150" s="49"/>
      <c r="BJ150" s="48"/>
      <c r="BK150" s="49"/>
      <c r="BL150" s="48"/>
      <c r="BM150" s="49"/>
      <c r="BN150" s="48"/>
    </row>
    <row r="151" spans="1:66" ht="15">
      <c r="A151" s="64" t="s">
        <v>321</v>
      </c>
      <c r="B151" s="64" t="s">
        <v>623</v>
      </c>
      <c r="C151" s="65" t="s">
        <v>5759</v>
      </c>
      <c r="D151" s="66">
        <v>3</v>
      </c>
      <c r="E151" s="67" t="s">
        <v>132</v>
      </c>
      <c r="F151" s="68">
        <v>32</v>
      </c>
      <c r="G151" s="65"/>
      <c r="H151" s="69"/>
      <c r="I151" s="70"/>
      <c r="J151" s="70"/>
      <c r="K151" s="34" t="s">
        <v>65</v>
      </c>
      <c r="L151" s="77">
        <v>151</v>
      </c>
      <c r="M151" s="77"/>
      <c r="N151" s="72"/>
      <c r="O151" s="79" t="s">
        <v>631</v>
      </c>
      <c r="P151" s="81">
        <v>43683.305659722224</v>
      </c>
      <c r="Q151" s="79" t="s">
        <v>638</v>
      </c>
      <c r="R151" s="79"/>
      <c r="S151" s="79"/>
      <c r="T151" s="79"/>
      <c r="U151" s="79"/>
      <c r="V151" s="82" t="s">
        <v>801</v>
      </c>
      <c r="W151" s="81">
        <v>43683.305659722224</v>
      </c>
      <c r="X151" s="85">
        <v>43683</v>
      </c>
      <c r="Y151" s="87" t="s">
        <v>1200</v>
      </c>
      <c r="Z151" s="82" t="s">
        <v>1712</v>
      </c>
      <c r="AA151" s="79"/>
      <c r="AB151" s="79"/>
      <c r="AC151" s="87" t="s">
        <v>2224</v>
      </c>
      <c r="AD151" s="79"/>
      <c r="AE151" s="79" t="b">
        <v>0</v>
      </c>
      <c r="AF151" s="79">
        <v>0</v>
      </c>
      <c r="AG151" s="87" t="s">
        <v>2624</v>
      </c>
      <c r="AH151" s="79" t="b">
        <v>0</v>
      </c>
      <c r="AI151" s="79" t="s">
        <v>2626</v>
      </c>
      <c r="AJ151" s="79"/>
      <c r="AK151" s="87" t="s">
        <v>2624</v>
      </c>
      <c r="AL151" s="79" t="b">
        <v>0</v>
      </c>
      <c r="AM151" s="79">
        <v>30</v>
      </c>
      <c r="AN151" s="87" t="s">
        <v>2564</v>
      </c>
      <c r="AO151" s="79" t="s">
        <v>2632</v>
      </c>
      <c r="AP151" s="79" t="b">
        <v>0</v>
      </c>
      <c r="AQ151" s="87" t="s">
        <v>2564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8">
        <v>2</v>
      </c>
      <c r="BG151" s="49">
        <v>5.128205128205129</v>
      </c>
      <c r="BH151" s="48">
        <v>1</v>
      </c>
      <c r="BI151" s="49">
        <v>2.5641025641025643</v>
      </c>
      <c r="BJ151" s="48">
        <v>1</v>
      </c>
      <c r="BK151" s="49">
        <v>2.5641025641025643</v>
      </c>
      <c r="BL151" s="48">
        <v>36</v>
      </c>
      <c r="BM151" s="49">
        <v>92.3076923076923</v>
      </c>
      <c r="BN151" s="48">
        <v>39</v>
      </c>
    </row>
    <row r="152" spans="1:66" ht="15">
      <c r="A152" s="64" t="s">
        <v>322</v>
      </c>
      <c r="B152" s="64" t="s">
        <v>599</v>
      </c>
      <c r="C152" s="65" t="s">
        <v>5759</v>
      </c>
      <c r="D152" s="66">
        <v>3</v>
      </c>
      <c r="E152" s="67" t="s">
        <v>132</v>
      </c>
      <c r="F152" s="68">
        <v>32</v>
      </c>
      <c r="G152" s="65"/>
      <c r="H152" s="69"/>
      <c r="I152" s="70"/>
      <c r="J152" s="70"/>
      <c r="K152" s="34" t="s">
        <v>65</v>
      </c>
      <c r="L152" s="77">
        <v>152</v>
      </c>
      <c r="M152" s="77"/>
      <c r="N152" s="72"/>
      <c r="O152" s="79" t="s">
        <v>630</v>
      </c>
      <c r="P152" s="81">
        <v>43683.30582175926</v>
      </c>
      <c r="Q152" s="79" t="s">
        <v>634</v>
      </c>
      <c r="R152" s="79"/>
      <c r="S152" s="79"/>
      <c r="T152" s="79" t="s">
        <v>660</v>
      </c>
      <c r="U152" s="79"/>
      <c r="V152" s="82" t="s">
        <v>802</v>
      </c>
      <c r="W152" s="81">
        <v>43683.30582175926</v>
      </c>
      <c r="X152" s="85">
        <v>43683</v>
      </c>
      <c r="Y152" s="87" t="s">
        <v>1201</v>
      </c>
      <c r="Z152" s="82" t="s">
        <v>1713</v>
      </c>
      <c r="AA152" s="79"/>
      <c r="AB152" s="79"/>
      <c r="AC152" s="87" t="s">
        <v>2225</v>
      </c>
      <c r="AD152" s="79"/>
      <c r="AE152" s="79" t="b">
        <v>0</v>
      </c>
      <c r="AF152" s="79">
        <v>0</v>
      </c>
      <c r="AG152" s="87" t="s">
        <v>2624</v>
      </c>
      <c r="AH152" s="79" t="b">
        <v>0</v>
      </c>
      <c r="AI152" s="79" t="s">
        <v>2626</v>
      </c>
      <c r="AJ152" s="79"/>
      <c r="AK152" s="87" t="s">
        <v>2624</v>
      </c>
      <c r="AL152" s="79" t="b">
        <v>0</v>
      </c>
      <c r="AM152" s="79">
        <v>192</v>
      </c>
      <c r="AN152" s="87" t="s">
        <v>2597</v>
      </c>
      <c r="AO152" s="79" t="s">
        <v>2632</v>
      </c>
      <c r="AP152" s="79" t="b">
        <v>0</v>
      </c>
      <c r="AQ152" s="87" t="s">
        <v>2597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v>1</v>
      </c>
      <c r="BG152" s="49">
        <v>2.9411764705882355</v>
      </c>
      <c r="BH152" s="48">
        <v>0</v>
      </c>
      <c r="BI152" s="49">
        <v>0</v>
      </c>
      <c r="BJ152" s="48">
        <v>0</v>
      </c>
      <c r="BK152" s="49">
        <v>0</v>
      </c>
      <c r="BL152" s="48">
        <v>33</v>
      </c>
      <c r="BM152" s="49">
        <v>97.05882352941177</v>
      </c>
      <c r="BN152" s="48">
        <v>34</v>
      </c>
    </row>
    <row r="153" spans="1:66" ht="15">
      <c r="A153" s="64" t="s">
        <v>323</v>
      </c>
      <c r="B153" s="64" t="s">
        <v>599</v>
      </c>
      <c r="C153" s="65" t="s">
        <v>5759</v>
      </c>
      <c r="D153" s="66">
        <v>3</v>
      </c>
      <c r="E153" s="67" t="s">
        <v>132</v>
      </c>
      <c r="F153" s="68">
        <v>32</v>
      </c>
      <c r="G153" s="65"/>
      <c r="H153" s="69"/>
      <c r="I153" s="70"/>
      <c r="J153" s="70"/>
      <c r="K153" s="34" t="s">
        <v>65</v>
      </c>
      <c r="L153" s="77">
        <v>153</v>
      </c>
      <c r="M153" s="77"/>
      <c r="N153" s="72"/>
      <c r="O153" s="79" t="s">
        <v>630</v>
      </c>
      <c r="P153" s="81">
        <v>43683.31444444445</v>
      </c>
      <c r="Q153" s="79" t="s">
        <v>634</v>
      </c>
      <c r="R153" s="79"/>
      <c r="S153" s="79"/>
      <c r="T153" s="79" t="s">
        <v>660</v>
      </c>
      <c r="U153" s="79"/>
      <c r="V153" s="82" t="s">
        <v>803</v>
      </c>
      <c r="W153" s="81">
        <v>43683.31444444445</v>
      </c>
      <c r="X153" s="85">
        <v>43683</v>
      </c>
      <c r="Y153" s="87" t="s">
        <v>1202</v>
      </c>
      <c r="Z153" s="82" t="s">
        <v>1714</v>
      </c>
      <c r="AA153" s="79"/>
      <c r="AB153" s="79"/>
      <c r="AC153" s="87" t="s">
        <v>2226</v>
      </c>
      <c r="AD153" s="79"/>
      <c r="AE153" s="79" t="b">
        <v>0</v>
      </c>
      <c r="AF153" s="79">
        <v>0</v>
      </c>
      <c r="AG153" s="87" t="s">
        <v>2624</v>
      </c>
      <c r="AH153" s="79" t="b">
        <v>0</v>
      </c>
      <c r="AI153" s="79" t="s">
        <v>2626</v>
      </c>
      <c r="AJ153" s="79"/>
      <c r="AK153" s="87" t="s">
        <v>2624</v>
      </c>
      <c r="AL153" s="79" t="b">
        <v>0</v>
      </c>
      <c r="AM153" s="79">
        <v>192</v>
      </c>
      <c r="AN153" s="87" t="s">
        <v>2597</v>
      </c>
      <c r="AO153" s="79" t="s">
        <v>2631</v>
      </c>
      <c r="AP153" s="79" t="b">
        <v>0</v>
      </c>
      <c r="AQ153" s="87" t="s">
        <v>2597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v>1</v>
      </c>
      <c r="BG153" s="49">
        <v>2.9411764705882355</v>
      </c>
      <c r="BH153" s="48">
        <v>0</v>
      </c>
      <c r="BI153" s="49">
        <v>0</v>
      </c>
      <c r="BJ153" s="48">
        <v>0</v>
      </c>
      <c r="BK153" s="49">
        <v>0</v>
      </c>
      <c r="BL153" s="48">
        <v>33</v>
      </c>
      <c r="BM153" s="49">
        <v>97.05882352941177</v>
      </c>
      <c r="BN153" s="48">
        <v>34</v>
      </c>
    </row>
    <row r="154" spans="1:66" ht="15">
      <c r="A154" s="64" t="s">
        <v>324</v>
      </c>
      <c r="B154" s="64" t="s">
        <v>599</v>
      </c>
      <c r="C154" s="65" t="s">
        <v>5759</v>
      </c>
      <c r="D154" s="66">
        <v>3</v>
      </c>
      <c r="E154" s="67" t="s">
        <v>132</v>
      </c>
      <c r="F154" s="68">
        <v>32</v>
      </c>
      <c r="G154" s="65"/>
      <c r="H154" s="69"/>
      <c r="I154" s="70"/>
      <c r="J154" s="70"/>
      <c r="K154" s="34" t="s">
        <v>65</v>
      </c>
      <c r="L154" s="77">
        <v>154</v>
      </c>
      <c r="M154" s="77"/>
      <c r="N154" s="72"/>
      <c r="O154" s="79" t="s">
        <v>630</v>
      </c>
      <c r="P154" s="81">
        <v>43683.31565972222</v>
      </c>
      <c r="Q154" s="79" t="s">
        <v>634</v>
      </c>
      <c r="R154" s="79"/>
      <c r="S154" s="79"/>
      <c r="T154" s="79" t="s">
        <v>660</v>
      </c>
      <c r="U154" s="79"/>
      <c r="V154" s="82" t="s">
        <v>804</v>
      </c>
      <c r="W154" s="81">
        <v>43683.31565972222</v>
      </c>
      <c r="X154" s="85">
        <v>43683</v>
      </c>
      <c r="Y154" s="87" t="s">
        <v>1203</v>
      </c>
      <c r="Z154" s="82" t="s">
        <v>1715</v>
      </c>
      <c r="AA154" s="79"/>
      <c r="AB154" s="79"/>
      <c r="AC154" s="87" t="s">
        <v>2227</v>
      </c>
      <c r="AD154" s="79"/>
      <c r="AE154" s="79" t="b">
        <v>0</v>
      </c>
      <c r="AF154" s="79">
        <v>0</v>
      </c>
      <c r="AG154" s="87" t="s">
        <v>2624</v>
      </c>
      <c r="AH154" s="79" t="b">
        <v>0</v>
      </c>
      <c r="AI154" s="79" t="s">
        <v>2626</v>
      </c>
      <c r="AJ154" s="79"/>
      <c r="AK154" s="87" t="s">
        <v>2624</v>
      </c>
      <c r="AL154" s="79" t="b">
        <v>0</v>
      </c>
      <c r="AM154" s="79">
        <v>192</v>
      </c>
      <c r="AN154" s="87" t="s">
        <v>2597</v>
      </c>
      <c r="AO154" s="79" t="s">
        <v>2633</v>
      </c>
      <c r="AP154" s="79" t="b">
        <v>0</v>
      </c>
      <c r="AQ154" s="87" t="s">
        <v>2597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v>1</v>
      </c>
      <c r="BG154" s="49">
        <v>2.9411764705882355</v>
      </c>
      <c r="BH154" s="48">
        <v>0</v>
      </c>
      <c r="BI154" s="49">
        <v>0</v>
      </c>
      <c r="BJ154" s="48">
        <v>0</v>
      </c>
      <c r="BK154" s="49">
        <v>0</v>
      </c>
      <c r="BL154" s="48">
        <v>33</v>
      </c>
      <c r="BM154" s="49">
        <v>97.05882352941177</v>
      </c>
      <c r="BN154" s="48">
        <v>34</v>
      </c>
    </row>
    <row r="155" spans="1:66" ht="15">
      <c r="A155" s="64" t="s">
        <v>325</v>
      </c>
      <c r="B155" s="64" t="s">
        <v>599</v>
      </c>
      <c r="C155" s="65" t="s">
        <v>5759</v>
      </c>
      <c r="D155" s="66">
        <v>3</v>
      </c>
      <c r="E155" s="67" t="s">
        <v>132</v>
      </c>
      <c r="F155" s="68">
        <v>32</v>
      </c>
      <c r="G155" s="65"/>
      <c r="H155" s="69"/>
      <c r="I155" s="70"/>
      <c r="J155" s="70"/>
      <c r="K155" s="34" t="s">
        <v>65</v>
      </c>
      <c r="L155" s="77">
        <v>155</v>
      </c>
      <c r="M155" s="77"/>
      <c r="N155" s="72"/>
      <c r="O155" s="79" t="s">
        <v>630</v>
      </c>
      <c r="P155" s="81">
        <v>43683.31637731481</v>
      </c>
      <c r="Q155" s="79" t="s">
        <v>634</v>
      </c>
      <c r="R155" s="79"/>
      <c r="S155" s="79"/>
      <c r="T155" s="79" t="s">
        <v>660</v>
      </c>
      <c r="U155" s="79"/>
      <c r="V155" s="82" t="s">
        <v>805</v>
      </c>
      <c r="W155" s="81">
        <v>43683.31637731481</v>
      </c>
      <c r="X155" s="85">
        <v>43683</v>
      </c>
      <c r="Y155" s="87" t="s">
        <v>1204</v>
      </c>
      <c r="Z155" s="82" t="s">
        <v>1716</v>
      </c>
      <c r="AA155" s="79"/>
      <c r="AB155" s="79"/>
      <c r="AC155" s="87" t="s">
        <v>2228</v>
      </c>
      <c r="AD155" s="79"/>
      <c r="AE155" s="79" t="b">
        <v>0</v>
      </c>
      <c r="AF155" s="79">
        <v>0</v>
      </c>
      <c r="AG155" s="87" t="s">
        <v>2624</v>
      </c>
      <c r="AH155" s="79" t="b">
        <v>0</v>
      </c>
      <c r="AI155" s="79" t="s">
        <v>2626</v>
      </c>
      <c r="AJ155" s="79"/>
      <c r="AK155" s="87" t="s">
        <v>2624</v>
      </c>
      <c r="AL155" s="79" t="b">
        <v>0</v>
      </c>
      <c r="AM155" s="79">
        <v>192</v>
      </c>
      <c r="AN155" s="87" t="s">
        <v>2597</v>
      </c>
      <c r="AO155" s="79" t="s">
        <v>2631</v>
      </c>
      <c r="AP155" s="79" t="b">
        <v>0</v>
      </c>
      <c r="AQ155" s="87" t="s">
        <v>2597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v>1</v>
      </c>
      <c r="BG155" s="49">
        <v>2.9411764705882355</v>
      </c>
      <c r="BH155" s="48">
        <v>0</v>
      </c>
      <c r="BI155" s="49">
        <v>0</v>
      </c>
      <c r="BJ155" s="48">
        <v>0</v>
      </c>
      <c r="BK155" s="49">
        <v>0</v>
      </c>
      <c r="BL155" s="48">
        <v>33</v>
      </c>
      <c r="BM155" s="49">
        <v>97.05882352941177</v>
      </c>
      <c r="BN155" s="48">
        <v>34</v>
      </c>
    </row>
    <row r="156" spans="1:66" ht="15">
      <c r="A156" s="64" t="s">
        <v>326</v>
      </c>
      <c r="B156" s="64" t="s">
        <v>599</v>
      </c>
      <c r="C156" s="65" t="s">
        <v>5759</v>
      </c>
      <c r="D156" s="66">
        <v>3</v>
      </c>
      <c r="E156" s="67" t="s">
        <v>132</v>
      </c>
      <c r="F156" s="68">
        <v>32</v>
      </c>
      <c r="G156" s="65"/>
      <c r="H156" s="69"/>
      <c r="I156" s="70"/>
      <c r="J156" s="70"/>
      <c r="K156" s="34" t="s">
        <v>65</v>
      </c>
      <c r="L156" s="77">
        <v>156</v>
      </c>
      <c r="M156" s="77"/>
      <c r="N156" s="72"/>
      <c r="O156" s="79" t="s">
        <v>630</v>
      </c>
      <c r="P156" s="81">
        <v>43683.31722222222</v>
      </c>
      <c r="Q156" s="79" t="s">
        <v>634</v>
      </c>
      <c r="R156" s="79"/>
      <c r="S156" s="79"/>
      <c r="T156" s="79" t="s">
        <v>660</v>
      </c>
      <c r="U156" s="79"/>
      <c r="V156" s="82" t="s">
        <v>806</v>
      </c>
      <c r="W156" s="81">
        <v>43683.31722222222</v>
      </c>
      <c r="X156" s="85">
        <v>43683</v>
      </c>
      <c r="Y156" s="87" t="s">
        <v>1205</v>
      </c>
      <c r="Z156" s="82" t="s">
        <v>1717</v>
      </c>
      <c r="AA156" s="79"/>
      <c r="AB156" s="79"/>
      <c r="AC156" s="87" t="s">
        <v>2229</v>
      </c>
      <c r="AD156" s="79"/>
      <c r="AE156" s="79" t="b">
        <v>0</v>
      </c>
      <c r="AF156" s="79">
        <v>0</v>
      </c>
      <c r="AG156" s="87" t="s">
        <v>2624</v>
      </c>
      <c r="AH156" s="79" t="b">
        <v>0</v>
      </c>
      <c r="AI156" s="79" t="s">
        <v>2626</v>
      </c>
      <c r="AJ156" s="79"/>
      <c r="AK156" s="87" t="s">
        <v>2624</v>
      </c>
      <c r="AL156" s="79" t="b">
        <v>0</v>
      </c>
      <c r="AM156" s="79">
        <v>192</v>
      </c>
      <c r="AN156" s="87" t="s">
        <v>2597</v>
      </c>
      <c r="AO156" s="79" t="s">
        <v>2632</v>
      </c>
      <c r="AP156" s="79" t="b">
        <v>0</v>
      </c>
      <c r="AQ156" s="87" t="s">
        <v>2597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1</v>
      </c>
      <c r="BG156" s="49">
        <v>2.9411764705882355</v>
      </c>
      <c r="BH156" s="48">
        <v>0</v>
      </c>
      <c r="BI156" s="49">
        <v>0</v>
      </c>
      <c r="BJ156" s="48">
        <v>0</v>
      </c>
      <c r="BK156" s="49">
        <v>0</v>
      </c>
      <c r="BL156" s="48">
        <v>33</v>
      </c>
      <c r="BM156" s="49">
        <v>97.05882352941177</v>
      </c>
      <c r="BN156" s="48">
        <v>34</v>
      </c>
    </row>
    <row r="157" spans="1:66" ht="15">
      <c r="A157" s="64" t="s">
        <v>327</v>
      </c>
      <c r="B157" s="64" t="s">
        <v>590</v>
      </c>
      <c r="C157" s="65" t="s">
        <v>5759</v>
      </c>
      <c r="D157" s="66">
        <v>3</v>
      </c>
      <c r="E157" s="67" t="s">
        <v>132</v>
      </c>
      <c r="F157" s="68">
        <v>32</v>
      </c>
      <c r="G157" s="65"/>
      <c r="H157" s="69"/>
      <c r="I157" s="70"/>
      <c r="J157" s="70"/>
      <c r="K157" s="34" t="s">
        <v>65</v>
      </c>
      <c r="L157" s="77">
        <v>157</v>
      </c>
      <c r="M157" s="77"/>
      <c r="N157" s="72"/>
      <c r="O157" s="79" t="s">
        <v>630</v>
      </c>
      <c r="P157" s="81">
        <v>43683.32003472222</v>
      </c>
      <c r="Q157" s="79" t="s">
        <v>638</v>
      </c>
      <c r="R157" s="79"/>
      <c r="S157" s="79"/>
      <c r="T157" s="79"/>
      <c r="U157" s="79"/>
      <c r="V157" s="82" t="s">
        <v>807</v>
      </c>
      <c r="W157" s="81">
        <v>43683.32003472222</v>
      </c>
      <c r="X157" s="85">
        <v>43683</v>
      </c>
      <c r="Y157" s="87" t="s">
        <v>1206</v>
      </c>
      <c r="Z157" s="82" t="s">
        <v>1718</v>
      </c>
      <c r="AA157" s="79"/>
      <c r="AB157" s="79"/>
      <c r="AC157" s="87" t="s">
        <v>2230</v>
      </c>
      <c r="AD157" s="79"/>
      <c r="AE157" s="79" t="b">
        <v>0</v>
      </c>
      <c r="AF157" s="79">
        <v>0</v>
      </c>
      <c r="AG157" s="87" t="s">
        <v>2624</v>
      </c>
      <c r="AH157" s="79" t="b">
        <v>0</v>
      </c>
      <c r="AI157" s="79" t="s">
        <v>2626</v>
      </c>
      <c r="AJ157" s="79"/>
      <c r="AK157" s="87" t="s">
        <v>2624</v>
      </c>
      <c r="AL157" s="79" t="b">
        <v>0</v>
      </c>
      <c r="AM157" s="79">
        <v>30</v>
      </c>
      <c r="AN157" s="87" t="s">
        <v>2564</v>
      </c>
      <c r="AO157" s="79" t="s">
        <v>2631</v>
      </c>
      <c r="AP157" s="79" t="b">
        <v>0</v>
      </c>
      <c r="AQ157" s="87" t="s">
        <v>2564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8"/>
      <c r="BG157" s="49"/>
      <c r="BH157" s="48"/>
      <c r="BI157" s="49"/>
      <c r="BJ157" s="48"/>
      <c r="BK157" s="49"/>
      <c r="BL157" s="48"/>
      <c r="BM157" s="49"/>
      <c r="BN157" s="48"/>
    </row>
    <row r="158" spans="1:66" ht="15">
      <c r="A158" s="64" t="s">
        <v>327</v>
      </c>
      <c r="B158" s="64" t="s">
        <v>623</v>
      </c>
      <c r="C158" s="65" t="s">
        <v>5759</v>
      </c>
      <c r="D158" s="66">
        <v>3</v>
      </c>
      <c r="E158" s="67" t="s">
        <v>132</v>
      </c>
      <c r="F158" s="68">
        <v>32</v>
      </c>
      <c r="G158" s="65"/>
      <c r="H158" s="69"/>
      <c r="I158" s="70"/>
      <c r="J158" s="70"/>
      <c r="K158" s="34" t="s">
        <v>65</v>
      </c>
      <c r="L158" s="77">
        <v>158</v>
      </c>
      <c r="M158" s="77"/>
      <c r="N158" s="72"/>
      <c r="O158" s="79" t="s">
        <v>631</v>
      </c>
      <c r="P158" s="81">
        <v>43683.32003472222</v>
      </c>
      <c r="Q158" s="79" t="s">
        <v>638</v>
      </c>
      <c r="R158" s="79"/>
      <c r="S158" s="79"/>
      <c r="T158" s="79"/>
      <c r="U158" s="79"/>
      <c r="V158" s="82" t="s">
        <v>807</v>
      </c>
      <c r="W158" s="81">
        <v>43683.32003472222</v>
      </c>
      <c r="X158" s="85">
        <v>43683</v>
      </c>
      <c r="Y158" s="87" t="s">
        <v>1206</v>
      </c>
      <c r="Z158" s="82" t="s">
        <v>1718</v>
      </c>
      <c r="AA158" s="79"/>
      <c r="AB158" s="79"/>
      <c r="AC158" s="87" t="s">
        <v>2230</v>
      </c>
      <c r="AD158" s="79"/>
      <c r="AE158" s="79" t="b">
        <v>0</v>
      </c>
      <c r="AF158" s="79">
        <v>0</v>
      </c>
      <c r="AG158" s="87" t="s">
        <v>2624</v>
      </c>
      <c r="AH158" s="79" t="b">
        <v>0</v>
      </c>
      <c r="AI158" s="79" t="s">
        <v>2626</v>
      </c>
      <c r="AJ158" s="79"/>
      <c r="AK158" s="87" t="s">
        <v>2624</v>
      </c>
      <c r="AL158" s="79" t="b">
        <v>0</v>
      </c>
      <c r="AM158" s="79">
        <v>30</v>
      </c>
      <c r="AN158" s="87" t="s">
        <v>2564</v>
      </c>
      <c r="AO158" s="79" t="s">
        <v>2631</v>
      </c>
      <c r="AP158" s="79" t="b">
        <v>0</v>
      </c>
      <c r="AQ158" s="87" t="s">
        <v>2564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8">
        <v>2</v>
      </c>
      <c r="BG158" s="49">
        <v>5.128205128205129</v>
      </c>
      <c r="BH158" s="48">
        <v>1</v>
      </c>
      <c r="BI158" s="49">
        <v>2.5641025641025643</v>
      </c>
      <c r="BJ158" s="48">
        <v>1</v>
      </c>
      <c r="BK158" s="49">
        <v>2.5641025641025643</v>
      </c>
      <c r="BL158" s="48">
        <v>36</v>
      </c>
      <c r="BM158" s="49">
        <v>92.3076923076923</v>
      </c>
      <c r="BN158" s="48">
        <v>39</v>
      </c>
    </row>
    <row r="159" spans="1:66" ht="15">
      <c r="A159" s="64" t="s">
        <v>328</v>
      </c>
      <c r="B159" s="64" t="s">
        <v>590</v>
      </c>
      <c r="C159" s="65" t="s">
        <v>5759</v>
      </c>
      <c r="D159" s="66">
        <v>3</v>
      </c>
      <c r="E159" s="67" t="s">
        <v>132</v>
      </c>
      <c r="F159" s="68">
        <v>32</v>
      </c>
      <c r="G159" s="65"/>
      <c r="H159" s="69"/>
      <c r="I159" s="70"/>
      <c r="J159" s="70"/>
      <c r="K159" s="34" t="s">
        <v>65</v>
      </c>
      <c r="L159" s="77">
        <v>159</v>
      </c>
      <c r="M159" s="77"/>
      <c r="N159" s="72"/>
      <c r="O159" s="79" t="s">
        <v>630</v>
      </c>
      <c r="P159" s="81">
        <v>43683.32179398148</v>
      </c>
      <c r="Q159" s="79" t="s">
        <v>638</v>
      </c>
      <c r="R159" s="79"/>
      <c r="S159" s="79"/>
      <c r="T159" s="79"/>
      <c r="U159" s="79"/>
      <c r="V159" s="82" t="s">
        <v>808</v>
      </c>
      <c r="W159" s="81">
        <v>43683.32179398148</v>
      </c>
      <c r="X159" s="85">
        <v>43683</v>
      </c>
      <c r="Y159" s="87" t="s">
        <v>1207</v>
      </c>
      <c r="Z159" s="82" t="s">
        <v>1719</v>
      </c>
      <c r="AA159" s="79"/>
      <c r="AB159" s="79"/>
      <c r="AC159" s="87" t="s">
        <v>2231</v>
      </c>
      <c r="AD159" s="79"/>
      <c r="AE159" s="79" t="b">
        <v>0</v>
      </c>
      <c r="AF159" s="79">
        <v>0</v>
      </c>
      <c r="AG159" s="87" t="s">
        <v>2624</v>
      </c>
      <c r="AH159" s="79" t="b">
        <v>0</v>
      </c>
      <c r="AI159" s="79" t="s">
        <v>2626</v>
      </c>
      <c r="AJ159" s="79"/>
      <c r="AK159" s="87" t="s">
        <v>2624</v>
      </c>
      <c r="AL159" s="79" t="b">
        <v>0</v>
      </c>
      <c r="AM159" s="79">
        <v>30</v>
      </c>
      <c r="AN159" s="87" t="s">
        <v>2564</v>
      </c>
      <c r="AO159" s="79" t="s">
        <v>2633</v>
      </c>
      <c r="AP159" s="79" t="b">
        <v>0</v>
      </c>
      <c r="AQ159" s="87" t="s">
        <v>2564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8"/>
      <c r="BG159" s="49"/>
      <c r="BH159" s="48"/>
      <c r="BI159" s="49"/>
      <c r="BJ159" s="48"/>
      <c r="BK159" s="49"/>
      <c r="BL159" s="48"/>
      <c r="BM159" s="49"/>
      <c r="BN159" s="48"/>
    </row>
    <row r="160" spans="1:66" ht="15">
      <c r="A160" s="64" t="s">
        <v>328</v>
      </c>
      <c r="B160" s="64" t="s">
        <v>623</v>
      </c>
      <c r="C160" s="65" t="s">
        <v>5759</v>
      </c>
      <c r="D160" s="66">
        <v>3</v>
      </c>
      <c r="E160" s="67" t="s">
        <v>132</v>
      </c>
      <c r="F160" s="68">
        <v>32</v>
      </c>
      <c r="G160" s="65"/>
      <c r="H160" s="69"/>
      <c r="I160" s="70"/>
      <c r="J160" s="70"/>
      <c r="K160" s="34" t="s">
        <v>65</v>
      </c>
      <c r="L160" s="77">
        <v>160</v>
      </c>
      <c r="M160" s="77"/>
      <c r="N160" s="72"/>
      <c r="O160" s="79" t="s">
        <v>631</v>
      </c>
      <c r="P160" s="81">
        <v>43683.32179398148</v>
      </c>
      <c r="Q160" s="79" t="s">
        <v>638</v>
      </c>
      <c r="R160" s="79"/>
      <c r="S160" s="79"/>
      <c r="T160" s="79"/>
      <c r="U160" s="79"/>
      <c r="V160" s="82" t="s">
        <v>808</v>
      </c>
      <c r="W160" s="81">
        <v>43683.32179398148</v>
      </c>
      <c r="X160" s="85">
        <v>43683</v>
      </c>
      <c r="Y160" s="87" t="s">
        <v>1207</v>
      </c>
      <c r="Z160" s="82" t="s">
        <v>1719</v>
      </c>
      <c r="AA160" s="79"/>
      <c r="AB160" s="79"/>
      <c r="AC160" s="87" t="s">
        <v>2231</v>
      </c>
      <c r="AD160" s="79"/>
      <c r="AE160" s="79" t="b">
        <v>0</v>
      </c>
      <c r="AF160" s="79">
        <v>0</v>
      </c>
      <c r="AG160" s="87" t="s">
        <v>2624</v>
      </c>
      <c r="AH160" s="79" t="b">
        <v>0</v>
      </c>
      <c r="AI160" s="79" t="s">
        <v>2626</v>
      </c>
      <c r="AJ160" s="79"/>
      <c r="AK160" s="87" t="s">
        <v>2624</v>
      </c>
      <c r="AL160" s="79" t="b">
        <v>0</v>
      </c>
      <c r="AM160" s="79">
        <v>30</v>
      </c>
      <c r="AN160" s="87" t="s">
        <v>2564</v>
      </c>
      <c r="AO160" s="79" t="s">
        <v>2633</v>
      </c>
      <c r="AP160" s="79" t="b">
        <v>0</v>
      </c>
      <c r="AQ160" s="87" t="s">
        <v>2564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8">
        <v>2</v>
      </c>
      <c r="BG160" s="49">
        <v>5.128205128205129</v>
      </c>
      <c r="BH160" s="48">
        <v>1</v>
      </c>
      <c r="BI160" s="49">
        <v>2.5641025641025643</v>
      </c>
      <c r="BJ160" s="48">
        <v>1</v>
      </c>
      <c r="BK160" s="49">
        <v>2.5641025641025643</v>
      </c>
      <c r="BL160" s="48">
        <v>36</v>
      </c>
      <c r="BM160" s="49">
        <v>92.3076923076923</v>
      </c>
      <c r="BN160" s="48">
        <v>39</v>
      </c>
    </row>
    <row r="161" spans="1:66" ht="15">
      <c r="A161" s="64" t="s">
        <v>329</v>
      </c>
      <c r="B161" s="64" t="s">
        <v>599</v>
      </c>
      <c r="C161" s="65" t="s">
        <v>5759</v>
      </c>
      <c r="D161" s="66">
        <v>3</v>
      </c>
      <c r="E161" s="67" t="s">
        <v>132</v>
      </c>
      <c r="F161" s="68">
        <v>32</v>
      </c>
      <c r="G161" s="65"/>
      <c r="H161" s="69"/>
      <c r="I161" s="70"/>
      <c r="J161" s="70"/>
      <c r="K161" s="34" t="s">
        <v>65</v>
      </c>
      <c r="L161" s="77">
        <v>161</v>
      </c>
      <c r="M161" s="77"/>
      <c r="N161" s="72"/>
      <c r="O161" s="79" t="s">
        <v>630</v>
      </c>
      <c r="P161" s="81">
        <v>43683.32313657407</v>
      </c>
      <c r="Q161" s="79" t="s">
        <v>634</v>
      </c>
      <c r="R161" s="79"/>
      <c r="S161" s="79"/>
      <c r="T161" s="79" t="s">
        <v>660</v>
      </c>
      <c r="U161" s="79"/>
      <c r="V161" s="82" t="s">
        <v>809</v>
      </c>
      <c r="W161" s="81">
        <v>43683.32313657407</v>
      </c>
      <c r="X161" s="85">
        <v>43683</v>
      </c>
      <c r="Y161" s="87" t="s">
        <v>1208</v>
      </c>
      <c r="Z161" s="82" t="s">
        <v>1720</v>
      </c>
      <c r="AA161" s="79"/>
      <c r="AB161" s="79"/>
      <c r="AC161" s="87" t="s">
        <v>2232</v>
      </c>
      <c r="AD161" s="79"/>
      <c r="AE161" s="79" t="b">
        <v>0</v>
      </c>
      <c r="AF161" s="79">
        <v>0</v>
      </c>
      <c r="AG161" s="87" t="s">
        <v>2624</v>
      </c>
      <c r="AH161" s="79" t="b">
        <v>0</v>
      </c>
      <c r="AI161" s="79" t="s">
        <v>2626</v>
      </c>
      <c r="AJ161" s="79"/>
      <c r="AK161" s="87" t="s">
        <v>2624</v>
      </c>
      <c r="AL161" s="79" t="b">
        <v>0</v>
      </c>
      <c r="AM161" s="79">
        <v>192</v>
      </c>
      <c r="AN161" s="87" t="s">
        <v>2597</v>
      </c>
      <c r="AO161" s="79" t="s">
        <v>2631</v>
      </c>
      <c r="AP161" s="79" t="b">
        <v>0</v>
      </c>
      <c r="AQ161" s="87" t="s">
        <v>2597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v>1</v>
      </c>
      <c r="BG161" s="49">
        <v>2.9411764705882355</v>
      </c>
      <c r="BH161" s="48">
        <v>0</v>
      </c>
      <c r="BI161" s="49">
        <v>0</v>
      </c>
      <c r="BJ161" s="48">
        <v>0</v>
      </c>
      <c r="BK161" s="49">
        <v>0</v>
      </c>
      <c r="BL161" s="48">
        <v>33</v>
      </c>
      <c r="BM161" s="49">
        <v>97.05882352941177</v>
      </c>
      <c r="BN161" s="48">
        <v>34</v>
      </c>
    </row>
    <row r="162" spans="1:66" ht="15">
      <c r="A162" s="64" t="s">
        <v>330</v>
      </c>
      <c r="B162" s="64" t="s">
        <v>590</v>
      </c>
      <c r="C162" s="65" t="s">
        <v>5759</v>
      </c>
      <c r="D162" s="66">
        <v>3</v>
      </c>
      <c r="E162" s="67" t="s">
        <v>132</v>
      </c>
      <c r="F162" s="68">
        <v>32</v>
      </c>
      <c r="G162" s="65"/>
      <c r="H162" s="69"/>
      <c r="I162" s="70"/>
      <c r="J162" s="70"/>
      <c r="K162" s="34" t="s">
        <v>65</v>
      </c>
      <c r="L162" s="77">
        <v>162</v>
      </c>
      <c r="M162" s="77"/>
      <c r="N162" s="72"/>
      <c r="O162" s="79" t="s">
        <v>630</v>
      </c>
      <c r="P162" s="81">
        <v>43683.326157407406</v>
      </c>
      <c r="Q162" s="79" t="s">
        <v>638</v>
      </c>
      <c r="R162" s="79"/>
      <c r="S162" s="79"/>
      <c r="T162" s="79"/>
      <c r="U162" s="79"/>
      <c r="V162" s="82" t="s">
        <v>810</v>
      </c>
      <c r="W162" s="81">
        <v>43683.326157407406</v>
      </c>
      <c r="X162" s="85">
        <v>43683</v>
      </c>
      <c r="Y162" s="87" t="s">
        <v>1209</v>
      </c>
      <c r="Z162" s="82" t="s">
        <v>1721</v>
      </c>
      <c r="AA162" s="79"/>
      <c r="AB162" s="79"/>
      <c r="AC162" s="87" t="s">
        <v>2233</v>
      </c>
      <c r="AD162" s="79"/>
      <c r="AE162" s="79" t="b">
        <v>0</v>
      </c>
      <c r="AF162" s="79">
        <v>0</v>
      </c>
      <c r="AG162" s="87" t="s">
        <v>2624</v>
      </c>
      <c r="AH162" s="79" t="b">
        <v>0</v>
      </c>
      <c r="AI162" s="79" t="s">
        <v>2626</v>
      </c>
      <c r="AJ162" s="79"/>
      <c r="AK162" s="87" t="s">
        <v>2624</v>
      </c>
      <c r="AL162" s="79" t="b">
        <v>0</v>
      </c>
      <c r="AM162" s="79">
        <v>30</v>
      </c>
      <c r="AN162" s="87" t="s">
        <v>2564</v>
      </c>
      <c r="AO162" s="79" t="s">
        <v>2631</v>
      </c>
      <c r="AP162" s="79" t="b">
        <v>0</v>
      </c>
      <c r="AQ162" s="87" t="s">
        <v>2564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8"/>
      <c r="BG162" s="49"/>
      <c r="BH162" s="48"/>
      <c r="BI162" s="49"/>
      <c r="BJ162" s="48"/>
      <c r="BK162" s="49"/>
      <c r="BL162" s="48"/>
      <c r="BM162" s="49"/>
      <c r="BN162" s="48"/>
    </row>
    <row r="163" spans="1:66" ht="15">
      <c r="A163" s="64" t="s">
        <v>330</v>
      </c>
      <c r="B163" s="64" t="s">
        <v>623</v>
      </c>
      <c r="C163" s="65" t="s">
        <v>5759</v>
      </c>
      <c r="D163" s="66">
        <v>3</v>
      </c>
      <c r="E163" s="67" t="s">
        <v>132</v>
      </c>
      <c r="F163" s="68">
        <v>32</v>
      </c>
      <c r="G163" s="65"/>
      <c r="H163" s="69"/>
      <c r="I163" s="70"/>
      <c r="J163" s="70"/>
      <c r="K163" s="34" t="s">
        <v>65</v>
      </c>
      <c r="L163" s="77">
        <v>163</v>
      </c>
      <c r="M163" s="77"/>
      <c r="N163" s="72"/>
      <c r="O163" s="79" t="s">
        <v>631</v>
      </c>
      <c r="P163" s="81">
        <v>43683.326157407406</v>
      </c>
      <c r="Q163" s="79" t="s">
        <v>638</v>
      </c>
      <c r="R163" s="79"/>
      <c r="S163" s="79"/>
      <c r="T163" s="79"/>
      <c r="U163" s="79"/>
      <c r="V163" s="82" t="s">
        <v>810</v>
      </c>
      <c r="W163" s="81">
        <v>43683.326157407406</v>
      </c>
      <c r="X163" s="85">
        <v>43683</v>
      </c>
      <c r="Y163" s="87" t="s">
        <v>1209</v>
      </c>
      <c r="Z163" s="82" t="s">
        <v>1721</v>
      </c>
      <c r="AA163" s="79"/>
      <c r="AB163" s="79"/>
      <c r="AC163" s="87" t="s">
        <v>2233</v>
      </c>
      <c r="AD163" s="79"/>
      <c r="AE163" s="79" t="b">
        <v>0</v>
      </c>
      <c r="AF163" s="79">
        <v>0</v>
      </c>
      <c r="AG163" s="87" t="s">
        <v>2624</v>
      </c>
      <c r="AH163" s="79" t="b">
        <v>0</v>
      </c>
      <c r="AI163" s="79" t="s">
        <v>2626</v>
      </c>
      <c r="AJ163" s="79"/>
      <c r="AK163" s="87" t="s">
        <v>2624</v>
      </c>
      <c r="AL163" s="79" t="b">
        <v>0</v>
      </c>
      <c r="AM163" s="79">
        <v>30</v>
      </c>
      <c r="AN163" s="87" t="s">
        <v>2564</v>
      </c>
      <c r="AO163" s="79" t="s">
        <v>2631</v>
      </c>
      <c r="AP163" s="79" t="b">
        <v>0</v>
      </c>
      <c r="AQ163" s="87" t="s">
        <v>2564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8">
        <v>2</v>
      </c>
      <c r="BG163" s="49">
        <v>5.128205128205129</v>
      </c>
      <c r="BH163" s="48">
        <v>1</v>
      </c>
      <c r="BI163" s="49">
        <v>2.5641025641025643</v>
      </c>
      <c r="BJ163" s="48">
        <v>1</v>
      </c>
      <c r="BK163" s="49">
        <v>2.5641025641025643</v>
      </c>
      <c r="BL163" s="48">
        <v>36</v>
      </c>
      <c r="BM163" s="49">
        <v>92.3076923076923</v>
      </c>
      <c r="BN163" s="48">
        <v>39</v>
      </c>
    </row>
    <row r="164" spans="1:66" ht="15">
      <c r="A164" s="64" t="s">
        <v>331</v>
      </c>
      <c r="B164" s="64" t="s">
        <v>599</v>
      </c>
      <c r="C164" s="65" t="s">
        <v>5759</v>
      </c>
      <c r="D164" s="66">
        <v>3</v>
      </c>
      <c r="E164" s="67" t="s">
        <v>132</v>
      </c>
      <c r="F164" s="68">
        <v>32</v>
      </c>
      <c r="G164" s="65"/>
      <c r="H164" s="69"/>
      <c r="I164" s="70"/>
      <c r="J164" s="70"/>
      <c r="K164" s="34" t="s">
        <v>65</v>
      </c>
      <c r="L164" s="77">
        <v>164</v>
      </c>
      <c r="M164" s="77"/>
      <c r="N164" s="72"/>
      <c r="O164" s="79" t="s">
        <v>630</v>
      </c>
      <c r="P164" s="81">
        <v>43683.331828703704</v>
      </c>
      <c r="Q164" s="79" t="s">
        <v>634</v>
      </c>
      <c r="R164" s="79"/>
      <c r="S164" s="79"/>
      <c r="T164" s="79" t="s">
        <v>660</v>
      </c>
      <c r="U164" s="79"/>
      <c r="V164" s="82" t="s">
        <v>811</v>
      </c>
      <c r="W164" s="81">
        <v>43683.331828703704</v>
      </c>
      <c r="X164" s="85">
        <v>43683</v>
      </c>
      <c r="Y164" s="87" t="s">
        <v>1210</v>
      </c>
      <c r="Z164" s="82" t="s">
        <v>1722</v>
      </c>
      <c r="AA164" s="79"/>
      <c r="AB164" s="79"/>
      <c r="AC164" s="87" t="s">
        <v>2234</v>
      </c>
      <c r="AD164" s="79"/>
      <c r="AE164" s="79" t="b">
        <v>0</v>
      </c>
      <c r="AF164" s="79">
        <v>0</v>
      </c>
      <c r="AG164" s="87" t="s">
        <v>2624</v>
      </c>
      <c r="AH164" s="79" t="b">
        <v>0</v>
      </c>
      <c r="AI164" s="79" t="s">
        <v>2626</v>
      </c>
      <c r="AJ164" s="79"/>
      <c r="AK164" s="87" t="s">
        <v>2624</v>
      </c>
      <c r="AL164" s="79" t="b">
        <v>0</v>
      </c>
      <c r="AM164" s="79">
        <v>192</v>
      </c>
      <c r="AN164" s="87" t="s">
        <v>2597</v>
      </c>
      <c r="AO164" s="79" t="s">
        <v>2631</v>
      </c>
      <c r="AP164" s="79" t="b">
        <v>0</v>
      </c>
      <c r="AQ164" s="87" t="s">
        <v>2597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v>1</v>
      </c>
      <c r="BG164" s="49">
        <v>2.9411764705882355</v>
      </c>
      <c r="BH164" s="48">
        <v>0</v>
      </c>
      <c r="BI164" s="49">
        <v>0</v>
      </c>
      <c r="BJ164" s="48">
        <v>0</v>
      </c>
      <c r="BK164" s="49">
        <v>0</v>
      </c>
      <c r="BL164" s="48">
        <v>33</v>
      </c>
      <c r="BM164" s="49">
        <v>97.05882352941177</v>
      </c>
      <c r="BN164" s="48">
        <v>34</v>
      </c>
    </row>
    <row r="165" spans="1:66" ht="15">
      <c r="A165" s="64" t="s">
        <v>332</v>
      </c>
      <c r="B165" s="64" t="s">
        <v>599</v>
      </c>
      <c r="C165" s="65" t="s">
        <v>5759</v>
      </c>
      <c r="D165" s="66">
        <v>3</v>
      </c>
      <c r="E165" s="67" t="s">
        <v>132</v>
      </c>
      <c r="F165" s="68">
        <v>32</v>
      </c>
      <c r="G165" s="65"/>
      <c r="H165" s="69"/>
      <c r="I165" s="70"/>
      <c r="J165" s="70"/>
      <c r="K165" s="34" t="s">
        <v>65</v>
      </c>
      <c r="L165" s="77">
        <v>165</v>
      </c>
      <c r="M165" s="77"/>
      <c r="N165" s="72"/>
      <c r="O165" s="79" t="s">
        <v>630</v>
      </c>
      <c r="P165" s="81">
        <v>43683.33525462963</v>
      </c>
      <c r="Q165" s="79" t="s">
        <v>634</v>
      </c>
      <c r="R165" s="79"/>
      <c r="S165" s="79"/>
      <c r="T165" s="79" t="s">
        <v>660</v>
      </c>
      <c r="U165" s="79"/>
      <c r="V165" s="82" t="s">
        <v>812</v>
      </c>
      <c r="W165" s="81">
        <v>43683.33525462963</v>
      </c>
      <c r="X165" s="85">
        <v>43683</v>
      </c>
      <c r="Y165" s="87" t="s">
        <v>1211</v>
      </c>
      <c r="Z165" s="82" t="s">
        <v>1723</v>
      </c>
      <c r="AA165" s="79"/>
      <c r="AB165" s="79"/>
      <c r="AC165" s="87" t="s">
        <v>2235</v>
      </c>
      <c r="AD165" s="79"/>
      <c r="AE165" s="79" t="b">
        <v>0</v>
      </c>
      <c r="AF165" s="79">
        <v>0</v>
      </c>
      <c r="AG165" s="87" t="s">
        <v>2624</v>
      </c>
      <c r="AH165" s="79" t="b">
        <v>0</v>
      </c>
      <c r="AI165" s="79" t="s">
        <v>2626</v>
      </c>
      <c r="AJ165" s="79"/>
      <c r="AK165" s="87" t="s">
        <v>2624</v>
      </c>
      <c r="AL165" s="79" t="b">
        <v>0</v>
      </c>
      <c r="AM165" s="79">
        <v>192</v>
      </c>
      <c r="AN165" s="87" t="s">
        <v>2597</v>
      </c>
      <c r="AO165" s="79" t="s">
        <v>2632</v>
      </c>
      <c r="AP165" s="79" t="b">
        <v>0</v>
      </c>
      <c r="AQ165" s="87" t="s">
        <v>2597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v>1</v>
      </c>
      <c r="BG165" s="49">
        <v>2.9411764705882355</v>
      </c>
      <c r="BH165" s="48">
        <v>0</v>
      </c>
      <c r="BI165" s="49">
        <v>0</v>
      </c>
      <c r="BJ165" s="48">
        <v>0</v>
      </c>
      <c r="BK165" s="49">
        <v>0</v>
      </c>
      <c r="BL165" s="48">
        <v>33</v>
      </c>
      <c r="BM165" s="49">
        <v>97.05882352941177</v>
      </c>
      <c r="BN165" s="48">
        <v>34</v>
      </c>
    </row>
    <row r="166" spans="1:66" ht="15">
      <c r="A166" s="64" t="s">
        <v>333</v>
      </c>
      <c r="B166" s="64" t="s">
        <v>599</v>
      </c>
      <c r="C166" s="65" t="s">
        <v>5759</v>
      </c>
      <c r="D166" s="66">
        <v>3</v>
      </c>
      <c r="E166" s="67" t="s">
        <v>132</v>
      </c>
      <c r="F166" s="68">
        <v>32</v>
      </c>
      <c r="G166" s="65"/>
      <c r="H166" s="69"/>
      <c r="I166" s="70"/>
      <c r="J166" s="70"/>
      <c r="K166" s="34" t="s">
        <v>65</v>
      </c>
      <c r="L166" s="77">
        <v>166</v>
      </c>
      <c r="M166" s="77"/>
      <c r="N166" s="72"/>
      <c r="O166" s="79" t="s">
        <v>630</v>
      </c>
      <c r="P166" s="81">
        <v>43683.34042824074</v>
      </c>
      <c r="Q166" s="79" t="s">
        <v>634</v>
      </c>
      <c r="R166" s="79"/>
      <c r="S166" s="79"/>
      <c r="T166" s="79" t="s">
        <v>660</v>
      </c>
      <c r="U166" s="79"/>
      <c r="V166" s="82" t="s">
        <v>813</v>
      </c>
      <c r="W166" s="81">
        <v>43683.34042824074</v>
      </c>
      <c r="X166" s="85">
        <v>43683</v>
      </c>
      <c r="Y166" s="87" t="s">
        <v>1212</v>
      </c>
      <c r="Z166" s="82" t="s">
        <v>1724</v>
      </c>
      <c r="AA166" s="79"/>
      <c r="AB166" s="79"/>
      <c r="AC166" s="87" t="s">
        <v>2236</v>
      </c>
      <c r="AD166" s="79"/>
      <c r="AE166" s="79" t="b">
        <v>0</v>
      </c>
      <c r="AF166" s="79">
        <v>0</v>
      </c>
      <c r="AG166" s="87" t="s">
        <v>2624</v>
      </c>
      <c r="AH166" s="79" t="b">
        <v>0</v>
      </c>
      <c r="AI166" s="79" t="s">
        <v>2626</v>
      </c>
      <c r="AJ166" s="79"/>
      <c r="AK166" s="87" t="s">
        <v>2624</v>
      </c>
      <c r="AL166" s="79" t="b">
        <v>0</v>
      </c>
      <c r="AM166" s="79">
        <v>192</v>
      </c>
      <c r="AN166" s="87" t="s">
        <v>2597</v>
      </c>
      <c r="AO166" s="79" t="s">
        <v>2632</v>
      </c>
      <c r="AP166" s="79" t="b">
        <v>0</v>
      </c>
      <c r="AQ166" s="87" t="s">
        <v>2597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v>1</v>
      </c>
      <c r="BG166" s="49">
        <v>2.9411764705882355</v>
      </c>
      <c r="BH166" s="48">
        <v>0</v>
      </c>
      <c r="BI166" s="49">
        <v>0</v>
      </c>
      <c r="BJ166" s="48">
        <v>0</v>
      </c>
      <c r="BK166" s="49">
        <v>0</v>
      </c>
      <c r="BL166" s="48">
        <v>33</v>
      </c>
      <c r="BM166" s="49">
        <v>97.05882352941177</v>
      </c>
      <c r="BN166" s="48">
        <v>34</v>
      </c>
    </row>
    <row r="167" spans="1:66" ht="15">
      <c r="A167" s="64" t="s">
        <v>334</v>
      </c>
      <c r="B167" s="64" t="s">
        <v>599</v>
      </c>
      <c r="C167" s="65" t="s">
        <v>5759</v>
      </c>
      <c r="D167" s="66">
        <v>3</v>
      </c>
      <c r="E167" s="67" t="s">
        <v>132</v>
      </c>
      <c r="F167" s="68">
        <v>32</v>
      </c>
      <c r="G167" s="65"/>
      <c r="H167" s="69"/>
      <c r="I167" s="70"/>
      <c r="J167" s="70"/>
      <c r="K167" s="34" t="s">
        <v>65</v>
      </c>
      <c r="L167" s="77">
        <v>167</v>
      </c>
      <c r="M167" s="77"/>
      <c r="N167" s="72"/>
      <c r="O167" s="79" t="s">
        <v>630</v>
      </c>
      <c r="P167" s="81">
        <v>43683.34116898148</v>
      </c>
      <c r="Q167" s="79" t="s">
        <v>634</v>
      </c>
      <c r="R167" s="79"/>
      <c r="S167" s="79"/>
      <c r="T167" s="79" t="s">
        <v>660</v>
      </c>
      <c r="U167" s="79"/>
      <c r="V167" s="82" t="s">
        <v>814</v>
      </c>
      <c r="W167" s="81">
        <v>43683.34116898148</v>
      </c>
      <c r="X167" s="85">
        <v>43683</v>
      </c>
      <c r="Y167" s="87" t="s">
        <v>1213</v>
      </c>
      <c r="Z167" s="82" t="s">
        <v>1725</v>
      </c>
      <c r="AA167" s="79"/>
      <c r="AB167" s="79"/>
      <c r="AC167" s="87" t="s">
        <v>2237</v>
      </c>
      <c r="AD167" s="79"/>
      <c r="AE167" s="79" t="b">
        <v>0</v>
      </c>
      <c r="AF167" s="79">
        <v>0</v>
      </c>
      <c r="AG167" s="87" t="s">
        <v>2624</v>
      </c>
      <c r="AH167" s="79" t="b">
        <v>0</v>
      </c>
      <c r="AI167" s="79" t="s">
        <v>2626</v>
      </c>
      <c r="AJ167" s="79"/>
      <c r="AK167" s="87" t="s">
        <v>2624</v>
      </c>
      <c r="AL167" s="79" t="b">
        <v>0</v>
      </c>
      <c r="AM167" s="79">
        <v>192</v>
      </c>
      <c r="AN167" s="87" t="s">
        <v>2597</v>
      </c>
      <c r="AO167" s="79" t="s">
        <v>2632</v>
      </c>
      <c r="AP167" s="79" t="b">
        <v>0</v>
      </c>
      <c r="AQ167" s="87" t="s">
        <v>2597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v>1</v>
      </c>
      <c r="BG167" s="49">
        <v>2.9411764705882355</v>
      </c>
      <c r="BH167" s="48">
        <v>0</v>
      </c>
      <c r="BI167" s="49">
        <v>0</v>
      </c>
      <c r="BJ167" s="48">
        <v>0</v>
      </c>
      <c r="BK167" s="49">
        <v>0</v>
      </c>
      <c r="BL167" s="48">
        <v>33</v>
      </c>
      <c r="BM167" s="49">
        <v>97.05882352941177</v>
      </c>
      <c r="BN167" s="48">
        <v>34</v>
      </c>
    </row>
    <row r="168" spans="1:66" ht="15">
      <c r="A168" s="64" t="s">
        <v>335</v>
      </c>
      <c r="B168" s="64" t="s">
        <v>599</v>
      </c>
      <c r="C168" s="65" t="s">
        <v>5759</v>
      </c>
      <c r="D168" s="66">
        <v>3</v>
      </c>
      <c r="E168" s="67" t="s">
        <v>132</v>
      </c>
      <c r="F168" s="68">
        <v>32</v>
      </c>
      <c r="G168" s="65"/>
      <c r="H168" s="69"/>
      <c r="I168" s="70"/>
      <c r="J168" s="70"/>
      <c r="K168" s="34" t="s">
        <v>65</v>
      </c>
      <c r="L168" s="77">
        <v>168</v>
      </c>
      <c r="M168" s="77"/>
      <c r="N168" s="72"/>
      <c r="O168" s="79" t="s">
        <v>630</v>
      </c>
      <c r="P168" s="81">
        <v>43683.344039351854</v>
      </c>
      <c r="Q168" s="79" t="s">
        <v>634</v>
      </c>
      <c r="R168" s="79"/>
      <c r="S168" s="79"/>
      <c r="T168" s="79" t="s">
        <v>660</v>
      </c>
      <c r="U168" s="79"/>
      <c r="V168" s="82" t="s">
        <v>815</v>
      </c>
      <c r="W168" s="81">
        <v>43683.344039351854</v>
      </c>
      <c r="X168" s="85">
        <v>43683</v>
      </c>
      <c r="Y168" s="87" t="s">
        <v>1214</v>
      </c>
      <c r="Z168" s="82" t="s">
        <v>1726</v>
      </c>
      <c r="AA168" s="79"/>
      <c r="AB168" s="79"/>
      <c r="AC168" s="87" t="s">
        <v>2238</v>
      </c>
      <c r="AD168" s="79"/>
      <c r="AE168" s="79" t="b">
        <v>0</v>
      </c>
      <c r="AF168" s="79">
        <v>0</v>
      </c>
      <c r="AG168" s="87" t="s">
        <v>2624</v>
      </c>
      <c r="AH168" s="79" t="b">
        <v>0</v>
      </c>
      <c r="AI168" s="79" t="s">
        <v>2626</v>
      </c>
      <c r="AJ168" s="79"/>
      <c r="AK168" s="87" t="s">
        <v>2624</v>
      </c>
      <c r="AL168" s="79" t="b">
        <v>0</v>
      </c>
      <c r="AM168" s="79">
        <v>192</v>
      </c>
      <c r="AN168" s="87" t="s">
        <v>2597</v>
      </c>
      <c r="AO168" s="79" t="s">
        <v>2632</v>
      </c>
      <c r="AP168" s="79" t="b">
        <v>0</v>
      </c>
      <c r="AQ168" s="87" t="s">
        <v>2597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v>1</v>
      </c>
      <c r="BG168" s="49">
        <v>2.9411764705882355</v>
      </c>
      <c r="BH168" s="48">
        <v>0</v>
      </c>
      <c r="BI168" s="49">
        <v>0</v>
      </c>
      <c r="BJ168" s="48">
        <v>0</v>
      </c>
      <c r="BK168" s="49">
        <v>0</v>
      </c>
      <c r="BL168" s="48">
        <v>33</v>
      </c>
      <c r="BM168" s="49">
        <v>97.05882352941177</v>
      </c>
      <c r="BN168" s="48">
        <v>34</v>
      </c>
    </row>
    <row r="169" spans="1:66" ht="15">
      <c r="A169" s="64" t="s">
        <v>336</v>
      </c>
      <c r="B169" s="64" t="s">
        <v>599</v>
      </c>
      <c r="C169" s="65" t="s">
        <v>5759</v>
      </c>
      <c r="D169" s="66">
        <v>3</v>
      </c>
      <c r="E169" s="67" t="s">
        <v>132</v>
      </c>
      <c r="F169" s="68">
        <v>32</v>
      </c>
      <c r="G169" s="65"/>
      <c r="H169" s="69"/>
      <c r="I169" s="70"/>
      <c r="J169" s="70"/>
      <c r="K169" s="34" t="s">
        <v>65</v>
      </c>
      <c r="L169" s="77">
        <v>169</v>
      </c>
      <c r="M169" s="77"/>
      <c r="N169" s="72"/>
      <c r="O169" s="79" t="s">
        <v>630</v>
      </c>
      <c r="P169" s="81">
        <v>43683.347592592596</v>
      </c>
      <c r="Q169" s="79" t="s">
        <v>639</v>
      </c>
      <c r="R169" s="79"/>
      <c r="S169" s="79"/>
      <c r="T169" s="79" t="s">
        <v>664</v>
      </c>
      <c r="U169" s="79"/>
      <c r="V169" s="82" t="s">
        <v>816</v>
      </c>
      <c r="W169" s="81">
        <v>43683.347592592596</v>
      </c>
      <c r="X169" s="85">
        <v>43683</v>
      </c>
      <c r="Y169" s="87" t="s">
        <v>1215</v>
      </c>
      <c r="Z169" s="82" t="s">
        <v>1727</v>
      </c>
      <c r="AA169" s="79"/>
      <c r="AB169" s="79"/>
      <c r="AC169" s="87" t="s">
        <v>2239</v>
      </c>
      <c r="AD169" s="79"/>
      <c r="AE169" s="79" t="b">
        <v>0</v>
      </c>
      <c r="AF169" s="79">
        <v>0</v>
      </c>
      <c r="AG169" s="87" t="s">
        <v>2624</v>
      </c>
      <c r="AH169" s="79" t="b">
        <v>0</v>
      </c>
      <c r="AI169" s="79" t="s">
        <v>2626</v>
      </c>
      <c r="AJ169" s="79"/>
      <c r="AK169" s="87" t="s">
        <v>2624</v>
      </c>
      <c r="AL169" s="79" t="b">
        <v>0</v>
      </c>
      <c r="AM169" s="79">
        <v>40</v>
      </c>
      <c r="AN169" s="87" t="s">
        <v>2598</v>
      </c>
      <c r="AO169" s="79" t="s">
        <v>2633</v>
      </c>
      <c r="AP169" s="79" t="b">
        <v>0</v>
      </c>
      <c r="AQ169" s="87" t="s">
        <v>2598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v>0</v>
      </c>
      <c r="BG169" s="49">
        <v>0</v>
      </c>
      <c r="BH169" s="48">
        <v>0</v>
      </c>
      <c r="BI169" s="49">
        <v>0</v>
      </c>
      <c r="BJ169" s="48">
        <v>0</v>
      </c>
      <c r="BK169" s="49">
        <v>0</v>
      </c>
      <c r="BL169" s="48">
        <v>40</v>
      </c>
      <c r="BM169" s="49">
        <v>100</v>
      </c>
      <c r="BN169" s="48">
        <v>40</v>
      </c>
    </row>
    <row r="170" spans="1:66" ht="15">
      <c r="A170" s="64" t="s">
        <v>337</v>
      </c>
      <c r="B170" s="64" t="s">
        <v>599</v>
      </c>
      <c r="C170" s="65" t="s">
        <v>5759</v>
      </c>
      <c r="D170" s="66">
        <v>3</v>
      </c>
      <c r="E170" s="67" t="s">
        <v>132</v>
      </c>
      <c r="F170" s="68">
        <v>32</v>
      </c>
      <c r="G170" s="65"/>
      <c r="H170" s="69"/>
      <c r="I170" s="70"/>
      <c r="J170" s="70"/>
      <c r="K170" s="34" t="s">
        <v>65</v>
      </c>
      <c r="L170" s="77">
        <v>170</v>
      </c>
      <c r="M170" s="77"/>
      <c r="N170" s="72"/>
      <c r="O170" s="79" t="s">
        <v>630</v>
      </c>
      <c r="P170" s="81">
        <v>43683.34768518519</v>
      </c>
      <c r="Q170" s="79" t="s">
        <v>639</v>
      </c>
      <c r="R170" s="79"/>
      <c r="S170" s="79"/>
      <c r="T170" s="79" t="s">
        <v>664</v>
      </c>
      <c r="U170" s="79"/>
      <c r="V170" s="82" t="s">
        <v>817</v>
      </c>
      <c r="W170" s="81">
        <v>43683.34768518519</v>
      </c>
      <c r="X170" s="85">
        <v>43683</v>
      </c>
      <c r="Y170" s="87" t="s">
        <v>1216</v>
      </c>
      <c r="Z170" s="82" t="s">
        <v>1728</v>
      </c>
      <c r="AA170" s="79"/>
      <c r="AB170" s="79"/>
      <c r="AC170" s="87" t="s">
        <v>2240</v>
      </c>
      <c r="AD170" s="79"/>
      <c r="AE170" s="79" t="b">
        <v>0</v>
      </c>
      <c r="AF170" s="79">
        <v>0</v>
      </c>
      <c r="AG170" s="87" t="s">
        <v>2624</v>
      </c>
      <c r="AH170" s="79" t="b">
        <v>0</v>
      </c>
      <c r="AI170" s="79" t="s">
        <v>2626</v>
      </c>
      <c r="AJ170" s="79"/>
      <c r="AK170" s="87" t="s">
        <v>2624</v>
      </c>
      <c r="AL170" s="79" t="b">
        <v>0</v>
      </c>
      <c r="AM170" s="79">
        <v>40</v>
      </c>
      <c r="AN170" s="87" t="s">
        <v>2598</v>
      </c>
      <c r="AO170" s="79" t="s">
        <v>2632</v>
      </c>
      <c r="AP170" s="79" t="b">
        <v>0</v>
      </c>
      <c r="AQ170" s="87" t="s">
        <v>2598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v>0</v>
      </c>
      <c r="BG170" s="49">
        <v>0</v>
      </c>
      <c r="BH170" s="48">
        <v>0</v>
      </c>
      <c r="BI170" s="49">
        <v>0</v>
      </c>
      <c r="BJ170" s="48">
        <v>0</v>
      </c>
      <c r="BK170" s="49">
        <v>0</v>
      </c>
      <c r="BL170" s="48">
        <v>40</v>
      </c>
      <c r="BM170" s="49">
        <v>100</v>
      </c>
      <c r="BN170" s="48">
        <v>40</v>
      </c>
    </row>
    <row r="171" spans="1:66" ht="15">
      <c r="A171" s="64" t="s">
        <v>338</v>
      </c>
      <c r="B171" s="64" t="s">
        <v>599</v>
      </c>
      <c r="C171" s="65" t="s">
        <v>5759</v>
      </c>
      <c r="D171" s="66">
        <v>3</v>
      </c>
      <c r="E171" s="67" t="s">
        <v>132</v>
      </c>
      <c r="F171" s="68">
        <v>32</v>
      </c>
      <c r="G171" s="65"/>
      <c r="H171" s="69"/>
      <c r="I171" s="70"/>
      <c r="J171" s="70"/>
      <c r="K171" s="34" t="s">
        <v>65</v>
      </c>
      <c r="L171" s="77">
        <v>171</v>
      </c>
      <c r="M171" s="77"/>
      <c r="N171" s="72"/>
      <c r="O171" s="79" t="s">
        <v>630</v>
      </c>
      <c r="P171" s="81">
        <v>43683.348078703704</v>
      </c>
      <c r="Q171" s="79" t="s">
        <v>639</v>
      </c>
      <c r="R171" s="79"/>
      <c r="S171" s="79"/>
      <c r="T171" s="79" t="s">
        <v>664</v>
      </c>
      <c r="U171" s="79"/>
      <c r="V171" s="82" t="s">
        <v>818</v>
      </c>
      <c r="W171" s="81">
        <v>43683.348078703704</v>
      </c>
      <c r="X171" s="85">
        <v>43683</v>
      </c>
      <c r="Y171" s="87" t="s">
        <v>1217</v>
      </c>
      <c r="Z171" s="82" t="s">
        <v>1729</v>
      </c>
      <c r="AA171" s="79"/>
      <c r="AB171" s="79"/>
      <c r="AC171" s="87" t="s">
        <v>2241</v>
      </c>
      <c r="AD171" s="79"/>
      <c r="AE171" s="79" t="b">
        <v>0</v>
      </c>
      <c r="AF171" s="79">
        <v>0</v>
      </c>
      <c r="AG171" s="87" t="s">
        <v>2624</v>
      </c>
      <c r="AH171" s="79" t="b">
        <v>0</v>
      </c>
      <c r="AI171" s="79" t="s">
        <v>2626</v>
      </c>
      <c r="AJ171" s="79"/>
      <c r="AK171" s="87" t="s">
        <v>2624</v>
      </c>
      <c r="AL171" s="79" t="b">
        <v>0</v>
      </c>
      <c r="AM171" s="79">
        <v>40</v>
      </c>
      <c r="AN171" s="87" t="s">
        <v>2598</v>
      </c>
      <c r="AO171" s="79" t="s">
        <v>2632</v>
      </c>
      <c r="AP171" s="79" t="b">
        <v>0</v>
      </c>
      <c r="AQ171" s="87" t="s">
        <v>2598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v>0</v>
      </c>
      <c r="BG171" s="49">
        <v>0</v>
      </c>
      <c r="BH171" s="48">
        <v>0</v>
      </c>
      <c r="BI171" s="49">
        <v>0</v>
      </c>
      <c r="BJ171" s="48">
        <v>0</v>
      </c>
      <c r="BK171" s="49">
        <v>0</v>
      </c>
      <c r="BL171" s="48">
        <v>40</v>
      </c>
      <c r="BM171" s="49">
        <v>100</v>
      </c>
      <c r="BN171" s="48">
        <v>40</v>
      </c>
    </row>
    <row r="172" spans="1:66" ht="15">
      <c r="A172" s="64" t="s">
        <v>339</v>
      </c>
      <c r="B172" s="64" t="s">
        <v>599</v>
      </c>
      <c r="C172" s="65" t="s">
        <v>5759</v>
      </c>
      <c r="D172" s="66">
        <v>3</v>
      </c>
      <c r="E172" s="67" t="s">
        <v>132</v>
      </c>
      <c r="F172" s="68">
        <v>32</v>
      </c>
      <c r="G172" s="65"/>
      <c r="H172" s="69"/>
      <c r="I172" s="70"/>
      <c r="J172" s="70"/>
      <c r="K172" s="34" t="s">
        <v>65</v>
      </c>
      <c r="L172" s="77">
        <v>172</v>
      </c>
      <c r="M172" s="77"/>
      <c r="N172" s="72"/>
      <c r="O172" s="79" t="s">
        <v>630</v>
      </c>
      <c r="P172" s="81">
        <v>43683.358831018515</v>
      </c>
      <c r="Q172" s="79" t="s">
        <v>639</v>
      </c>
      <c r="R172" s="79"/>
      <c r="S172" s="79"/>
      <c r="T172" s="79" t="s">
        <v>664</v>
      </c>
      <c r="U172" s="79"/>
      <c r="V172" s="82" t="s">
        <v>819</v>
      </c>
      <c r="W172" s="81">
        <v>43683.358831018515</v>
      </c>
      <c r="X172" s="85">
        <v>43683</v>
      </c>
      <c r="Y172" s="87" t="s">
        <v>1218</v>
      </c>
      <c r="Z172" s="82" t="s">
        <v>1730</v>
      </c>
      <c r="AA172" s="79"/>
      <c r="AB172" s="79"/>
      <c r="AC172" s="87" t="s">
        <v>2242</v>
      </c>
      <c r="AD172" s="79"/>
      <c r="AE172" s="79" t="b">
        <v>0</v>
      </c>
      <c r="AF172" s="79">
        <v>0</v>
      </c>
      <c r="AG172" s="87" t="s">
        <v>2624</v>
      </c>
      <c r="AH172" s="79" t="b">
        <v>0</v>
      </c>
      <c r="AI172" s="79" t="s">
        <v>2626</v>
      </c>
      <c r="AJ172" s="79"/>
      <c r="AK172" s="87" t="s">
        <v>2624</v>
      </c>
      <c r="AL172" s="79" t="b">
        <v>0</v>
      </c>
      <c r="AM172" s="79">
        <v>40</v>
      </c>
      <c r="AN172" s="87" t="s">
        <v>2598</v>
      </c>
      <c r="AO172" s="79" t="s">
        <v>2632</v>
      </c>
      <c r="AP172" s="79" t="b">
        <v>0</v>
      </c>
      <c r="AQ172" s="87" t="s">
        <v>2598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v>0</v>
      </c>
      <c r="BG172" s="49">
        <v>0</v>
      </c>
      <c r="BH172" s="48">
        <v>0</v>
      </c>
      <c r="BI172" s="49">
        <v>0</v>
      </c>
      <c r="BJ172" s="48">
        <v>0</v>
      </c>
      <c r="BK172" s="49">
        <v>0</v>
      </c>
      <c r="BL172" s="48">
        <v>40</v>
      </c>
      <c r="BM172" s="49">
        <v>100</v>
      </c>
      <c r="BN172" s="48">
        <v>40</v>
      </c>
    </row>
    <row r="173" spans="1:66" ht="15">
      <c r="A173" s="64" t="s">
        <v>340</v>
      </c>
      <c r="B173" s="64" t="s">
        <v>599</v>
      </c>
      <c r="C173" s="65" t="s">
        <v>5759</v>
      </c>
      <c r="D173" s="66">
        <v>3</v>
      </c>
      <c r="E173" s="67" t="s">
        <v>132</v>
      </c>
      <c r="F173" s="68">
        <v>32</v>
      </c>
      <c r="G173" s="65"/>
      <c r="H173" s="69"/>
      <c r="I173" s="70"/>
      <c r="J173" s="70"/>
      <c r="K173" s="34" t="s">
        <v>65</v>
      </c>
      <c r="L173" s="77">
        <v>173</v>
      </c>
      <c r="M173" s="77"/>
      <c r="N173" s="72"/>
      <c r="O173" s="79" t="s">
        <v>630</v>
      </c>
      <c r="P173" s="81">
        <v>43683.35899305555</v>
      </c>
      <c r="Q173" s="79" t="s">
        <v>634</v>
      </c>
      <c r="R173" s="79"/>
      <c r="S173" s="79"/>
      <c r="T173" s="79" t="s">
        <v>660</v>
      </c>
      <c r="U173" s="79"/>
      <c r="V173" s="82" t="s">
        <v>820</v>
      </c>
      <c r="W173" s="81">
        <v>43683.35899305555</v>
      </c>
      <c r="X173" s="85">
        <v>43683</v>
      </c>
      <c r="Y173" s="87" t="s">
        <v>1219</v>
      </c>
      <c r="Z173" s="82" t="s">
        <v>1731</v>
      </c>
      <c r="AA173" s="79"/>
      <c r="AB173" s="79"/>
      <c r="AC173" s="87" t="s">
        <v>2243</v>
      </c>
      <c r="AD173" s="79"/>
      <c r="AE173" s="79" t="b">
        <v>0</v>
      </c>
      <c r="AF173" s="79">
        <v>0</v>
      </c>
      <c r="AG173" s="87" t="s">
        <v>2624</v>
      </c>
      <c r="AH173" s="79" t="b">
        <v>0</v>
      </c>
      <c r="AI173" s="79" t="s">
        <v>2626</v>
      </c>
      <c r="AJ173" s="79"/>
      <c r="AK173" s="87" t="s">
        <v>2624</v>
      </c>
      <c r="AL173" s="79" t="b">
        <v>0</v>
      </c>
      <c r="AM173" s="79">
        <v>192</v>
      </c>
      <c r="AN173" s="87" t="s">
        <v>2597</v>
      </c>
      <c r="AO173" s="79" t="s">
        <v>2631</v>
      </c>
      <c r="AP173" s="79" t="b">
        <v>0</v>
      </c>
      <c r="AQ173" s="87" t="s">
        <v>2597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v>1</v>
      </c>
      <c r="BG173" s="49">
        <v>2.9411764705882355</v>
      </c>
      <c r="BH173" s="48">
        <v>0</v>
      </c>
      <c r="BI173" s="49">
        <v>0</v>
      </c>
      <c r="BJ173" s="48">
        <v>0</v>
      </c>
      <c r="BK173" s="49">
        <v>0</v>
      </c>
      <c r="BL173" s="48">
        <v>33</v>
      </c>
      <c r="BM173" s="49">
        <v>97.05882352941177</v>
      </c>
      <c r="BN173" s="48">
        <v>34</v>
      </c>
    </row>
    <row r="174" spans="1:66" ht="15">
      <c r="A174" s="64" t="s">
        <v>341</v>
      </c>
      <c r="B174" s="64" t="s">
        <v>599</v>
      </c>
      <c r="C174" s="65" t="s">
        <v>5759</v>
      </c>
      <c r="D174" s="66">
        <v>3</v>
      </c>
      <c r="E174" s="67" t="s">
        <v>132</v>
      </c>
      <c r="F174" s="68">
        <v>32</v>
      </c>
      <c r="G174" s="65"/>
      <c r="H174" s="69"/>
      <c r="I174" s="70"/>
      <c r="J174" s="70"/>
      <c r="K174" s="34" t="s">
        <v>65</v>
      </c>
      <c r="L174" s="77">
        <v>174</v>
      </c>
      <c r="M174" s="77"/>
      <c r="N174" s="72"/>
      <c r="O174" s="79" t="s">
        <v>630</v>
      </c>
      <c r="P174" s="81">
        <v>43683.36275462963</v>
      </c>
      <c r="Q174" s="79" t="s">
        <v>634</v>
      </c>
      <c r="R174" s="79"/>
      <c r="S174" s="79"/>
      <c r="T174" s="79" t="s">
        <v>660</v>
      </c>
      <c r="U174" s="79"/>
      <c r="V174" s="82" t="s">
        <v>821</v>
      </c>
      <c r="W174" s="81">
        <v>43683.36275462963</v>
      </c>
      <c r="X174" s="85">
        <v>43683</v>
      </c>
      <c r="Y174" s="87" t="s">
        <v>1220</v>
      </c>
      <c r="Z174" s="82" t="s">
        <v>1732</v>
      </c>
      <c r="AA174" s="79"/>
      <c r="AB174" s="79"/>
      <c r="AC174" s="87" t="s">
        <v>2244</v>
      </c>
      <c r="AD174" s="79"/>
      <c r="AE174" s="79" t="b">
        <v>0</v>
      </c>
      <c r="AF174" s="79">
        <v>0</v>
      </c>
      <c r="AG174" s="87" t="s">
        <v>2624</v>
      </c>
      <c r="AH174" s="79" t="b">
        <v>0</v>
      </c>
      <c r="AI174" s="79" t="s">
        <v>2626</v>
      </c>
      <c r="AJ174" s="79"/>
      <c r="AK174" s="87" t="s">
        <v>2624</v>
      </c>
      <c r="AL174" s="79" t="b">
        <v>0</v>
      </c>
      <c r="AM174" s="79">
        <v>192</v>
      </c>
      <c r="AN174" s="87" t="s">
        <v>2597</v>
      </c>
      <c r="AO174" s="79" t="s">
        <v>2637</v>
      </c>
      <c r="AP174" s="79" t="b">
        <v>0</v>
      </c>
      <c r="AQ174" s="87" t="s">
        <v>2597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v>1</v>
      </c>
      <c r="BG174" s="49">
        <v>2.9411764705882355</v>
      </c>
      <c r="BH174" s="48">
        <v>0</v>
      </c>
      <c r="BI174" s="49">
        <v>0</v>
      </c>
      <c r="BJ174" s="48">
        <v>0</v>
      </c>
      <c r="BK174" s="49">
        <v>0</v>
      </c>
      <c r="BL174" s="48">
        <v>33</v>
      </c>
      <c r="BM174" s="49">
        <v>97.05882352941177</v>
      </c>
      <c r="BN174" s="48">
        <v>34</v>
      </c>
    </row>
    <row r="175" spans="1:66" ht="15">
      <c r="A175" s="64" t="s">
        <v>342</v>
      </c>
      <c r="B175" s="64" t="s">
        <v>599</v>
      </c>
      <c r="C175" s="65" t="s">
        <v>5759</v>
      </c>
      <c r="D175" s="66">
        <v>3</v>
      </c>
      <c r="E175" s="67" t="s">
        <v>132</v>
      </c>
      <c r="F175" s="68">
        <v>32</v>
      </c>
      <c r="G175" s="65"/>
      <c r="H175" s="69"/>
      <c r="I175" s="70"/>
      <c r="J175" s="70"/>
      <c r="K175" s="34" t="s">
        <v>65</v>
      </c>
      <c r="L175" s="77">
        <v>175</v>
      </c>
      <c r="M175" s="77"/>
      <c r="N175" s="72"/>
      <c r="O175" s="79" t="s">
        <v>630</v>
      </c>
      <c r="P175" s="81">
        <v>43683.38365740741</v>
      </c>
      <c r="Q175" s="79" t="s">
        <v>633</v>
      </c>
      <c r="R175" s="79"/>
      <c r="S175" s="79"/>
      <c r="T175" s="79" t="s">
        <v>659</v>
      </c>
      <c r="U175" s="79"/>
      <c r="V175" s="82" t="s">
        <v>822</v>
      </c>
      <c r="W175" s="81">
        <v>43683.38365740741</v>
      </c>
      <c r="X175" s="85">
        <v>43683</v>
      </c>
      <c r="Y175" s="87" t="s">
        <v>1221</v>
      </c>
      <c r="Z175" s="82" t="s">
        <v>1733</v>
      </c>
      <c r="AA175" s="79"/>
      <c r="AB175" s="79"/>
      <c r="AC175" s="87" t="s">
        <v>2245</v>
      </c>
      <c r="AD175" s="79"/>
      <c r="AE175" s="79" t="b">
        <v>0</v>
      </c>
      <c r="AF175" s="79">
        <v>0</v>
      </c>
      <c r="AG175" s="87" t="s">
        <v>2624</v>
      </c>
      <c r="AH175" s="79" t="b">
        <v>0</v>
      </c>
      <c r="AI175" s="79" t="s">
        <v>2626</v>
      </c>
      <c r="AJ175" s="79"/>
      <c r="AK175" s="87" t="s">
        <v>2624</v>
      </c>
      <c r="AL175" s="79" t="b">
        <v>0</v>
      </c>
      <c r="AM175" s="79">
        <v>26</v>
      </c>
      <c r="AN175" s="87" t="s">
        <v>2596</v>
      </c>
      <c r="AO175" s="79" t="s">
        <v>2632</v>
      </c>
      <c r="AP175" s="79" t="b">
        <v>0</v>
      </c>
      <c r="AQ175" s="87" t="s">
        <v>2596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v>1</v>
      </c>
      <c r="BG175" s="49">
        <v>2.5641025641025643</v>
      </c>
      <c r="BH175" s="48">
        <v>0</v>
      </c>
      <c r="BI175" s="49">
        <v>0</v>
      </c>
      <c r="BJ175" s="48">
        <v>0</v>
      </c>
      <c r="BK175" s="49">
        <v>0</v>
      </c>
      <c r="BL175" s="48">
        <v>38</v>
      </c>
      <c r="BM175" s="49">
        <v>97.43589743589743</v>
      </c>
      <c r="BN175" s="48">
        <v>39</v>
      </c>
    </row>
    <row r="176" spans="1:66" ht="15">
      <c r="A176" s="64" t="s">
        <v>343</v>
      </c>
      <c r="B176" s="64" t="s">
        <v>599</v>
      </c>
      <c r="C176" s="65" t="s">
        <v>5759</v>
      </c>
      <c r="D176" s="66">
        <v>3</v>
      </c>
      <c r="E176" s="67" t="s">
        <v>132</v>
      </c>
      <c r="F176" s="68">
        <v>32</v>
      </c>
      <c r="G176" s="65"/>
      <c r="H176" s="69"/>
      <c r="I176" s="70"/>
      <c r="J176" s="70"/>
      <c r="K176" s="34" t="s">
        <v>65</v>
      </c>
      <c r="L176" s="77">
        <v>176</v>
      </c>
      <c r="M176" s="77"/>
      <c r="N176" s="72"/>
      <c r="O176" s="79" t="s">
        <v>630</v>
      </c>
      <c r="P176" s="81">
        <v>43683.38513888889</v>
      </c>
      <c r="Q176" s="79" t="s">
        <v>634</v>
      </c>
      <c r="R176" s="79"/>
      <c r="S176" s="79"/>
      <c r="T176" s="79" t="s">
        <v>660</v>
      </c>
      <c r="U176" s="79"/>
      <c r="V176" s="82" t="s">
        <v>823</v>
      </c>
      <c r="W176" s="81">
        <v>43683.38513888889</v>
      </c>
      <c r="X176" s="85">
        <v>43683</v>
      </c>
      <c r="Y176" s="87" t="s">
        <v>1222</v>
      </c>
      <c r="Z176" s="82" t="s">
        <v>1734</v>
      </c>
      <c r="AA176" s="79"/>
      <c r="AB176" s="79"/>
      <c r="AC176" s="87" t="s">
        <v>2246</v>
      </c>
      <c r="AD176" s="79"/>
      <c r="AE176" s="79" t="b">
        <v>0</v>
      </c>
      <c r="AF176" s="79">
        <v>0</v>
      </c>
      <c r="AG176" s="87" t="s">
        <v>2624</v>
      </c>
      <c r="AH176" s="79" t="b">
        <v>0</v>
      </c>
      <c r="AI176" s="79" t="s">
        <v>2626</v>
      </c>
      <c r="AJ176" s="79"/>
      <c r="AK176" s="87" t="s">
        <v>2624</v>
      </c>
      <c r="AL176" s="79" t="b">
        <v>0</v>
      </c>
      <c r="AM176" s="79">
        <v>192</v>
      </c>
      <c r="AN176" s="87" t="s">
        <v>2597</v>
      </c>
      <c r="AO176" s="79" t="s">
        <v>2631</v>
      </c>
      <c r="AP176" s="79" t="b">
        <v>0</v>
      </c>
      <c r="AQ176" s="87" t="s">
        <v>2597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v>1</v>
      </c>
      <c r="BG176" s="49">
        <v>2.9411764705882355</v>
      </c>
      <c r="BH176" s="48">
        <v>0</v>
      </c>
      <c r="BI176" s="49">
        <v>0</v>
      </c>
      <c r="BJ176" s="48">
        <v>0</v>
      </c>
      <c r="BK176" s="49">
        <v>0</v>
      </c>
      <c r="BL176" s="48">
        <v>33</v>
      </c>
      <c r="BM176" s="49">
        <v>97.05882352941177</v>
      </c>
      <c r="BN176" s="48">
        <v>34</v>
      </c>
    </row>
    <row r="177" spans="1:66" ht="15">
      <c r="A177" s="64" t="s">
        <v>344</v>
      </c>
      <c r="B177" s="64" t="s">
        <v>599</v>
      </c>
      <c r="C177" s="65" t="s">
        <v>5759</v>
      </c>
      <c r="D177" s="66">
        <v>3</v>
      </c>
      <c r="E177" s="67" t="s">
        <v>132</v>
      </c>
      <c r="F177" s="68">
        <v>32</v>
      </c>
      <c r="G177" s="65"/>
      <c r="H177" s="69"/>
      <c r="I177" s="70"/>
      <c r="J177" s="70"/>
      <c r="K177" s="34" t="s">
        <v>65</v>
      </c>
      <c r="L177" s="77">
        <v>177</v>
      </c>
      <c r="M177" s="77"/>
      <c r="N177" s="72"/>
      <c r="O177" s="79" t="s">
        <v>630</v>
      </c>
      <c r="P177" s="81">
        <v>43683.33974537037</v>
      </c>
      <c r="Q177" s="79" t="s">
        <v>634</v>
      </c>
      <c r="R177" s="79"/>
      <c r="S177" s="79"/>
      <c r="T177" s="79" t="s">
        <v>660</v>
      </c>
      <c r="U177" s="79"/>
      <c r="V177" s="82" t="s">
        <v>824</v>
      </c>
      <c r="W177" s="81">
        <v>43683.33974537037</v>
      </c>
      <c r="X177" s="85">
        <v>43683</v>
      </c>
      <c r="Y177" s="87" t="s">
        <v>1223</v>
      </c>
      <c r="Z177" s="82" t="s">
        <v>1735</v>
      </c>
      <c r="AA177" s="79"/>
      <c r="AB177" s="79"/>
      <c r="AC177" s="87" t="s">
        <v>2247</v>
      </c>
      <c r="AD177" s="79"/>
      <c r="AE177" s="79" t="b">
        <v>0</v>
      </c>
      <c r="AF177" s="79">
        <v>0</v>
      </c>
      <c r="AG177" s="87" t="s">
        <v>2624</v>
      </c>
      <c r="AH177" s="79" t="b">
        <v>0</v>
      </c>
      <c r="AI177" s="79" t="s">
        <v>2626</v>
      </c>
      <c r="AJ177" s="79"/>
      <c r="AK177" s="87" t="s">
        <v>2624</v>
      </c>
      <c r="AL177" s="79" t="b">
        <v>0</v>
      </c>
      <c r="AM177" s="79">
        <v>192</v>
      </c>
      <c r="AN177" s="87" t="s">
        <v>2597</v>
      </c>
      <c r="AO177" s="79" t="s">
        <v>2632</v>
      </c>
      <c r="AP177" s="79" t="b">
        <v>0</v>
      </c>
      <c r="AQ177" s="87" t="s">
        <v>2597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1</v>
      </c>
      <c r="BF177" s="48">
        <v>1</v>
      </c>
      <c r="BG177" s="49">
        <v>2.9411764705882355</v>
      </c>
      <c r="BH177" s="48">
        <v>0</v>
      </c>
      <c r="BI177" s="49">
        <v>0</v>
      </c>
      <c r="BJ177" s="48">
        <v>0</v>
      </c>
      <c r="BK177" s="49">
        <v>0</v>
      </c>
      <c r="BL177" s="48">
        <v>33</v>
      </c>
      <c r="BM177" s="49">
        <v>97.05882352941177</v>
      </c>
      <c r="BN177" s="48">
        <v>34</v>
      </c>
    </row>
    <row r="178" spans="1:66" ht="15">
      <c r="A178" s="64" t="s">
        <v>344</v>
      </c>
      <c r="B178" s="64" t="s">
        <v>590</v>
      </c>
      <c r="C178" s="65" t="s">
        <v>5759</v>
      </c>
      <c r="D178" s="66">
        <v>3</v>
      </c>
      <c r="E178" s="67" t="s">
        <v>132</v>
      </c>
      <c r="F178" s="68">
        <v>32</v>
      </c>
      <c r="G178" s="65"/>
      <c r="H178" s="69"/>
      <c r="I178" s="70"/>
      <c r="J178" s="70"/>
      <c r="K178" s="34" t="s">
        <v>65</v>
      </c>
      <c r="L178" s="77">
        <v>178</v>
      </c>
      <c r="M178" s="77"/>
      <c r="N178" s="72"/>
      <c r="O178" s="79" t="s">
        <v>630</v>
      </c>
      <c r="P178" s="81">
        <v>43683.38518518519</v>
      </c>
      <c r="Q178" s="79" t="s">
        <v>638</v>
      </c>
      <c r="R178" s="79"/>
      <c r="S178" s="79"/>
      <c r="T178" s="79"/>
      <c r="U178" s="79"/>
      <c r="V178" s="82" t="s">
        <v>824</v>
      </c>
      <c r="W178" s="81">
        <v>43683.38518518519</v>
      </c>
      <c r="X178" s="85">
        <v>43683</v>
      </c>
      <c r="Y178" s="87" t="s">
        <v>1224</v>
      </c>
      <c r="Z178" s="82" t="s">
        <v>1736</v>
      </c>
      <c r="AA178" s="79"/>
      <c r="AB178" s="79"/>
      <c r="AC178" s="87" t="s">
        <v>2248</v>
      </c>
      <c r="AD178" s="79"/>
      <c r="AE178" s="79" t="b">
        <v>0</v>
      </c>
      <c r="AF178" s="79">
        <v>0</v>
      </c>
      <c r="AG178" s="87" t="s">
        <v>2624</v>
      </c>
      <c r="AH178" s="79" t="b">
        <v>0</v>
      </c>
      <c r="AI178" s="79" t="s">
        <v>2626</v>
      </c>
      <c r="AJ178" s="79"/>
      <c r="AK178" s="87" t="s">
        <v>2624</v>
      </c>
      <c r="AL178" s="79" t="b">
        <v>0</v>
      </c>
      <c r="AM178" s="79">
        <v>30</v>
      </c>
      <c r="AN178" s="87" t="s">
        <v>2564</v>
      </c>
      <c r="AO178" s="79" t="s">
        <v>2632</v>
      </c>
      <c r="AP178" s="79" t="b">
        <v>0</v>
      </c>
      <c r="AQ178" s="87" t="s">
        <v>2564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8"/>
      <c r="BG178" s="49"/>
      <c r="BH178" s="48"/>
      <c r="BI178" s="49"/>
      <c r="BJ178" s="48"/>
      <c r="BK178" s="49"/>
      <c r="BL178" s="48"/>
      <c r="BM178" s="49"/>
      <c r="BN178" s="48"/>
    </row>
    <row r="179" spans="1:66" ht="15">
      <c r="A179" s="64" t="s">
        <v>344</v>
      </c>
      <c r="B179" s="64" t="s">
        <v>623</v>
      </c>
      <c r="C179" s="65" t="s">
        <v>5759</v>
      </c>
      <c r="D179" s="66">
        <v>3</v>
      </c>
      <c r="E179" s="67" t="s">
        <v>132</v>
      </c>
      <c r="F179" s="68">
        <v>32</v>
      </c>
      <c r="G179" s="65"/>
      <c r="H179" s="69"/>
      <c r="I179" s="70"/>
      <c r="J179" s="70"/>
      <c r="K179" s="34" t="s">
        <v>65</v>
      </c>
      <c r="L179" s="77">
        <v>179</v>
      </c>
      <c r="M179" s="77"/>
      <c r="N179" s="72"/>
      <c r="O179" s="79" t="s">
        <v>631</v>
      </c>
      <c r="P179" s="81">
        <v>43683.38518518519</v>
      </c>
      <c r="Q179" s="79" t="s">
        <v>638</v>
      </c>
      <c r="R179" s="79"/>
      <c r="S179" s="79"/>
      <c r="T179" s="79"/>
      <c r="U179" s="79"/>
      <c r="V179" s="82" t="s">
        <v>824</v>
      </c>
      <c r="W179" s="81">
        <v>43683.38518518519</v>
      </c>
      <c r="X179" s="85">
        <v>43683</v>
      </c>
      <c r="Y179" s="87" t="s">
        <v>1224</v>
      </c>
      <c r="Z179" s="82" t="s">
        <v>1736</v>
      </c>
      <c r="AA179" s="79"/>
      <c r="AB179" s="79"/>
      <c r="AC179" s="87" t="s">
        <v>2248</v>
      </c>
      <c r="AD179" s="79"/>
      <c r="AE179" s="79" t="b">
        <v>0</v>
      </c>
      <c r="AF179" s="79">
        <v>0</v>
      </c>
      <c r="AG179" s="87" t="s">
        <v>2624</v>
      </c>
      <c r="AH179" s="79" t="b">
        <v>0</v>
      </c>
      <c r="AI179" s="79" t="s">
        <v>2626</v>
      </c>
      <c r="AJ179" s="79"/>
      <c r="AK179" s="87" t="s">
        <v>2624</v>
      </c>
      <c r="AL179" s="79" t="b">
        <v>0</v>
      </c>
      <c r="AM179" s="79">
        <v>30</v>
      </c>
      <c r="AN179" s="87" t="s">
        <v>2564</v>
      </c>
      <c r="AO179" s="79" t="s">
        <v>2632</v>
      </c>
      <c r="AP179" s="79" t="b">
        <v>0</v>
      </c>
      <c r="AQ179" s="87" t="s">
        <v>2564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8">
        <v>2</v>
      </c>
      <c r="BG179" s="49">
        <v>5.128205128205129</v>
      </c>
      <c r="BH179" s="48">
        <v>1</v>
      </c>
      <c r="BI179" s="49">
        <v>2.5641025641025643</v>
      </c>
      <c r="BJ179" s="48">
        <v>1</v>
      </c>
      <c r="BK179" s="49">
        <v>2.5641025641025643</v>
      </c>
      <c r="BL179" s="48">
        <v>36</v>
      </c>
      <c r="BM179" s="49">
        <v>92.3076923076923</v>
      </c>
      <c r="BN179" s="48">
        <v>39</v>
      </c>
    </row>
    <row r="180" spans="1:66" ht="15">
      <c r="A180" s="64" t="s">
        <v>345</v>
      </c>
      <c r="B180" s="64" t="s">
        <v>599</v>
      </c>
      <c r="C180" s="65" t="s">
        <v>5759</v>
      </c>
      <c r="D180" s="66">
        <v>3</v>
      </c>
      <c r="E180" s="67" t="s">
        <v>132</v>
      </c>
      <c r="F180" s="68">
        <v>32</v>
      </c>
      <c r="G180" s="65"/>
      <c r="H180" s="69"/>
      <c r="I180" s="70"/>
      <c r="J180" s="70"/>
      <c r="K180" s="34" t="s">
        <v>65</v>
      </c>
      <c r="L180" s="77">
        <v>180</v>
      </c>
      <c r="M180" s="77"/>
      <c r="N180" s="72"/>
      <c r="O180" s="79" t="s">
        <v>630</v>
      </c>
      <c r="P180" s="81">
        <v>43683.391388888886</v>
      </c>
      <c r="Q180" s="79" t="s">
        <v>634</v>
      </c>
      <c r="R180" s="79"/>
      <c r="S180" s="79"/>
      <c r="T180" s="79" t="s">
        <v>660</v>
      </c>
      <c r="U180" s="79"/>
      <c r="V180" s="82" t="s">
        <v>825</v>
      </c>
      <c r="W180" s="81">
        <v>43683.391388888886</v>
      </c>
      <c r="X180" s="85">
        <v>43683</v>
      </c>
      <c r="Y180" s="87" t="s">
        <v>1225</v>
      </c>
      <c r="Z180" s="82" t="s">
        <v>1737</v>
      </c>
      <c r="AA180" s="79"/>
      <c r="AB180" s="79"/>
      <c r="AC180" s="87" t="s">
        <v>2249</v>
      </c>
      <c r="AD180" s="79"/>
      <c r="AE180" s="79" t="b">
        <v>0</v>
      </c>
      <c r="AF180" s="79">
        <v>0</v>
      </c>
      <c r="AG180" s="87" t="s">
        <v>2624</v>
      </c>
      <c r="AH180" s="79" t="b">
        <v>0</v>
      </c>
      <c r="AI180" s="79" t="s">
        <v>2626</v>
      </c>
      <c r="AJ180" s="79"/>
      <c r="AK180" s="87" t="s">
        <v>2624</v>
      </c>
      <c r="AL180" s="79" t="b">
        <v>0</v>
      </c>
      <c r="AM180" s="79">
        <v>192</v>
      </c>
      <c r="AN180" s="87" t="s">
        <v>2597</v>
      </c>
      <c r="AO180" s="79" t="s">
        <v>2632</v>
      </c>
      <c r="AP180" s="79" t="b">
        <v>0</v>
      </c>
      <c r="AQ180" s="87" t="s">
        <v>2597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v>1</v>
      </c>
      <c r="BG180" s="49">
        <v>2.9411764705882355</v>
      </c>
      <c r="BH180" s="48">
        <v>0</v>
      </c>
      <c r="BI180" s="49">
        <v>0</v>
      </c>
      <c r="BJ180" s="48">
        <v>0</v>
      </c>
      <c r="BK180" s="49">
        <v>0</v>
      </c>
      <c r="BL180" s="48">
        <v>33</v>
      </c>
      <c r="BM180" s="49">
        <v>97.05882352941177</v>
      </c>
      <c r="BN180" s="48">
        <v>34</v>
      </c>
    </row>
    <row r="181" spans="1:66" ht="15">
      <c r="A181" s="64" t="s">
        <v>346</v>
      </c>
      <c r="B181" s="64" t="s">
        <v>599</v>
      </c>
      <c r="C181" s="65" t="s">
        <v>5759</v>
      </c>
      <c r="D181" s="66">
        <v>3</v>
      </c>
      <c r="E181" s="67" t="s">
        <v>132</v>
      </c>
      <c r="F181" s="68">
        <v>32</v>
      </c>
      <c r="G181" s="65"/>
      <c r="H181" s="69"/>
      <c r="I181" s="70"/>
      <c r="J181" s="70"/>
      <c r="K181" s="34" t="s">
        <v>65</v>
      </c>
      <c r="L181" s="77">
        <v>181</v>
      </c>
      <c r="M181" s="77"/>
      <c r="N181" s="72"/>
      <c r="O181" s="79" t="s">
        <v>630</v>
      </c>
      <c r="P181" s="81">
        <v>43683.39233796296</v>
      </c>
      <c r="Q181" s="79" t="s">
        <v>633</v>
      </c>
      <c r="R181" s="79"/>
      <c r="S181" s="79"/>
      <c r="T181" s="79" t="s">
        <v>659</v>
      </c>
      <c r="U181" s="79"/>
      <c r="V181" s="82" t="s">
        <v>826</v>
      </c>
      <c r="W181" s="81">
        <v>43683.39233796296</v>
      </c>
      <c r="X181" s="85">
        <v>43683</v>
      </c>
      <c r="Y181" s="87" t="s">
        <v>1226</v>
      </c>
      <c r="Z181" s="82" t="s">
        <v>1738</v>
      </c>
      <c r="AA181" s="79"/>
      <c r="AB181" s="79"/>
      <c r="AC181" s="87" t="s">
        <v>2250</v>
      </c>
      <c r="AD181" s="79"/>
      <c r="AE181" s="79" t="b">
        <v>0</v>
      </c>
      <c r="AF181" s="79">
        <v>0</v>
      </c>
      <c r="AG181" s="87" t="s">
        <v>2624</v>
      </c>
      <c r="AH181" s="79" t="b">
        <v>0</v>
      </c>
      <c r="AI181" s="79" t="s">
        <v>2626</v>
      </c>
      <c r="AJ181" s="79"/>
      <c r="AK181" s="87" t="s">
        <v>2624</v>
      </c>
      <c r="AL181" s="79" t="b">
        <v>0</v>
      </c>
      <c r="AM181" s="79">
        <v>26</v>
      </c>
      <c r="AN181" s="87" t="s">
        <v>2596</v>
      </c>
      <c r="AO181" s="79" t="s">
        <v>2633</v>
      </c>
      <c r="AP181" s="79" t="b">
        <v>0</v>
      </c>
      <c r="AQ181" s="87" t="s">
        <v>2596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v>1</v>
      </c>
      <c r="BG181" s="49">
        <v>2.5641025641025643</v>
      </c>
      <c r="BH181" s="48">
        <v>0</v>
      </c>
      <c r="BI181" s="49">
        <v>0</v>
      </c>
      <c r="BJ181" s="48">
        <v>0</v>
      </c>
      <c r="BK181" s="49">
        <v>0</v>
      </c>
      <c r="BL181" s="48">
        <v>38</v>
      </c>
      <c r="BM181" s="49">
        <v>97.43589743589743</v>
      </c>
      <c r="BN181" s="48">
        <v>39</v>
      </c>
    </row>
    <row r="182" spans="1:66" ht="15">
      <c r="A182" s="64" t="s">
        <v>347</v>
      </c>
      <c r="B182" s="64" t="s">
        <v>590</v>
      </c>
      <c r="C182" s="65" t="s">
        <v>5759</v>
      </c>
      <c r="D182" s="66">
        <v>3</v>
      </c>
      <c r="E182" s="67" t="s">
        <v>132</v>
      </c>
      <c r="F182" s="68">
        <v>32</v>
      </c>
      <c r="G182" s="65"/>
      <c r="H182" s="69"/>
      <c r="I182" s="70"/>
      <c r="J182" s="70"/>
      <c r="K182" s="34" t="s">
        <v>65</v>
      </c>
      <c r="L182" s="77">
        <v>182</v>
      </c>
      <c r="M182" s="77"/>
      <c r="N182" s="72"/>
      <c r="O182" s="79" t="s">
        <v>630</v>
      </c>
      <c r="P182" s="81">
        <v>43683.39457175926</v>
      </c>
      <c r="Q182" s="79" t="s">
        <v>638</v>
      </c>
      <c r="R182" s="79"/>
      <c r="S182" s="79"/>
      <c r="T182" s="79"/>
      <c r="U182" s="79"/>
      <c r="V182" s="82" t="s">
        <v>827</v>
      </c>
      <c r="W182" s="81">
        <v>43683.39457175926</v>
      </c>
      <c r="X182" s="85">
        <v>43683</v>
      </c>
      <c r="Y182" s="87" t="s">
        <v>1227</v>
      </c>
      <c r="Z182" s="82" t="s">
        <v>1739</v>
      </c>
      <c r="AA182" s="79"/>
      <c r="AB182" s="79"/>
      <c r="AC182" s="87" t="s">
        <v>2251</v>
      </c>
      <c r="AD182" s="79"/>
      <c r="AE182" s="79" t="b">
        <v>0</v>
      </c>
      <c r="AF182" s="79">
        <v>0</v>
      </c>
      <c r="AG182" s="87" t="s">
        <v>2624</v>
      </c>
      <c r="AH182" s="79" t="b">
        <v>0</v>
      </c>
      <c r="AI182" s="79" t="s">
        <v>2626</v>
      </c>
      <c r="AJ182" s="79"/>
      <c r="AK182" s="87" t="s">
        <v>2624</v>
      </c>
      <c r="AL182" s="79" t="b">
        <v>0</v>
      </c>
      <c r="AM182" s="79">
        <v>30</v>
      </c>
      <c r="AN182" s="87" t="s">
        <v>2564</v>
      </c>
      <c r="AO182" s="79" t="s">
        <v>2632</v>
      </c>
      <c r="AP182" s="79" t="b">
        <v>0</v>
      </c>
      <c r="AQ182" s="87" t="s">
        <v>2564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8"/>
      <c r="BG182" s="49"/>
      <c r="BH182" s="48"/>
      <c r="BI182" s="49"/>
      <c r="BJ182" s="48"/>
      <c r="BK182" s="49"/>
      <c r="BL182" s="48"/>
      <c r="BM182" s="49"/>
      <c r="BN182" s="48"/>
    </row>
    <row r="183" spans="1:66" ht="15">
      <c r="A183" s="64" t="s">
        <v>347</v>
      </c>
      <c r="B183" s="64" t="s">
        <v>623</v>
      </c>
      <c r="C183" s="65" t="s">
        <v>5759</v>
      </c>
      <c r="D183" s="66">
        <v>3</v>
      </c>
      <c r="E183" s="67" t="s">
        <v>132</v>
      </c>
      <c r="F183" s="68">
        <v>32</v>
      </c>
      <c r="G183" s="65"/>
      <c r="H183" s="69"/>
      <c r="I183" s="70"/>
      <c r="J183" s="70"/>
      <c r="K183" s="34" t="s">
        <v>65</v>
      </c>
      <c r="L183" s="77">
        <v>183</v>
      </c>
      <c r="M183" s="77"/>
      <c r="N183" s="72"/>
      <c r="O183" s="79" t="s">
        <v>631</v>
      </c>
      <c r="P183" s="81">
        <v>43683.39457175926</v>
      </c>
      <c r="Q183" s="79" t="s">
        <v>638</v>
      </c>
      <c r="R183" s="79"/>
      <c r="S183" s="79"/>
      <c r="T183" s="79"/>
      <c r="U183" s="79"/>
      <c r="V183" s="82" t="s">
        <v>827</v>
      </c>
      <c r="W183" s="81">
        <v>43683.39457175926</v>
      </c>
      <c r="X183" s="85">
        <v>43683</v>
      </c>
      <c r="Y183" s="87" t="s">
        <v>1227</v>
      </c>
      <c r="Z183" s="82" t="s">
        <v>1739</v>
      </c>
      <c r="AA183" s="79"/>
      <c r="AB183" s="79"/>
      <c r="AC183" s="87" t="s">
        <v>2251</v>
      </c>
      <c r="AD183" s="79"/>
      <c r="AE183" s="79" t="b">
        <v>0</v>
      </c>
      <c r="AF183" s="79">
        <v>0</v>
      </c>
      <c r="AG183" s="87" t="s">
        <v>2624</v>
      </c>
      <c r="AH183" s="79" t="b">
        <v>0</v>
      </c>
      <c r="AI183" s="79" t="s">
        <v>2626</v>
      </c>
      <c r="AJ183" s="79"/>
      <c r="AK183" s="87" t="s">
        <v>2624</v>
      </c>
      <c r="AL183" s="79" t="b">
        <v>0</v>
      </c>
      <c r="AM183" s="79">
        <v>30</v>
      </c>
      <c r="AN183" s="87" t="s">
        <v>2564</v>
      </c>
      <c r="AO183" s="79" t="s">
        <v>2632</v>
      </c>
      <c r="AP183" s="79" t="b">
        <v>0</v>
      </c>
      <c r="AQ183" s="87" t="s">
        <v>2564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8">
        <v>2</v>
      </c>
      <c r="BG183" s="49">
        <v>5.128205128205129</v>
      </c>
      <c r="BH183" s="48">
        <v>1</v>
      </c>
      <c r="BI183" s="49">
        <v>2.5641025641025643</v>
      </c>
      <c r="BJ183" s="48">
        <v>1</v>
      </c>
      <c r="BK183" s="49">
        <v>2.5641025641025643</v>
      </c>
      <c r="BL183" s="48">
        <v>36</v>
      </c>
      <c r="BM183" s="49">
        <v>92.3076923076923</v>
      </c>
      <c r="BN183" s="48">
        <v>39</v>
      </c>
    </row>
    <row r="184" spans="1:66" ht="15">
      <c r="A184" s="64" t="s">
        <v>348</v>
      </c>
      <c r="B184" s="64" t="s">
        <v>599</v>
      </c>
      <c r="C184" s="65" t="s">
        <v>5759</v>
      </c>
      <c r="D184" s="66">
        <v>3</v>
      </c>
      <c r="E184" s="67" t="s">
        <v>132</v>
      </c>
      <c r="F184" s="68">
        <v>32</v>
      </c>
      <c r="G184" s="65"/>
      <c r="H184" s="69"/>
      <c r="I184" s="70"/>
      <c r="J184" s="70"/>
      <c r="K184" s="34" t="s">
        <v>65</v>
      </c>
      <c r="L184" s="77">
        <v>184</v>
      </c>
      <c r="M184" s="77"/>
      <c r="N184" s="72"/>
      <c r="O184" s="79" t="s">
        <v>630</v>
      </c>
      <c r="P184" s="81">
        <v>43683.39722222222</v>
      </c>
      <c r="Q184" s="79" t="s">
        <v>639</v>
      </c>
      <c r="R184" s="79"/>
      <c r="S184" s="79"/>
      <c r="T184" s="79" t="s">
        <v>664</v>
      </c>
      <c r="U184" s="79"/>
      <c r="V184" s="82" t="s">
        <v>828</v>
      </c>
      <c r="W184" s="81">
        <v>43683.39722222222</v>
      </c>
      <c r="X184" s="85">
        <v>43683</v>
      </c>
      <c r="Y184" s="87" t="s">
        <v>1228</v>
      </c>
      <c r="Z184" s="82" t="s">
        <v>1740</v>
      </c>
      <c r="AA184" s="79"/>
      <c r="AB184" s="79"/>
      <c r="AC184" s="87" t="s">
        <v>2252</v>
      </c>
      <c r="AD184" s="79"/>
      <c r="AE184" s="79" t="b">
        <v>0</v>
      </c>
      <c r="AF184" s="79">
        <v>0</v>
      </c>
      <c r="AG184" s="87" t="s">
        <v>2624</v>
      </c>
      <c r="AH184" s="79" t="b">
        <v>0</v>
      </c>
      <c r="AI184" s="79" t="s">
        <v>2626</v>
      </c>
      <c r="AJ184" s="79"/>
      <c r="AK184" s="87" t="s">
        <v>2624</v>
      </c>
      <c r="AL184" s="79" t="b">
        <v>0</v>
      </c>
      <c r="AM184" s="79">
        <v>40</v>
      </c>
      <c r="AN184" s="87" t="s">
        <v>2598</v>
      </c>
      <c r="AO184" s="79" t="s">
        <v>2633</v>
      </c>
      <c r="AP184" s="79" t="b">
        <v>0</v>
      </c>
      <c r="AQ184" s="87" t="s">
        <v>2598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v>0</v>
      </c>
      <c r="BG184" s="49">
        <v>0</v>
      </c>
      <c r="BH184" s="48">
        <v>0</v>
      </c>
      <c r="BI184" s="49">
        <v>0</v>
      </c>
      <c r="BJ184" s="48">
        <v>0</v>
      </c>
      <c r="BK184" s="49">
        <v>0</v>
      </c>
      <c r="BL184" s="48">
        <v>40</v>
      </c>
      <c r="BM184" s="49">
        <v>100</v>
      </c>
      <c r="BN184" s="48">
        <v>40</v>
      </c>
    </row>
    <row r="185" spans="1:66" ht="15">
      <c r="A185" s="64" t="s">
        <v>349</v>
      </c>
      <c r="B185" s="64" t="s">
        <v>599</v>
      </c>
      <c r="C185" s="65" t="s">
        <v>5759</v>
      </c>
      <c r="D185" s="66">
        <v>3</v>
      </c>
      <c r="E185" s="67" t="s">
        <v>132</v>
      </c>
      <c r="F185" s="68">
        <v>32</v>
      </c>
      <c r="G185" s="65"/>
      <c r="H185" s="69"/>
      <c r="I185" s="70"/>
      <c r="J185" s="70"/>
      <c r="K185" s="34" t="s">
        <v>65</v>
      </c>
      <c r="L185" s="77">
        <v>185</v>
      </c>
      <c r="M185" s="77"/>
      <c r="N185" s="72"/>
      <c r="O185" s="79" t="s">
        <v>630</v>
      </c>
      <c r="P185" s="81">
        <v>43683.3983912037</v>
      </c>
      <c r="Q185" s="79" t="s">
        <v>634</v>
      </c>
      <c r="R185" s="79"/>
      <c r="S185" s="79"/>
      <c r="T185" s="79" t="s">
        <v>660</v>
      </c>
      <c r="U185" s="79"/>
      <c r="V185" s="82" t="s">
        <v>829</v>
      </c>
      <c r="W185" s="81">
        <v>43683.3983912037</v>
      </c>
      <c r="X185" s="85">
        <v>43683</v>
      </c>
      <c r="Y185" s="87" t="s">
        <v>1229</v>
      </c>
      <c r="Z185" s="82" t="s">
        <v>1741</v>
      </c>
      <c r="AA185" s="79"/>
      <c r="AB185" s="79"/>
      <c r="AC185" s="87" t="s">
        <v>2253</v>
      </c>
      <c r="AD185" s="79"/>
      <c r="AE185" s="79" t="b">
        <v>0</v>
      </c>
      <c r="AF185" s="79">
        <v>0</v>
      </c>
      <c r="AG185" s="87" t="s">
        <v>2624</v>
      </c>
      <c r="AH185" s="79" t="b">
        <v>0</v>
      </c>
      <c r="AI185" s="79" t="s">
        <v>2626</v>
      </c>
      <c r="AJ185" s="79"/>
      <c r="AK185" s="87" t="s">
        <v>2624</v>
      </c>
      <c r="AL185" s="79" t="b">
        <v>0</v>
      </c>
      <c r="AM185" s="79">
        <v>192</v>
      </c>
      <c r="AN185" s="87" t="s">
        <v>2597</v>
      </c>
      <c r="AO185" s="79" t="s">
        <v>2632</v>
      </c>
      <c r="AP185" s="79" t="b">
        <v>0</v>
      </c>
      <c r="AQ185" s="87" t="s">
        <v>2597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v>1</v>
      </c>
      <c r="BG185" s="49">
        <v>2.9411764705882355</v>
      </c>
      <c r="BH185" s="48">
        <v>0</v>
      </c>
      <c r="BI185" s="49">
        <v>0</v>
      </c>
      <c r="BJ185" s="48">
        <v>0</v>
      </c>
      <c r="BK185" s="49">
        <v>0</v>
      </c>
      <c r="BL185" s="48">
        <v>33</v>
      </c>
      <c r="BM185" s="49">
        <v>97.05882352941177</v>
      </c>
      <c r="BN185" s="48">
        <v>34</v>
      </c>
    </row>
    <row r="186" spans="1:66" ht="15">
      <c r="A186" s="64" t="s">
        <v>350</v>
      </c>
      <c r="B186" s="64" t="s">
        <v>590</v>
      </c>
      <c r="C186" s="65" t="s">
        <v>5759</v>
      </c>
      <c r="D186" s="66">
        <v>3</v>
      </c>
      <c r="E186" s="67" t="s">
        <v>132</v>
      </c>
      <c r="F186" s="68">
        <v>32</v>
      </c>
      <c r="G186" s="65"/>
      <c r="H186" s="69"/>
      <c r="I186" s="70"/>
      <c r="J186" s="70"/>
      <c r="K186" s="34" t="s">
        <v>65</v>
      </c>
      <c r="L186" s="77">
        <v>186</v>
      </c>
      <c r="M186" s="77"/>
      <c r="N186" s="72"/>
      <c r="O186" s="79" t="s">
        <v>630</v>
      </c>
      <c r="P186" s="81">
        <v>43683.40184027778</v>
      </c>
      <c r="Q186" s="79" t="s">
        <v>638</v>
      </c>
      <c r="R186" s="79"/>
      <c r="S186" s="79"/>
      <c r="T186" s="79"/>
      <c r="U186" s="79"/>
      <c r="V186" s="82" t="s">
        <v>830</v>
      </c>
      <c r="W186" s="81">
        <v>43683.40184027778</v>
      </c>
      <c r="X186" s="85">
        <v>43683</v>
      </c>
      <c r="Y186" s="87" t="s">
        <v>1230</v>
      </c>
      <c r="Z186" s="82" t="s">
        <v>1742</v>
      </c>
      <c r="AA186" s="79"/>
      <c r="AB186" s="79"/>
      <c r="AC186" s="87" t="s">
        <v>2254</v>
      </c>
      <c r="AD186" s="79"/>
      <c r="AE186" s="79" t="b">
        <v>0</v>
      </c>
      <c r="AF186" s="79">
        <v>0</v>
      </c>
      <c r="AG186" s="87" t="s">
        <v>2624</v>
      </c>
      <c r="AH186" s="79" t="b">
        <v>0</v>
      </c>
      <c r="AI186" s="79" t="s">
        <v>2626</v>
      </c>
      <c r="AJ186" s="79"/>
      <c r="AK186" s="87" t="s">
        <v>2624</v>
      </c>
      <c r="AL186" s="79" t="b">
        <v>0</v>
      </c>
      <c r="AM186" s="79">
        <v>30</v>
      </c>
      <c r="AN186" s="87" t="s">
        <v>2564</v>
      </c>
      <c r="AO186" s="79" t="s">
        <v>2631</v>
      </c>
      <c r="AP186" s="79" t="b">
        <v>0</v>
      </c>
      <c r="AQ186" s="87" t="s">
        <v>2564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8"/>
      <c r="BG186" s="49"/>
      <c r="BH186" s="48"/>
      <c r="BI186" s="49"/>
      <c r="BJ186" s="48"/>
      <c r="BK186" s="49"/>
      <c r="BL186" s="48"/>
      <c r="BM186" s="49"/>
      <c r="BN186" s="48"/>
    </row>
    <row r="187" spans="1:66" ht="15">
      <c r="A187" s="64" t="s">
        <v>350</v>
      </c>
      <c r="B187" s="64" t="s">
        <v>623</v>
      </c>
      <c r="C187" s="65" t="s">
        <v>5759</v>
      </c>
      <c r="D187" s="66">
        <v>3</v>
      </c>
      <c r="E187" s="67" t="s">
        <v>132</v>
      </c>
      <c r="F187" s="68">
        <v>32</v>
      </c>
      <c r="G187" s="65"/>
      <c r="H187" s="69"/>
      <c r="I187" s="70"/>
      <c r="J187" s="70"/>
      <c r="K187" s="34" t="s">
        <v>65</v>
      </c>
      <c r="L187" s="77">
        <v>187</v>
      </c>
      <c r="M187" s="77"/>
      <c r="N187" s="72"/>
      <c r="O187" s="79" t="s">
        <v>631</v>
      </c>
      <c r="P187" s="81">
        <v>43683.40184027778</v>
      </c>
      <c r="Q187" s="79" t="s">
        <v>638</v>
      </c>
      <c r="R187" s="79"/>
      <c r="S187" s="79"/>
      <c r="T187" s="79"/>
      <c r="U187" s="79"/>
      <c r="V187" s="82" t="s">
        <v>830</v>
      </c>
      <c r="W187" s="81">
        <v>43683.40184027778</v>
      </c>
      <c r="X187" s="85">
        <v>43683</v>
      </c>
      <c r="Y187" s="87" t="s">
        <v>1230</v>
      </c>
      <c r="Z187" s="82" t="s">
        <v>1742</v>
      </c>
      <c r="AA187" s="79"/>
      <c r="AB187" s="79"/>
      <c r="AC187" s="87" t="s">
        <v>2254</v>
      </c>
      <c r="AD187" s="79"/>
      <c r="AE187" s="79" t="b">
        <v>0</v>
      </c>
      <c r="AF187" s="79">
        <v>0</v>
      </c>
      <c r="AG187" s="87" t="s">
        <v>2624</v>
      </c>
      <c r="AH187" s="79" t="b">
        <v>0</v>
      </c>
      <c r="AI187" s="79" t="s">
        <v>2626</v>
      </c>
      <c r="AJ187" s="79"/>
      <c r="AK187" s="87" t="s">
        <v>2624</v>
      </c>
      <c r="AL187" s="79" t="b">
        <v>0</v>
      </c>
      <c r="AM187" s="79">
        <v>30</v>
      </c>
      <c r="AN187" s="87" t="s">
        <v>2564</v>
      </c>
      <c r="AO187" s="79" t="s">
        <v>2631</v>
      </c>
      <c r="AP187" s="79" t="b">
        <v>0</v>
      </c>
      <c r="AQ187" s="87" t="s">
        <v>2564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8">
        <v>2</v>
      </c>
      <c r="BG187" s="49">
        <v>5.128205128205129</v>
      </c>
      <c r="BH187" s="48">
        <v>1</v>
      </c>
      <c r="BI187" s="49">
        <v>2.5641025641025643</v>
      </c>
      <c r="BJ187" s="48">
        <v>1</v>
      </c>
      <c r="BK187" s="49">
        <v>2.5641025641025643</v>
      </c>
      <c r="BL187" s="48">
        <v>36</v>
      </c>
      <c r="BM187" s="49">
        <v>92.3076923076923</v>
      </c>
      <c r="BN187" s="48">
        <v>39</v>
      </c>
    </row>
    <row r="188" spans="1:66" ht="15">
      <c r="A188" s="64" t="s">
        <v>351</v>
      </c>
      <c r="B188" s="64" t="s">
        <v>590</v>
      </c>
      <c r="C188" s="65" t="s">
        <v>5760</v>
      </c>
      <c r="D188" s="66">
        <v>10</v>
      </c>
      <c r="E188" s="67" t="s">
        <v>136</v>
      </c>
      <c r="F188" s="68">
        <v>28.285714285714285</v>
      </c>
      <c r="G188" s="65"/>
      <c r="H188" s="69"/>
      <c r="I188" s="70"/>
      <c r="J188" s="70"/>
      <c r="K188" s="34" t="s">
        <v>65</v>
      </c>
      <c r="L188" s="77">
        <v>188</v>
      </c>
      <c r="M188" s="77"/>
      <c r="N188" s="72"/>
      <c r="O188" s="79" t="s">
        <v>630</v>
      </c>
      <c r="P188" s="81">
        <v>43683.40246527778</v>
      </c>
      <c r="Q188" s="79" t="s">
        <v>638</v>
      </c>
      <c r="R188" s="79"/>
      <c r="S188" s="79"/>
      <c r="T188" s="79"/>
      <c r="U188" s="79"/>
      <c r="V188" s="82" t="s">
        <v>831</v>
      </c>
      <c r="W188" s="81">
        <v>43683.40246527778</v>
      </c>
      <c r="X188" s="85">
        <v>43683</v>
      </c>
      <c r="Y188" s="87" t="s">
        <v>1231</v>
      </c>
      <c r="Z188" s="82" t="s">
        <v>1743</v>
      </c>
      <c r="AA188" s="79"/>
      <c r="AB188" s="79"/>
      <c r="AC188" s="87" t="s">
        <v>2255</v>
      </c>
      <c r="AD188" s="79"/>
      <c r="AE188" s="79" t="b">
        <v>0</v>
      </c>
      <c r="AF188" s="79">
        <v>0</v>
      </c>
      <c r="AG188" s="87" t="s">
        <v>2624</v>
      </c>
      <c r="AH188" s="79" t="b">
        <v>0</v>
      </c>
      <c r="AI188" s="79" t="s">
        <v>2626</v>
      </c>
      <c r="AJ188" s="79"/>
      <c r="AK188" s="87" t="s">
        <v>2624</v>
      </c>
      <c r="AL188" s="79" t="b">
        <v>0</v>
      </c>
      <c r="AM188" s="79">
        <v>30</v>
      </c>
      <c r="AN188" s="87" t="s">
        <v>2564</v>
      </c>
      <c r="AO188" s="79" t="s">
        <v>2631</v>
      </c>
      <c r="AP188" s="79" t="b">
        <v>0</v>
      </c>
      <c r="AQ188" s="87" t="s">
        <v>2564</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3</v>
      </c>
      <c r="BF188" s="48"/>
      <c r="BG188" s="49"/>
      <c r="BH188" s="48"/>
      <c r="BI188" s="49"/>
      <c r="BJ188" s="48"/>
      <c r="BK188" s="49"/>
      <c r="BL188" s="48"/>
      <c r="BM188" s="49"/>
      <c r="BN188" s="48"/>
    </row>
    <row r="189" spans="1:66" ht="15">
      <c r="A189" s="64" t="s">
        <v>351</v>
      </c>
      <c r="B189" s="64" t="s">
        <v>623</v>
      </c>
      <c r="C189" s="65" t="s">
        <v>5760</v>
      </c>
      <c r="D189" s="66">
        <v>10</v>
      </c>
      <c r="E189" s="67" t="s">
        <v>136</v>
      </c>
      <c r="F189" s="68">
        <v>28.285714285714285</v>
      </c>
      <c r="G189" s="65"/>
      <c r="H189" s="69"/>
      <c r="I189" s="70"/>
      <c r="J189" s="70"/>
      <c r="K189" s="34" t="s">
        <v>65</v>
      </c>
      <c r="L189" s="77">
        <v>189</v>
      </c>
      <c r="M189" s="77"/>
      <c r="N189" s="72"/>
      <c r="O189" s="79" t="s">
        <v>631</v>
      </c>
      <c r="P189" s="81">
        <v>43683.40246527778</v>
      </c>
      <c r="Q189" s="79" t="s">
        <v>638</v>
      </c>
      <c r="R189" s="79"/>
      <c r="S189" s="79"/>
      <c r="T189" s="79"/>
      <c r="U189" s="79"/>
      <c r="V189" s="82" t="s">
        <v>831</v>
      </c>
      <c r="W189" s="81">
        <v>43683.40246527778</v>
      </c>
      <c r="X189" s="85">
        <v>43683</v>
      </c>
      <c r="Y189" s="87" t="s">
        <v>1231</v>
      </c>
      <c r="Z189" s="82" t="s">
        <v>1743</v>
      </c>
      <c r="AA189" s="79"/>
      <c r="AB189" s="79"/>
      <c r="AC189" s="87" t="s">
        <v>2255</v>
      </c>
      <c r="AD189" s="79"/>
      <c r="AE189" s="79" t="b">
        <v>0</v>
      </c>
      <c r="AF189" s="79">
        <v>0</v>
      </c>
      <c r="AG189" s="87" t="s">
        <v>2624</v>
      </c>
      <c r="AH189" s="79" t="b">
        <v>0</v>
      </c>
      <c r="AI189" s="79" t="s">
        <v>2626</v>
      </c>
      <c r="AJ189" s="79"/>
      <c r="AK189" s="87" t="s">
        <v>2624</v>
      </c>
      <c r="AL189" s="79" t="b">
        <v>0</v>
      </c>
      <c r="AM189" s="79">
        <v>30</v>
      </c>
      <c r="AN189" s="87" t="s">
        <v>2564</v>
      </c>
      <c r="AO189" s="79" t="s">
        <v>2631</v>
      </c>
      <c r="AP189" s="79" t="b">
        <v>0</v>
      </c>
      <c r="AQ189" s="87" t="s">
        <v>2564</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3</v>
      </c>
      <c r="BF189" s="48">
        <v>2</v>
      </c>
      <c r="BG189" s="49">
        <v>5.128205128205129</v>
      </c>
      <c r="BH189" s="48">
        <v>1</v>
      </c>
      <c r="BI189" s="49">
        <v>2.5641025641025643</v>
      </c>
      <c r="BJ189" s="48">
        <v>1</v>
      </c>
      <c r="BK189" s="49">
        <v>2.5641025641025643</v>
      </c>
      <c r="BL189" s="48">
        <v>36</v>
      </c>
      <c r="BM189" s="49">
        <v>92.3076923076923</v>
      </c>
      <c r="BN189" s="48">
        <v>39</v>
      </c>
    </row>
    <row r="190" spans="1:66" ht="15">
      <c r="A190" s="64" t="s">
        <v>351</v>
      </c>
      <c r="B190" s="64" t="s">
        <v>590</v>
      </c>
      <c r="C190" s="65" t="s">
        <v>5760</v>
      </c>
      <c r="D190" s="66">
        <v>10</v>
      </c>
      <c r="E190" s="67" t="s">
        <v>136</v>
      </c>
      <c r="F190" s="68">
        <v>28.285714285714285</v>
      </c>
      <c r="G190" s="65"/>
      <c r="H190" s="69"/>
      <c r="I190" s="70"/>
      <c r="J190" s="70"/>
      <c r="K190" s="34" t="s">
        <v>65</v>
      </c>
      <c r="L190" s="77">
        <v>190</v>
      </c>
      <c r="M190" s="77"/>
      <c r="N190" s="72"/>
      <c r="O190" s="79" t="s">
        <v>630</v>
      </c>
      <c r="P190" s="81">
        <v>43683.40261574074</v>
      </c>
      <c r="Q190" s="79" t="s">
        <v>637</v>
      </c>
      <c r="R190" s="79"/>
      <c r="S190" s="79"/>
      <c r="T190" s="79" t="s">
        <v>663</v>
      </c>
      <c r="U190" s="79"/>
      <c r="V190" s="82" t="s">
        <v>831</v>
      </c>
      <c r="W190" s="81">
        <v>43683.40261574074</v>
      </c>
      <c r="X190" s="85">
        <v>43683</v>
      </c>
      <c r="Y190" s="87" t="s">
        <v>1232</v>
      </c>
      <c r="Z190" s="82" t="s">
        <v>1744</v>
      </c>
      <c r="AA190" s="79"/>
      <c r="AB190" s="79"/>
      <c r="AC190" s="87" t="s">
        <v>2256</v>
      </c>
      <c r="AD190" s="79"/>
      <c r="AE190" s="79" t="b">
        <v>0</v>
      </c>
      <c r="AF190" s="79">
        <v>0</v>
      </c>
      <c r="AG190" s="87" t="s">
        <v>2624</v>
      </c>
      <c r="AH190" s="79" t="b">
        <v>0</v>
      </c>
      <c r="AI190" s="79" t="s">
        <v>2627</v>
      </c>
      <c r="AJ190" s="79"/>
      <c r="AK190" s="87" t="s">
        <v>2624</v>
      </c>
      <c r="AL190" s="79" t="b">
        <v>0</v>
      </c>
      <c r="AM190" s="79">
        <v>38</v>
      </c>
      <c r="AN190" s="87" t="s">
        <v>2563</v>
      </c>
      <c r="AO190" s="79" t="s">
        <v>2631</v>
      </c>
      <c r="AP190" s="79" t="b">
        <v>0</v>
      </c>
      <c r="AQ190" s="87" t="s">
        <v>2563</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3</v>
      </c>
      <c r="BF190" s="48"/>
      <c r="BG190" s="49"/>
      <c r="BH190" s="48"/>
      <c r="BI190" s="49"/>
      <c r="BJ190" s="48"/>
      <c r="BK190" s="49"/>
      <c r="BL190" s="48"/>
      <c r="BM190" s="49"/>
      <c r="BN190" s="48"/>
    </row>
    <row r="191" spans="1:66" ht="15">
      <c r="A191" s="64" t="s">
        <v>351</v>
      </c>
      <c r="B191" s="64" t="s">
        <v>623</v>
      </c>
      <c r="C191" s="65" t="s">
        <v>5760</v>
      </c>
      <c r="D191" s="66">
        <v>10</v>
      </c>
      <c r="E191" s="67" t="s">
        <v>136</v>
      </c>
      <c r="F191" s="68">
        <v>28.285714285714285</v>
      </c>
      <c r="G191" s="65"/>
      <c r="H191" s="69"/>
      <c r="I191" s="70"/>
      <c r="J191" s="70"/>
      <c r="K191" s="34" t="s">
        <v>65</v>
      </c>
      <c r="L191" s="77">
        <v>191</v>
      </c>
      <c r="M191" s="77"/>
      <c r="N191" s="72"/>
      <c r="O191" s="79" t="s">
        <v>631</v>
      </c>
      <c r="P191" s="81">
        <v>43683.40261574074</v>
      </c>
      <c r="Q191" s="79" t="s">
        <v>637</v>
      </c>
      <c r="R191" s="79"/>
      <c r="S191" s="79"/>
      <c r="T191" s="79" t="s">
        <v>663</v>
      </c>
      <c r="U191" s="79"/>
      <c r="V191" s="82" t="s">
        <v>831</v>
      </c>
      <c r="W191" s="81">
        <v>43683.40261574074</v>
      </c>
      <c r="X191" s="85">
        <v>43683</v>
      </c>
      <c r="Y191" s="87" t="s">
        <v>1232</v>
      </c>
      <c r="Z191" s="82" t="s">
        <v>1744</v>
      </c>
      <c r="AA191" s="79"/>
      <c r="AB191" s="79"/>
      <c r="AC191" s="87" t="s">
        <v>2256</v>
      </c>
      <c r="AD191" s="79"/>
      <c r="AE191" s="79" t="b">
        <v>0</v>
      </c>
      <c r="AF191" s="79">
        <v>0</v>
      </c>
      <c r="AG191" s="87" t="s">
        <v>2624</v>
      </c>
      <c r="AH191" s="79" t="b">
        <v>0</v>
      </c>
      <c r="AI191" s="79" t="s">
        <v>2627</v>
      </c>
      <c r="AJ191" s="79"/>
      <c r="AK191" s="87" t="s">
        <v>2624</v>
      </c>
      <c r="AL191" s="79" t="b">
        <v>0</v>
      </c>
      <c r="AM191" s="79">
        <v>38</v>
      </c>
      <c r="AN191" s="87" t="s">
        <v>2563</v>
      </c>
      <c r="AO191" s="79" t="s">
        <v>2631</v>
      </c>
      <c r="AP191" s="79" t="b">
        <v>0</v>
      </c>
      <c r="AQ191" s="87" t="s">
        <v>2563</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3</v>
      </c>
      <c r="BE191" s="78" t="str">
        <f>REPLACE(INDEX(GroupVertices[Group],MATCH(Edges[[#This Row],[Vertex 2]],GroupVertices[Vertex],0)),1,1,"")</f>
        <v>3</v>
      </c>
      <c r="BF191" s="48">
        <v>0</v>
      </c>
      <c r="BG191" s="49">
        <v>0</v>
      </c>
      <c r="BH191" s="48">
        <v>0</v>
      </c>
      <c r="BI191" s="49">
        <v>0</v>
      </c>
      <c r="BJ191" s="48">
        <v>0</v>
      </c>
      <c r="BK191" s="49">
        <v>0</v>
      </c>
      <c r="BL191" s="48">
        <v>6</v>
      </c>
      <c r="BM191" s="49">
        <v>100</v>
      </c>
      <c r="BN191" s="48">
        <v>6</v>
      </c>
    </row>
    <row r="192" spans="1:66" ht="15">
      <c r="A192" s="64" t="s">
        <v>352</v>
      </c>
      <c r="B192" s="64" t="s">
        <v>599</v>
      </c>
      <c r="C192" s="65" t="s">
        <v>5759</v>
      </c>
      <c r="D192" s="66">
        <v>3</v>
      </c>
      <c r="E192" s="67" t="s">
        <v>132</v>
      </c>
      <c r="F192" s="68">
        <v>32</v>
      </c>
      <c r="G192" s="65"/>
      <c r="H192" s="69"/>
      <c r="I192" s="70"/>
      <c r="J192" s="70"/>
      <c r="K192" s="34" t="s">
        <v>65</v>
      </c>
      <c r="L192" s="77">
        <v>192</v>
      </c>
      <c r="M192" s="77"/>
      <c r="N192" s="72"/>
      <c r="O192" s="79" t="s">
        <v>630</v>
      </c>
      <c r="P192" s="81">
        <v>43683.404375</v>
      </c>
      <c r="Q192" s="79" t="s">
        <v>634</v>
      </c>
      <c r="R192" s="79"/>
      <c r="S192" s="79"/>
      <c r="T192" s="79" t="s">
        <v>660</v>
      </c>
      <c r="U192" s="79"/>
      <c r="V192" s="82" t="s">
        <v>832</v>
      </c>
      <c r="W192" s="81">
        <v>43683.404375</v>
      </c>
      <c r="X192" s="85">
        <v>43683</v>
      </c>
      <c r="Y192" s="87" t="s">
        <v>1233</v>
      </c>
      <c r="Z192" s="82" t="s">
        <v>1745</v>
      </c>
      <c r="AA192" s="79"/>
      <c r="AB192" s="79"/>
      <c r="AC192" s="87" t="s">
        <v>2257</v>
      </c>
      <c r="AD192" s="79"/>
      <c r="AE192" s="79" t="b">
        <v>0</v>
      </c>
      <c r="AF192" s="79">
        <v>0</v>
      </c>
      <c r="AG192" s="87" t="s">
        <v>2624</v>
      </c>
      <c r="AH192" s="79" t="b">
        <v>0</v>
      </c>
      <c r="AI192" s="79" t="s">
        <v>2626</v>
      </c>
      <c r="AJ192" s="79"/>
      <c r="AK192" s="87" t="s">
        <v>2624</v>
      </c>
      <c r="AL192" s="79" t="b">
        <v>0</v>
      </c>
      <c r="AM192" s="79">
        <v>192</v>
      </c>
      <c r="AN192" s="87" t="s">
        <v>2597</v>
      </c>
      <c r="AO192" s="79" t="s">
        <v>2631</v>
      </c>
      <c r="AP192" s="79" t="b">
        <v>0</v>
      </c>
      <c r="AQ192" s="87" t="s">
        <v>2597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8">
        <v>1</v>
      </c>
      <c r="BG192" s="49">
        <v>2.9411764705882355</v>
      </c>
      <c r="BH192" s="48">
        <v>0</v>
      </c>
      <c r="BI192" s="49">
        <v>0</v>
      </c>
      <c r="BJ192" s="48">
        <v>0</v>
      </c>
      <c r="BK192" s="49">
        <v>0</v>
      </c>
      <c r="BL192" s="48">
        <v>33</v>
      </c>
      <c r="BM192" s="49">
        <v>97.05882352941177</v>
      </c>
      <c r="BN192" s="48">
        <v>34</v>
      </c>
    </row>
    <row r="193" spans="1:66" ht="15">
      <c r="A193" s="64" t="s">
        <v>353</v>
      </c>
      <c r="B193" s="64" t="s">
        <v>599</v>
      </c>
      <c r="C193" s="65" t="s">
        <v>5760</v>
      </c>
      <c r="D193" s="66">
        <v>10</v>
      </c>
      <c r="E193" s="67" t="s">
        <v>136</v>
      </c>
      <c r="F193" s="68">
        <v>28.285714285714285</v>
      </c>
      <c r="G193" s="65"/>
      <c r="H193" s="69"/>
      <c r="I193" s="70"/>
      <c r="J193" s="70"/>
      <c r="K193" s="34" t="s">
        <v>65</v>
      </c>
      <c r="L193" s="77">
        <v>193</v>
      </c>
      <c r="M193" s="77"/>
      <c r="N193" s="72"/>
      <c r="O193" s="79" t="s">
        <v>630</v>
      </c>
      <c r="P193" s="81">
        <v>43683.40400462963</v>
      </c>
      <c r="Q193" s="79" t="s">
        <v>634</v>
      </c>
      <c r="R193" s="79"/>
      <c r="S193" s="79"/>
      <c r="T193" s="79" t="s">
        <v>660</v>
      </c>
      <c r="U193" s="79"/>
      <c r="V193" s="82" t="s">
        <v>833</v>
      </c>
      <c r="W193" s="81">
        <v>43683.40400462963</v>
      </c>
      <c r="X193" s="85">
        <v>43683</v>
      </c>
      <c r="Y193" s="87" t="s">
        <v>1234</v>
      </c>
      <c r="Z193" s="82" t="s">
        <v>1746</v>
      </c>
      <c r="AA193" s="79"/>
      <c r="AB193" s="79"/>
      <c r="AC193" s="87" t="s">
        <v>2258</v>
      </c>
      <c r="AD193" s="79"/>
      <c r="AE193" s="79" t="b">
        <v>0</v>
      </c>
      <c r="AF193" s="79">
        <v>0</v>
      </c>
      <c r="AG193" s="87" t="s">
        <v>2624</v>
      </c>
      <c r="AH193" s="79" t="b">
        <v>0</v>
      </c>
      <c r="AI193" s="79" t="s">
        <v>2626</v>
      </c>
      <c r="AJ193" s="79"/>
      <c r="AK193" s="87" t="s">
        <v>2624</v>
      </c>
      <c r="AL193" s="79" t="b">
        <v>0</v>
      </c>
      <c r="AM193" s="79">
        <v>192</v>
      </c>
      <c r="AN193" s="87" t="s">
        <v>2597</v>
      </c>
      <c r="AO193" s="79" t="s">
        <v>2633</v>
      </c>
      <c r="AP193" s="79" t="b">
        <v>0</v>
      </c>
      <c r="AQ193" s="87" t="s">
        <v>2597</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8">
        <v>1</v>
      </c>
      <c r="BG193" s="49">
        <v>2.9411764705882355</v>
      </c>
      <c r="BH193" s="48">
        <v>0</v>
      </c>
      <c r="BI193" s="49">
        <v>0</v>
      </c>
      <c r="BJ193" s="48">
        <v>0</v>
      </c>
      <c r="BK193" s="49">
        <v>0</v>
      </c>
      <c r="BL193" s="48">
        <v>33</v>
      </c>
      <c r="BM193" s="49">
        <v>97.05882352941177</v>
      </c>
      <c r="BN193" s="48">
        <v>34</v>
      </c>
    </row>
    <row r="194" spans="1:66" ht="15">
      <c r="A194" s="64" t="s">
        <v>353</v>
      </c>
      <c r="B194" s="64" t="s">
        <v>599</v>
      </c>
      <c r="C194" s="65" t="s">
        <v>5760</v>
      </c>
      <c r="D194" s="66">
        <v>10</v>
      </c>
      <c r="E194" s="67" t="s">
        <v>136</v>
      </c>
      <c r="F194" s="68">
        <v>28.285714285714285</v>
      </c>
      <c r="G194" s="65"/>
      <c r="H194" s="69"/>
      <c r="I194" s="70"/>
      <c r="J194" s="70"/>
      <c r="K194" s="34" t="s">
        <v>65</v>
      </c>
      <c r="L194" s="77">
        <v>194</v>
      </c>
      <c r="M194" s="77"/>
      <c r="N194" s="72"/>
      <c r="O194" s="79" t="s">
        <v>630</v>
      </c>
      <c r="P194" s="81">
        <v>43683.40493055555</v>
      </c>
      <c r="Q194" s="79" t="s">
        <v>639</v>
      </c>
      <c r="R194" s="79"/>
      <c r="S194" s="79"/>
      <c r="T194" s="79" t="s">
        <v>664</v>
      </c>
      <c r="U194" s="79"/>
      <c r="V194" s="82" t="s">
        <v>833</v>
      </c>
      <c r="W194" s="81">
        <v>43683.40493055555</v>
      </c>
      <c r="X194" s="85">
        <v>43683</v>
      </c>
      <c r="Y194" s="87" t="s">
        <v>1235</v>
      </c>
      <c r="Z194" s="82" t="s">
        <v>1747</v>
      </c>
      <c r="AA194" s="79"/>
      <c r="AB194" s="79"/>
      <c r="AC194" s="87" t="s">
        <v>2259</v>
      </c>
      <c r="AD194" s="79"/>
      <c r="AE194" s="79" t="b">
        <v>0</v>
      </c>
      <c r="AF194" s="79">
        <v>0</v>
      </c>
      <c r="AG194" s="87" t="s">
        <v>2624</v>
      </c>
      <c r="AH194" s="79" t="b">
        <v>0</v>
      </c>
      <c r="AI194" s="79" t="s">
        <v>2626</v>
      </c>
      <c r="AJ194" s="79"/>
      <c r="AK194" s="87" t="s">
        <v>2624</v>
      </c>
      <c r="AL194" s="79" t="b">
        <v>0</v>
      </c>
      <c r="AM194" s="79">
        <v>40</v>
      </c>
      <c r="AN194" s="87" t="s">
        <v>2598</v>
      </c>
      <c r="AO194" s="79" t="s">
        <v>2633</v>
      </c>
      <c r="AP194" s="79" t="b">
        <v>0</v>
      </c>
      <c r="AQ194" s="87" t="s">
        <v>2598</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8">
        <v>0</v>
      </c>
      <c r="BG194" s="49">
        <v>0</v>
      </c>
      <c r="BH194" s="48">
        <v>0</v>
      </c>
      <c r="BI194" s="49">
        <v>0</v>
      </c>
      <c r="BJ194" s="48">
        <v>0</v>
      </c>
      <c r="BK194" s="49">
        <v>0</v>
      </c>
      <c r="BL194" s="48">
        <v>40</v>
      </c>
      <c r="BM194" s="49">
        <v>100</v>
      </c>
      <c r="BN194" s="48">
        <v>40</v>
      </c>
    </row>
    <row r="195" spans="1:66" ht="15">
      <c r="A195" s="64" t="s">
        <v>354</v>
      </c>
      <c r="B195" s="64" t="s">
        <v>590</v>
      </c>
      <c r="C195" s="65" t="s">
        <v>5759</v>
      </c>
      <c r="D195" s="66">
        <v>3</v>
      </c>
      <c r="E195" s="67" t="s">
        <v>132</v>
      </c>
      <c r="F195" s="68">
        <v>32</v>
      </c>
      <c r="G195" s="65"/>
      <c r="H195" s="69"/>
      <c r="I195" s="70"/>
      <c r="J195" s="70"/>
      <c r="K195" s="34" t="s">
        <v>65</v>
      </c>
      <c r="L195" s="77">
        <v>195</v>
      </c>
      <c r="M195" s="77"/>
      <c r="N195" s="72"/>
      <c r="O195" s="79" t="s">
        <v>630</v>
      </c>
      <c r="P195" s="81">
        <v>43683.41577546296</v>
      </c>
      <c r="Q195" s="79" t="s">
        <v>637</v>
      </c>
      <c r="R195" s="79"/>
      <c r="S195" s="79"/>
      <c r="T195" s="79" t="s">
        <v>663</v>
      </c>
      <c r="U195" s="79"/>
      <c r="V195" s="82" t="s">
        <v>834</v>
      </c>
      <c r="W195" s="81">
        <v>43683.41577546296</v>
      </c>
      <c r="X195" s="85">
        <v>43683</v>
      </c>
      <c r="Y195" s="87" t="s">
        <v>1236</v>
      </c>
      <c r="Z195" s="82" t="s">
        <v>1748</v>
      </c>
      <c r="AA195" s="79"/>
      <c r="AB195" s="79"/>
      <c r="AC195" s="87" t="s">
        <v>2260</v>
      </c>
      <c r="AD195" s="79"/>
      <c r="AE195" s="79" t="b">
        <v>0</v>
      </c>
      <c r="AF195" s="79">
        <v>0</v>
      </c>
      <c r="AG195" s="87" t="s">
        <v>2624</v>
      </c>
      <c r="AH195" s="79" t="b">
        <v>0</v>
      </c>
      <c r="AI195" s="79" t="s">
        <v>2627</v>
      </c>
      <c r="AJ195" s="79"/>
      <c r="AK195" s="87" t="s">
        <v>2624</v>
      </c>
      <c r="AL195" s="79" t="b">
        <v>0</v>
      </c>
      <c r="AM195" s="79">
        <v>38</v>
      </c>
      <c r="AN195" s="87" t="s">
        <v>2563</v>
      </c>
      <c r="AO195" s="79" t="s">
        <v>2632</v>
      </c>
      <c r="AP195" s="79" t="b">
        <v>0</v>
      </c>
      <c r="AQ195" s="87" t="s">
        <v>2563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8"/>
      <c r="BG195" s="49"/>
      <c r="BH195" s="48"/>
      <c r="BI195" s="49"/>
      <c r="BJ195" s="48"/>
      <c r="BK195" s="49"/>
      <c r="BL195" s="48"/>
      <c r="BM195" s="49"/>
      <c r="BN195" s="48"/>
    </row>
    <row r="196" spans="1:66" ht="15">
      <c r="A196" s="64" t="s">
        <v>354</v>
      </c>
      <c r="B196" s="64" t="s">
        <v>623</v>
      </c>
      <c r="C196" s="65" t="s">
        <v>5759</v>
      </c>
      <c r="D196" s="66">
        <v>3</v>
      </c>
      <c r="E196" s="67" t="s">
        <v>132</v>
      </c>
      <c r="F196" s="68">
        <v>32</v>
      </c>
      <c r="G196" s="65"/>
      <c r="H196" s="69"/>
      <c r="I196" s="70"/>
      <c r="J196" s="70"/>
      <c r="K196" s="34" t="s">
        <v>65</v>
      </c>
      <c r="L196" s="77">
        <v>196</v>
      </c>
      <c r="M196" s="77"/>
      <c r="N196" s="72"/>
      <c r="O196" s="79" t="s">
        <v>631</v>
      </c>
      <c r="P196" s="81">
        <v>43683.41577546296</v>
      </c>
      <c r="Q196" s="79" t="s">
        <v>637</v>
      </c>
      <c r="R196" s="79"/>
      <c r="S196" s="79"/>
      <c r="T196" s="79" t="s">
        <v>663</v>
      </c>
      <c r="U196" s="79"/>
      <c r="V196" s="82" t="s">
        <v>834</v>
      </c>
      <c r="W196" s="81">
        <v>43683.41577546296</v>
      </c>
      <c r="X196" s="85">
        <v>43683</v>
      </c>
      <c r="Y196" s="87" t="s">
        <v>1236</v>
      </c>
      <c r="Z196" s="82" t="s">
        <v>1748</v>
      </c>
      <c r="AA196" s="79"/>
      <c r="AB196" s="79"/>
      <c r="AC196" s="87" t="s">
        <v>2260</v>
      </c>
      <c r="AD196" s="79"/>
      <c r="AE196" s="79" t="b">
        <v>0</v>
      </c>
      <c r="AF196" s="79">
        <v>0</v>
      </c>
      <c r="AG196" s="87" t="s">
        <v>2624</v>
      </c>
      <c r="AH196" s="79" t="b">
        <v>0</v>
      </c>
      <c r="AI196" s="79" t="s">
        <v>2627</v>
      </c>
      <c r="AJ196" s="79"/>
      <c r="AK196" s="87" t="s">
        <v>2624</v>
      </c>
      <c r="AL196" s="79" t="b">
        <v>0</v>
      </c>
      <c r="AM196" s="79">
        <v>38</v>
      </c>
      <c r="AN196" s="87" t="s">
        <v>2563</v>
      </c>
      <c r="AO196" s="79" t="s">
        <v>2632</v>
      </c>
      <c r="AP196" s="79" t="b">
        <v>0</v>
      </c>
      <c r="AQ196" s="87" t="s">
        <v>2563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8">
        <v>0</v>
      </c>
      <c r="BG196" s="49">
        <v>0</v>
      </c>
      <c r="BH196" s="48">
        <v>0</v>
      </c>
      <c r="BI196" s="49">
        <v>0</v>
      </c>
      <c r="BJ196" s="48">
        <v>0</v>
      </c>
      <c r="BK196" s="49">
        <v>0</v>
      </c>
      <c r="BL196" s="48">
        <v>6</v>
      </c>
      <c r="BM196" s="49">
        <v>100</v>
      </c>
      <c r="BN196" s="48">
        <v>6</v>
      </c>
    </row>
    <row r="197" spans="1:66" ht="15">
      <c r="A197" s="64" t="s">
        <v>355</v>
      </c>
      <c r="B197" s="64" t="s">
        <v>599</v>
      </c>
      <c r="C197" s="65" t="s">
        <v>5759</v>
      </c>
      <c r="D197" s="66">
        <v>3</v>
      </c>
      <c r="E197" s="67" t="s">
        <v>132</v>
      </c>
      <c r="F197" s="68">
        <v>32</v>
      </c>
      <c r="G197" s="65"/>
      <c r="H197" s="69"/>
      <c r="I197" s="70"/>
      <c r="J197" s="70"/>
      <c r="K197" s="34" t="s">
        <v>65</v>
      </c>
      <c r="L197" s="77">
        <v>197</v>
      </c>
      <c r="M197" s="77"/>
      <c r="N197" s="72"/>
      <c r="O197" s="79" t="s">
        <v>630</v>
      </c>
      <c r="P197" s="81">
        <v>43683.42365740741</v>
      </c>
      <c r="Q197" s="79" t="s">
        <v>634</v>
      </c>
      <c r="R197" s="79"/>
      <c r="S197" s="79"/>
      <c r="T197" s="79" t="s">
        <v>660</v>
      </c>
      <c r="U197" s="79"/>
      <c r="V197" s="82" t="s">
        <v>835</v>
      </c>
      <c r="W197" s="81">
        <v>43683.42365740741</v>
      </c>
      <c r="X197" s="85">
        <v>43683</v>
      </c>
      <c r="Y197" s="87" t="s">
        <v>1237</v>
      </c>
      <c r="Z197" s="82" t="s">
        <v>1749</v>
      </c>
      <c r="AA197" s="79"/>
      <c r="AB197" s="79"/>
      <c r="AC197" s="87" t="s">
        <v>2261</v>
      </c>
      <c r="AD197" s="79"/>
      <c r="AE197" s="79" t="b">
        <v>0</v>
      </c>
      <c r="AF197" s="79">
        <v>0</v>
      </c>
      <c r="AG197" s="87" t="s">
        <v>2624</v>
      </c>
      <c r="AH197" s="79" t="b">
        <v>0</v>
      </c>
      <c r="AI197" s="79" t="s">
        <v>2626</v>
      </c>
      <c r="AJ197" s="79"/>
      <c r="AK197" s="87" t="s">
        <v>2624</v>
      </c>
      <c r="AL197" s="79" t="b">
        <v>0</v>
      </c>
      <c r="AM197" s="79">
        <v>192</v>
      </c>
      <c r="AN197" s="87" t="s">
        <v>2597</v>
      </c>
      <c r="AO197" s="79" t="s">
        <v>2632</v>
      </c>
      <c r="AP197" s="79" t="b">
        <v>0</v>
      </c>
      <c r="AQ197" s="87" t="s">
        <v>2597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v>1</v>
      </c>
      <c r="BG197" s="49">
        <v>2.9411764705882355</v>
      </c>
      <c r="BH197" s="48">
        <v>0</v>
      </c>
      <c r="BI197" s="49">
        <v>0</v>
      </c>
      <c r="BJ197" s="48">
        <v>0</v>
      </c>
      <c r="BK197" s="49">
        <v>0</v>
      </c>
      <c r="BL197" s="48">
        <v>33</v>
      </c>
      <c r="BM197" s="49">
        <v>97.05882352941177</v>
      </c>
      <c r="BN197" s="48">
        <v>34</v>
      </c>
    </row>
    <row r="198" spans="1:66" ht="15">
      <c r="A198" s="64" t="s">
        <v>356</v>
      </c>
      <c r="B198" s="64" t="s">
        <v>599</v>
      </c>
      <c r="C198" s="65" t="s">
        <v>5759</v>
      </c>
      <c r="D198" s="66">
        <v>3</v>
      </c>
      <c r="E198" s="67" t="s">
        <v>132</v>
      </c>
      <c r="F198" s="68">
        <v>32</v>
      </c>
      <c r="G198" s="65"/>
      <c r="H198" s="69"/>
      <c r="I198" s="70"/>
      <c r="J198" s="70"/>
      <c r="K198" s="34" t="s">
        <v>65</v>
      </c>
      <c r="L198" s="77">
        <v>198</v>
      </c>
      <c r="M198" s="77"/>
      <c r="N198" s="72"/>
      <c r="O198" s="79" t="s">
        <v>630</v>
      </c>
      <c r="P198" s="81">
        <v>43683.443078703705</v>
      </c>
      <c r="Q198" s="79" t="s">
        <v>634</v>
      </c>
      <c r="R198" s="79"/>
      <c r="S198" s="79"/>
      <c r="T198" s="79" t="s">
        <v>660</v>
      </c>
      <c r="U198" s="79"/>
      <c r="V198" s="82" t="s">
        <v>836</v>
      </c>
      <c r="W198" s="81">
        <v>43683.443078703705</v>
      </c>
      <c r="X198" s="85">
        <v>43683</v>
      </c>
      <c r="Y198" s="87" t="s">
        <v>1238</v>
      </c>
      <c r="Z198" s="82" t="s">
        <v>1750</v>
      </c>
      <c r="AA198" s="79"/>
      <c r="AB198" s="79"/>
      <c r="AC198" s="87" t="s">
        <v>2262</v>
      </c>
      <c r="AD198" s="79"/>
      <c r="AE198" s="79" t="b">
        <v>0</v>
      </c>
      <c r="AF198" s="79">
        <v>0</v>
      </c>
      <c r="AG198" s="87" t="s">
        <v>2624</v>
      </c>
      <c r="AH198" s="79" t="b">
        <v>0</v>
      </c>
      <c r="AI198" s="79" t="s">
        <v>2626</v>
      </c>
      <c r="AJ198" s="79"/>
      <c r="AK198" s="87" t="s">
        <v>2624</v>
      </c>
      <c r="AL198" s="79" t="b">
        <v>0</v>
      </c>
      <c r="AM198" s="79">
        <v>192</v>
      </c>
      <c r="AN198" s="87" t="s">
        <v>2597</v>
      </c>
      <c r="AO198" s="79" t="s">
        <v>2632</v>
      </c>
      <c r="AP198" s="79" t="b">
        <v>0</v>
      </c>
      <c r="AQ198" s="87" t="s">
        <v>2597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v>1</v>
      </c>
      <c r="BG198" s="49">
        <v>2.9411764705882355</v>
      </c>
      <c r="BH198" s="48">
        <v>0</v>
      </c>
      <c r="BI198" s="49">
        <v>0</v>
      </c>
      <c r="BJ198" s="48">
        <v>0</v>
      </c>
      <c r="BK198" s="49">
        <v>0</v>
      </c>
      <c r="BL198" s="48">
        <v>33</v>
      </c>
      <c r="BM198" s="49">
        <v>97.05882352941177</v>
      </c>
      <c r="BN198" s="48">
        <v>34</v>
      </c>
    </row>
    <row r="199" spans="1:66" ht="15">
      <c r="A199" s="64" t="s">
        <v>357</v>
      </c>
      <c r="B199" s="64" t="s">
        <v>599</v>
      </c>
      <c r="C199" s="65" t="s">
        <v>5759</v>
      </c>
      <c r="D199" s="66">
        <v>3</v>
      </c>
      <c r="E199" s="67" t="s">
        <v>132</v>
      </c>
      <c r="F199" s="68">
        <v>32</v>
      </c>
      <c r="G199" s="65"/>
      <c r="H199" s="69"/>
      <c r="I199" s="70"/>
      <c r="J199" s="70"/>
      <c r="K199" s="34" t="s">
        <v>65</v>
      </c>
      <c r="L199" s="77">
        <v>199</v>
      </c>
      <c r="M199" s="77"/>
      <c r="N199" s="72"/>
      <c r="O199" s="79" t="s">
        <v>630</v>
      </c>
      <c r="P199" s="81">
        <v>43683.445081018515</v>
      </c>
      <c r="Q199" s="79" t="s">
        <v>634</v>
      </c>
      <c r="R199" s="79"/>
      <c r="S199" s="79"/>
      <c r="T199" s="79" t="s">
        <v>660</v>
      </c>
      <c r="U199" s="79"/>
      <c r="V199" s="82" t="s">
        <v>837</v>
      </c>
      <c r="W199" s="81">
        <v>43683.445081018515</v>
      </c>
      <c r="X199" s="85">
        <v>43683</v>
      </c>
      <c r="Y199" s="87" t="s">
        <v>1239</v>
      </c>
      <c r="Z199" s="82" t="s">
        <v>1751</v>
      </c>
      <c r="AA199" s="79"/>
      <c r="AB199" s="79"/>
      <c r="AC199" s="87" t="s">
        <v>2263</v>
      </c>
      <c r="AD199" s="79"/>
      <c r="AE199" s="79" t="b">
        <v>0</v>
      </c>
      <c r="AF199" s="79">
        <v>0</v>
      </c>
      <c r="AG199" s="87" t="s">
        <v>2624</v>
      </c>
      <c r="AH199" s="79" t="b">
        <v>0</v>
      </c>
      <c r="AI199" s="79" t="s">
        <v>2626</v>
      </c>
      <c r="AJ199" s="79"/>
      <c r="AK199" s="87" t="s">
        <v>2624</v>
      </c>
      <c r="AL199" s="79" t="b">
        <v>0</v>
      </c>
      <c r="AM199" s="79">
        <v>192</v>
      </c>
      <c r="AN199" s="87" t="s">
        <v>2597</v>
      </c>
      <c r="AO199" s="79" t="s">
        <v>2632</v>
      </c>
      <c r="AP199" s="79" t="b">
        <v>0</v>
      </c>
      <c r="AQ199" s="87" t="s">
        <v>2597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v>1</v>
      </c>
      <c r="BG199" s="49">
        <v>2.9411764705882355</v>
      </c>
      <c r="BH199" s="48">
        <v>0</v>
      </c>
      <c r="BI199" s="49">
        <v>0</v>
      </c>
      <c r="BJ199" s="48">
        <v>0</v>
      </c>
      <c r="BK199" s="49">
        <v>0</v>
      </c>
      <c r="BL199" s="48">
        <v>33</v>
      </c>
      <c r="BM199" s="49">
        <v>97.05882352941177</v>
      </c>
      <c r="BN199" s="48">
        <v>34</v>
      </c>
    </row>
    <row r="200" spans="1:66" ht="15">
      <c r="A200" s="64" t="s">
        <v>358</v>
      </c>
      <c r="B200" s="64" t="s">
        <v>590</v>
      </c>
      <c r="C200" s="65" t="s">
        <v>5759</v>
      </c>
      <c r="D200" s="66">
        <v>3</v>
      </c>
      <c r="E200" s="67" t="s">
        <v>132</v>
      </c>
      <c r="F200" s="68">
        <v>32</v>
      </c>
      <c r="G200" s="65"/>
      <c r="H200" s="69"/>
      <c r="I200" s="70"/>
      <c r="J200" s="70"/>
      <c r="K200" s="34" t="s">
        <v>65</v>
      </c>
      <c r="L200" s="77">
        <v>200</v>
      </c>
      <c r="M200" s="77"/>
      <c r="N200" s="72"/>
      <c r="O200" s="79" t="s">
        <v>630</v>
      </c>
      <c r="P200" s="81">
        <v>43683.44846064815</v>
      </c>
      <c r="Q200" s="79" t="s">
        <v>637</v>
      </c>
      <c r="R200" s="79"/>
      <c r="S200" s="79"/>
      <c r="T200" s="79" t="s">
        <v>663</v>
      </c>
      <c r="U200" s="79"/>
      <c r="V200" s="82" t="s">
        <v>838</v>
      </c>
      <c r="W200" s="81">
        <v>43683.44846064815</v>
      </c>
      <c r="X200" s="85">
        <v>43683</v>
      </c>
      <c r="Y200" s="87" t="s">
        <v>1240</v>
      </c>
      <c r="Z200" s="82" t="s">
        <v>1752</v>
      </c>
      <c r="AA200" s="79"/>
      <c r="AB200" s="79"/>
      <c r="AC200" s="87" t="s">
        <v>2264</v>
      </c>
      <c r="AD200" s="79"/>
      <c r="AE200" s="79" t="b">
        <v>0</v>
      </c>
      <c r="AF200" s="79">
        <v>0</v>
      </c>
      <c r="AG200" s="87" t="s">
        <v>2624</v>
      </c>
      <c r="AH200" s="79" t="b">
        <v>0</v>
      </c>
      <c r="AI200" s="79" t="s">
        <v>2627</v>
      </c>
      <c r="AJ200" s="79"/>
      <c r="AK200" s="87" t="s">
        <v>2624</v>
      </c>
      <c r="AL200" s="79" t="b">
        <v>0</v>
      </c>
      <c r="AM200" s="79">
        <v>38</v>
      </c>
      <c r="AN200" s="87" t="s">
        <v>2563</v>
      </c>
      <c r="AO200" s="79" t="s">
        <v>2632</v>
      </c>
      <c r="AP200" s="79" t="b">
        <v>0</v>
      </c>
      <c r="AQ200" s="87" t="s">
        <v>2563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8"/>
      <c r="BG200" s="49"/>
      <c r="BH200" s="48"/>
      <c r="BI200" s="49"/>
      <c r="BJ200" s="48"/>
      <c r="BK200" s="49"/>
      <c r="BL200" s="48"/>
      <c r="BM200" s="49"/>
      <c r="BN200" s="48"/>
    </row>
    <row r="201" spans="1:66" ht="15">
      <c r="A201" s="64" t="s">
        <v>358</v>
      </c>
      <c r="B201" s="64" t="s">
        <v>623</v>
      </c>
      <c r="C201" s="65" t="s">
        <v>5759</v>
      </c>
      <c r="D201" s="66">
        <v>3</v>
      </c>
      <c r="E201" s="67" t="s">
        <v>132</v>
      </c>
      <c r="F201" s="68">
        <v>32</v>
      </c>
      <c r="G201" s="65"/>
      <c r="H201" s="69"/>
      <c r="I201" s="70"/>
      <c r="J201" s="70"/>
      <c r="K201" s="34" t="s">
        <v>65</v>
      </c>
      <c r="L201" s="77">
        <v>201</v>
      </c>
      <c r="M201" s="77"/>
      <c r="N201" s="72"/>
      <c r="O201" s="79" t="s">
        <v>631</v>
      </c>
      <c r="P201" s="81">
        <v>43683.44846064815</v>
      </c>
      <c r="Q201" s="79" t="s">
        <v>637</v>
      </c>
      <c r="R201" s="79"/>
      <c r="S201" s="79"/>
      <c r="T201" s="79" t="s">
        <v>663</v>
      </c>
      <c r="U201" s="79"/>
      <c r="V201" s="82" t="s">
        <v>838</v>
      </c>
      <c r="W201" s="81">
        <v>43683.44846064815</v>
      </c>
      <c r="X201" s="85">
        <v>43683</v>
      </c>
      <c r="Y201" s="87" t="s">
        <v>1240</v>
      </c>
      <c r="Z201" s="82" t="s">
        <v>1752</v>
      </c>
      <c r="AA201" s="79"/>
      <c r="AB201" s="79"/>
      <c r="AC201" s="87" t="s">
        <v>2264</v>
      </c>
      <c r="AD201" s="79"/>
      <c r="AE201" s="79" t="b">
        <v>0</v>
      </c>
      <c r="AF201" s="79">
        <v>0</v>
      </c>
      <c r="AG201" s="87" t="s">
        <v>2624</v>
      </c>
      <c r="AH201" s="79" t="b">
        <v>0</v>
      </c>
      <c r="AI201" s="79" t="s">
        <v>2627</v>
      </c>
      <c r="AJ201" s="79"/>
      <c r="AK201" s="87" t="s">
        <v>2624</v>
      </c>
      <c r="AL201" s="79" t="b">
        <v>0</v>
      </c>
      <c r="AM201" s="79">
        <v>38</v>
      </c>
      <c r="AN201" s="87" t="s">
        <v>2563</v>
      </c>
      <c r="AO201" s="79" t="s">
        <v>2632</v>
      </c>
      <c r="AP201" s="79" t="b">
        <v>0</v>
      </c>
      <c r="AQ201" s="87" t="s">
        <v>2563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8">
        <v>0</v>
      </c>
      <c r="BG201" s="49">
        <v>0</v>
      </c>
      <c r="BH201" s="48">
        <v>0</v>
      </c>
      <c r="BI201" s="49">
        <v>0</v>
      </c>
      <c r="BJ201" s="48">
        <v>0</v>
      </c>
      <c r="BK201" s="49">
        <v>0</v>
      </c>
      <c r="BL201" s="48">
        <v>6</v>
      </c>
      <c r="BM201" s="49">
        <v>100</v>
      </c>
      <c r="BN201" s="48">
        <v>6</v>
      </c>
    </row>
    <row r="202" spans="1:66" ht="15">
      <c r="A202" s="64" t="s">
        <v>359</v>
      </c>
      <c r="B202" s="64" t="s">
        <v>599</v>
      </c>
      <c r="C202" s="65" t="s">
        <v>5759</v>
      </c>
      <c r="D202" s="66">
        <v>3</v>
      </c>
      <c r="E202" s="67" t="s">
        <v>132</v>
      </c>
      <c r="F202" s="68">
        <v>32</v>
      </c>
      <c r="G202" s="65"/>
      <c r="H202" s="69"/>
      <c r="I202" s="70"/>
      <c r="J202" s="70"/>
      <c r="K202" s="34" t="s">
        <v>65</v>
      </c>
      <c r="L202" s="77">
        <v>202</v>
      </c>
      <c r="M202" s="77"/>
      <c r="N202" s="72"/>
      <c r="O202" s="79" t="s">
        <v>630</v>
      </c>
      <c r="P202" s="81">
        <v>43683.4519212963</v>
      </c>
      <c r="Q202" s="79" t="s">
        <v>639</v>
      </c>
      <c r="R202" s="79"/>
      <c r="S202" s="79"/>
      <c r="T202" s="79" t="s">
        <v>664</v>
      </c>
      <c r="U202" s="79"/>
      <c r="V202" s="82" t="s">
        <v>839</v>
      </c>
      <c r="W202" s="81">
        <v>43683.4519212963</v>
      </c>
      <c r="X202" s="85">
        <v>43683</v>
      </c>
      <c r="Y202" s="87" t="s">
        <v>1241</v>
      </c>
      <c r="Z202" s="82" t="s">
        <v>1753</v>
      </c>
      <c r="AA202" s="79"/>
      <c r="AB202" s="79"/>
      <c r="AC202" s="87" t="s">
        <v>2265</v>
      </c>
      <c r="AD202" s="79"/>
      <c r="AE202" s="79" t="b">
        <v>0</v>
      </c>
      <c r="AF202" s="79">
        <v>0</v>
      </c>
      <c r="AG202" s="87" t="s">
        <v>2624</v>
      </c>
      <c r="AH202" s="79" t="b">
        <v>0</v>
      </c>
      <c r="AI202" s="79" t="s">
        <v>2626</v>
      </c>
      <c r="AJ202" s="79"/>
      <c r="AK202" s="87" t="s">
        <v>2624</v>
      </c>
      <c r="AL202" s="79" t="b">
        <v>0</v>
      </c>
      <c r="AM202" s="79">
        <v>40</v>
      </c>
      <c r="AN202" s="87" t="s">
        <v>2598</v>
      </c>
      <c r="AO202" s="79" t="s">
        <v>2631</v>
      </c>
      <c r="AP202" s="79" t="b">
        <v>0</v>
      </c>
      <c r="AQ202" s="87" t="s">
        <v>2598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v>0</v>
      </c>
      <c r="BG202" s="49">
        <v>0</v>
      </c>
      <c r="BH202" s="48">
        <v>0</v>
      </c>
      <c r="BI202" s="49">
        <v>0</v>
      </c>
      <c r="BJ202" s="48">
        <v>0</v>
      </c>
      <c r="BK202" s="49">
        <v>0</v>
      </c>
      <c r="BL202" s="48">
        <v>40</v>
      </c>
      <c r="BM202" s="49">
        <v>100</v>
      </c>
      <c r="BN202" s="48">
        <v>40</v>
      </c>
    </row>
    <row r="203" spans="1:66" ht="15">
      <c r="A203" s="64" t="s">
        <v>360</v>
      </c>
      <c r="B203" s="64" t="s">
        <v>599</v>
      </c>
      <c r="C203" s="65" t="s">
        <v>5759</v>
      </c>
      <c r="D203" s="66">
        <v>3</v>
      </c>
      <c r="E203" s="67" t="s">
        <v>132</v>
      </c>
      <c r="F203" s="68">
        <v>32</v>
      </c>
      <c r="G203" s="65"/>
      <c r="H203" s="69"/>
      <c r="I203" s="70"/>
      <c r="J203" s="70"/>
      <c r="K203" s="34" t="s">
        <v>65</v>
      </c>
      <c r="L203" s="77">
        <v>203</v>
      </c>
      <c r="M203" s="77"/>
      <c r="N203" s="72"/>
      <c r="O203" s="79" t="s">
        <v>630</v>
      </c>
      <c r="P203" s="81">
        <v>43683.45762731481</v>
      </c>
      <c r="Q203" s="79" t="s">
        <v>634</v>
      </c>
      <c r="R203" s="79"/>
      <c r="S203" s="79"/>
      <c r="T203" s="79" t="s">
        <v>660</v>
      </c>
      <c r="U203" s="79"/>
      <c r="V203" s="82" t="s">
        <v>840</v>
      </c>
      <c r="W203" s="81">
        <v>43683.45762731481</v>
      </c>
      <c r="X203" s="85">
        <v>43683</v>
      </c>
      <c r="Y203" s="87" t="s">
        <v>1242</v>
      </c>
      <c r="Z203" s="82" t="s">
        <v>1754</v>
      </c>
      <c r="AA203" s="79"/>
      <c r="AB203" s="79"/>
      <c r="AC203" s="87" t="s">
        <v>2266</v>
      </c>
      <c r="AD203" s="79"/>
      <c r="AE203" s="79" t="b">
        <v>0</v>
      </c>
      <c r="AF203" s="79">
        <v>0</v>
      </c>
      <c r="AG203" s="87" t="s">
        <v>2624</v>
      </c>
      <c r="AH203" s="79" t="b">
        <v>0</v>
      </c>
      <c r="AI203" s="79" t="s">
        <v>2626</v>
      </c>
      <c r="AJ203" s="79"/>
      <c r="AK203" s="87" t="s">
        <v>2624</v>
      </c>
      <c r="AL203" s="79" t="b">
        <v>0</v>
      </c>
      <c r="AM203" s="79">
        <v>192</v>
      </c>
      <c r="AN203" s="87" t="s">
        <v>2597</v>
      </c>
      <c r="AO203" s="79" t="s">
        <v>2633</v>
      </c>
      <c r="AP203" s="79" t="b">
        <v>0</v>
      </c>
      <c r="AQ203" s="87" t="s">
        <v>2597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v>1</v>
      </c>
      <c r="BG203" s="49">
        <v>2.9411764705882355</v>
      </c>
      <c r="BH203" s="48">
        <v>0</v>
      </c>
      <c r="BI203" s="49">
        <v>0</v>
      </c>
      <c r="BJ203" s="48">
        <v>0</v>
      </c>
      <c r="BK203" s="49">
        <v>0</v>
      </c>
      <c r="BL203" s="48">
        <v>33</v>
      </c>
      <c r="BM203" s="49">
        <v>97.05882352941177</v>
      </c>
      <c r="BN203" s="48">
        <v>34</v>
      </c>
    </row>
    <row r="204" spans="1:66" ht="15">
      <c r="A204" s="64" t="s">
        <v>361</v>
      </c>
      <c r="B204" s="64" t="s">
        <v>599</v>
      </c>
      <c r="C204" s="65" t="s">
        <v>5759</v>
      </c>
      <c r="D204" s="66">
        <v>3</v>
      </c>
      <c r="E204" s="67" t="s">
        <v>132</v>
      </c>
      <c r="F204" s="68">
        <v>32</v>
      </c>
      <c r="G204" s="65"/>
      <c r="H204" s="69"/>
      <c r="I204" s="70"/>
      <c r="J204" s="70"/>
      <c r="K204" s="34" t="s">
        <v>65</v>
      </c>
      <c r="L204" s="77">
        <v>204</v>
      </c>
      <c r="M204" s="77"/>
      <c r="N204" s="72"/>
      <c r="O204" s="79" t="s">
        <v>630</v>
      </c>
      <c r="P204" s="81">
        <v>43683.458657407406</v>
      </c>
      <c r="Q204" s="79" t="s">
        <v>634</v>
      </c>
      <c r="R204" s="79"/>
      <c r="S204" s="79"/>
      <c r="T204" s="79" t="s">
        <v>660</v>
      </c>
      <c r="U204" s="79"/>
      <c r="V204" s="82" t="s">
        <v>841</v>
      </c>
      <c r="W204" s="81">
        <v>43683.458657407406</v>
      </c>
      <c r="X204" s="85">
        <v>43683</v>
      </c>
      <c r="Y204" s="87" t="s">
        <v>1243</v>
      </c>
      <c r="Z204" s="82" t="s">
        <v>1755</v>
      </c>
      <c r="AA204" s="79"/>
      <c r="AB204" s="79"/>
      <c r="AC204" s="87" t="s">
        <v>2267</v>
      </c>
      <c r="AD204" s="79"/>
      <c r="AE204" s="79" t="b">
        <v>0</v>
      </c>
      <c r="AF204" s="79">
        <v>0</v>
      </c>
      <c r="AG204" s="87" t="s">
        <v>2624</v>
      </c>
      <c r="AH204" s="79" t="b">
        <v>0</v>
      </c>
      <c r="AI204" s="79" t="s">
        <v>2626</v>
      </c>
      <c r="AJ204" s="79"/>
      <c r="AK204" s="87" t="s">
        <v>2624</v>
      </c>
      <c r="AL204" s="79" t="b">
        <v>0</v>
      </c>
      <c r="AM204" s="79">
        <v>192</v>
      </c>
      <c r="AN204" s="87" t="s">
        <v>2597</v>
      </c>
      <c r="AO204" s="79" t="s">
        <v>2632</v>
      </c>
      <c r="AP204" s="79" t="b">
        <v>0</v>
      </c>
      <c r="AQ204" s="87" t="s">
        <v>2597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v>1</v>
      </c>
      <c r="BG204" s="49">
        <v>2.9411764705882355</v>
      </c>
      <c r="BH204" s="48">
        <v>0</v>
      </c>
      <c r="BI204" s="49">
        <v>0</v>
      </c>
      <c r="BJ204" s="48">
        <v>0</v>
      </c>
      <c r="BK204" s="49">
        <v>0</v>
      </c>
      <c r="BL204" s="48">
        <v>33</v>
      </c>
      <c r="BM204" s="49">
        <v>97.05882352941177</v>
      </c>
      <c r="BN204" s="48">
        <v>34</v>
      </c>
    </row>
    <row r="205" spans="1:66" ht="15">
      <c r="A205" s="64" t="s">
        <v>362</v>
      </c>
      <c r="B205" s="64" t="s">
        <v>599</v>
      </c>
      <c r="C205" s="65" t="s">
        <v>5759</v>
      </c>
      <c r="D205" s="66">
        <v>3</v>
      </c>
      <c r="E205" s="67" t="s">
        <v>132</v>
      </c>
      <c r="F205" s="68">
        <v>32</v>
      </c>
      <c r="G205" s="65"/>
      <c r="H205" s="69"/>
      <c r="I205" s="70"/>
      <c r="J205" s="70"/>
      <c r="K205" s="34" t="s">
        <v>65</v>
      </c>
      <c r="L205" s="77">
        <v>205</v>
      </c>
      <c r="M205" s="77"/>
      <c r="N205" s="72"/>
      <c r="O205" s="79" t="s">
        <v>630</v>
      </c>
      <c r="P205" s="81">
        <v>43683.45935185185</v>
      </c>
      <c r="Q205" s="79" t="s">
        <v>634</v>
      </c>
      <c r="R205" s="79"/>
      <c r="S205" s="79"/>
      <c r="T205" s="79" t="s">
        <v>660</v>
      </c>
      <c r="U205" s="79"/>
      <c r="V205" s="82" t="s">
        <v>842</v>
      </c>
      <c r="W205" s="81">
        <v>43683.45935185185</v>
      </c>
      <c r="X205" s="85">
        <v>43683</v>
      </c>
      <c r="Y205" s="87" t="s">
        <v>1244</v>
      </c>
      <c r="Z205" s="82" t="s">
        <v>1756</v>
      </c>
      <c r="AA205" s="79"/>
      <c r="AB205" s="79"/>
      <c r="AC205" s="87" t="s">
        <v>2268</v>
      </c>
      <c r="AD205" s="79"/>
      <c r="AE205" s="79" t="b">
        <v>0</v>
      </c>
      <c r="AF205" s="79">
        <v>0</v>
      </c>
      <c r="AG205" s="87" t="s">
        <v>2624</v>
      </c>
      <c r="AH205" s="79" t="b">
        <v>0</v>
      </c>
      <c r="AI205" s="79" t="s">
        <v>2626</v>
      </c>
      <c r="AJ205" s="79"/>
      <c r="AK205" s="87" t="s">
        <v>2624</v>
      </c>
      <c r="AL205" s="79" t="b">
        <v>0</v>
      </c>
      <c r="AM205" s="79">
        <v>192</v>
      </c>
      <c r="AN205" s="87" t="s">
        <v>2597</v>
      </c>
      <c r="AO205" s="79" t="s">
        <v>2631</v>
      </c>
      <c r="AP205" s="79" t="b">
        <v>0</v>
      </c>
      <c r="AQ205" s="87" t="s">
        <v>2597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v>1</v>
      </c>
      <c r="BG205" s="49">
        <v>2.9411764705882355</v>
      </c>
      <c r="BH205" s="48">
        <v>0</v>
      </c>
      <c r="BI205" s="49">
        <v>0</v>
      </c>
      <c r="BJ205" s="48">
        <v>0</v>
      </c>
      <c r="BK205" s="49">
        <v>0</v>
      </c>
      <c r="BL205" s="48">
        <v>33</v>
      </c>
      <c r="BM205" s="49">
        <v>97.05882352941177</v>
      </c>
      <c r="BN205" s="48">
        <v>34</v>
      </c>
    </row>
    <row r="206" spans="1:66" ht="15">
      <c r="A206" s="64" t="s">
        <v>363</v>
      </c>
      <c r="B206" s="64" t="s">
        <v>599</v>
      </c>
      <c r="C206" s="65" t="s">
        <v>5759</v>
      </c>
      <c r="D206" s="66">
        <v>3</v>
      </c>
      <c r="E206" s="67" t="s">
        <v>132</v>
      </c>
      <c r="F206" s="68">
        <v>32</v>
      </c>
      <c r="G206" s="65"/>
      <c r="H206" s="69"/>
      <c r="I206" s="70"/>
      <c r="J206" s="70"/>
      <c r="K206" s="34" t="s">
        <v>65</v>
      </c>
      <c r="L206" s="77">
        <v>206</v>
      </c>
      <c r="M206" s="77"/>
      <c r="N206" s="72"/>
      <c r="O206" s="79" t="s">
        <v>630</v>
      </c>
      <c r="P206" s="81">
        <v>43683.464224537034</v>
      </c>
      <c r="Q206" s="79" t="s">
        <v>634</v>
      </c>
      <c r="R206" s="79"/>
      <c r="S206" s="79"/>
      <c r="T206" s="79" t="s">
        <v>660</v>
      </c>
      <c r="U206" s="79"/>
      <c r="V206" s="82" t="s">
        <v>843</v>
      </c>
      <c r="W206" s="81">
        <v>43683.464224537034</v>
      </c>
      <c r="X206" s="85">
        <v>43683</v>
      </c>
      <c r="Y206" s="87" t="s">
        <v>1245</v>
      </c>
      <c r="Z206" s="82" t="s">
        <v>1757</v>
      </c>
      <c r="AA206" s="79"/>
      <c r="AB206" s="79"/>
      <c r="AC206" s="87" t="s">
        <v>2269</v>
      </c>
      <c r="AD206" s="79"/>
      <c r="AE206" s="79" t="b">
        <v>0</v>
      </c>
      <c r="AF206" s="79">
        <v>0</v>
      </c>
      <c r="AG206" s="87" t="s">
        <v>2624</v>
      </c>
      <c r="AH206" s="79" t="b">
        <v>0</v>
      </c>
      <c r="AI206" s="79" t="s">
        <v>2626</v>
      </c>
      <c r="AJ206" s="79"/>
      <c r="AK206" s="87" t="s">
        <v>2624</v>
      </c>
      <c r="AL206" s="79" t="b">
        <v>0</v>
      </c>
      <c r="AM206" s="79">
        <v>192</v>
      </c>
      <c r="AN206" s="87" t="s">
        <v>2597</v>
      </c>
      <c r="AO206" s="79" t="s">
        <v>2631</v>
      </c>
      <c r="AP206" s="79" t="b">
        <v>0</v>
      </c>
      <c r="AQ206" s="87" t="s">
        <v>2597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v>1</v>
      </c>
      <c r="BG206" s="49">
        <v>2.9411764705882355</v>
      </c>
      <c r="BH206" s="48">
        <v>0</v>
      </c>
      <c r="BI206" s="49">
        <v>0</v>
      </c>
      <c r="BJ206" s="48">
        <v>0</v>
      </c>
      <c r="BK206" s="49">
        <v>0</v>
      </c>
      <c r="BL206" s="48">
        <v>33</v>
      </c>
      <c r="BM206" s="49">
        <v>97.05882352941177</v>
      </c>
      <c r="BN206" s="48">
        <v>34</v>
      </c>
    </row>
    <row r="207" spans="1:66" ht="15">
      <c r="A207" s="64" t="s">
        <v>364</v>
      </c>
      <c r="B207" s="64" t="s">
        <v>599</v>
      </c>
      <c r="C207" s="65" t="s">
        <v>5759</v>
      </c>
      <c r="D207" s="66">
        <v>3</v>
      </c>
      <c r="E207" s="67" t="s">
        <v>132</v>
      </c>
      <c r="F207" s="68">
        <v>32</v>
      </c>
      <c r="G207" s="65"/>
      <c r="H207" s="69"/>
      <c r="I207" s="70"/>
      <c r="J207" s="70"/>
      <c r="K207" s="34" t="s">
        <v>65</v>
      </c>
      <c r="L207" s="77">
        <v>207</v>
      </c>
      <c r="M207" s="77"/>
      <c r="N207" s="72"/>
      <c r="O207" s="79" t="s">
        <v>630</v>
      </c>
      <c r="P207" s="81">
        <v>43683.470034722224</v>
      </c>
      <c r="Q207" s="79" t="s">
        <v>634</v>
      </c>
      <c r="R207" s="79"/>
      <c r="S207" s="79"/>
      <c r="T207" s="79" t="s">
        <v>660</v>
      </c>
      <c r="U207" s="79"/>
      <c r="V207" s="82" t="s">
        <v>844</v>
      </c>
      <c r="W207" s="81">
        <v>43683.470034722224</v>
      </c>
      <c r="X207" s="85">
        <v>43683</v>
      </c>
      <c r="Y207" s="87" t="s">
        <v>1246</v>
      </c>
      <c r="Z207" s="82" t="s">
        <v>1758</v>
      </c>
      <c r="AA207" s="79"/>
      <c r="AB207" s="79"/>
      <c r="AC207" s="87" t="s">
        <v>2270</v>
      </c>
      <c r="AD207" s="79"/>
      <c r="AE207" s="79" t="b">
        <v>0</v>
      </c>
      <c r="AF207" s="79">
        <v>0</v>
      </c>
      <c r="AG207" s="87" t="s">
        <v>2624</v>
      </c>
      <c r="AH207" s="79" t="b">
        <v>0</v>
      </c>
      <c r="AI207" s="79" t="s">
        <v>2626</v>
      </c>
      <c r="AJ207" s="79"/>
      <c r="AK207" s="87" t="s">
        <v>2624</v>
      </c>
      <c r="AL207" s="79" t="b">
        <v>0</v>
      </c>
      <c r="AM207" s="79">
        <v>192</v>
      </c>
      <c r="AN207" s="87" t="s">
        <v>2597</v>
      </c>
      <c r="AO207" s="79" t="s">
        <v>2632</v>
      </c>
      <c r="AP207" s="79" t="b">
        <v>0</v>
      </c>
      <c r="AQ207" s="87" t="s">
        <v>2597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v>1</v>
      </c>
      <c r="BG207" s="49">
        <v>2.9411764705882355</v>
      </c>
      <c r="BH207" s="48">
        <v>0</v>
      </c>
      <c r="BI207" s="49">
        <v>0</v>
      </c>
      <c r="BJ207" s="48">
        <v>0</v>
      </c>
      <c r="BK207" s="49">
        <v>0</v>
      </c>
      <c r="BL207" s="48">
        <v>33</v>
      </c>
      <c r="BM207" s="49">
        <v>97.05882352941177</v>
      </c>
      <c r="BN207" s="48">
        <v>34</v>
      </c>
    </row>
    <row r="208" spans="1:66" ht="15">
      <c r="A208" s="64" t="s">
        <v>365</v>
      </c>
      <c r="B208" s="64" t="s">
        <v>599</v>
      </c>
      <c r="C208" s="65" t="s">
        <v>5759</v>
      </c>
      <c r="D208" s="66">
        <v>3</v>
      </c>
      <c r="E208" s="67" t="s">
        <v>132</v>
      </c>
      <c r="F208" s="68">
        <v>32</v>
      </c>
      <c r="G208" s="65"/>
      <c r="H208" s="69"/>
      <c r="I208" s="70"/>
      <c r="J208" s="70"/>
      <c r="K208" s="34" t="s">
        <v>65</v>
      </c>
      <c r="L208" s="77">
        <v>208</v>
      </c>
      <c r="M208" s="77"/>
      <c r="N208" s="72"/>
      <c r="O208" s="79" t="s">
        <v>630</v>
      </c>
      <c r="P208" s="81">
        <v>43683.48037037037</v>
      </c>
      <c r="Q208" s="79" t="s">
        <v>634</v>
      </c>
      <c r="R208" s="79"/>
      <c r="S208" s="79"/>
      <c r="T208" s="79" t="s">
        <v>660</v>
      </c>
      <c r="U208" s="79"/>
      <c r="V208" s="82" t="s">
        <v>845</v>
      </c>
      <c r="W208" s="81">
        <v>43683.48037037037</v>
      </c>
      <c r="X208" s="85">
        <v>43683</v>
      </c>
      <c r="Y208" s="87" t="s">
        <v>1247</v>
      </c>
      <c r="Z208" s="82" t="s">
        <v>1759</v>
      </c>
      <c r="AA208" s="79"/>
      <c r="AB208" s="79"/>
      <c r="AC208" s="87" t="s">
        <v>2271</v>
      </c>
      <c r="AD208" s="79"/>
      <c r="AE208" s="79" t="b">
        <v>0</v>
      </c>
      <c r="AF208" s="79">
        <v>0</v>
      </c>
      <c r="AG208" s="87" t="s">
        <v>2624</v>
      </c>
      <c r="AH208" s="79" t="b">
        <v>0</v>
      </c>
      <c r="AI208" s="79" t="s">
        <v>2626</v>
      </c>
      <c r="AJ208" s="79"/>
      <c r="AK208" s="87" t="s">
        <v>2624</v>
      </c>
      <c r="AL208" s="79" t="b">
        <v>0</v>
      </c>
      <c r="AM208" s="79">
        <v>192</v>
      </c>
      <c r="AN208" s="87" t="s">
        <v>2597</v>
      </c>
      <c r="AO208" s="79" t="s">
        <v>2631</v>
      </c>
      <c r="AP208" s="79" t="b">
        <v>0</v>
      </c>
      <c r="AQ208" s="87" t="s">
        <v>2597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v>1</v>
      </c>
      <c r="BG208" s="49">
        <v>2.9411764705882355</v>
      </c>
      <c r="BH208" s="48">
        <v>0</v>
      </c>
      <c r="BI208" s="49">
        <v>0</v>
      </c>
      <c r="BJ208" s="48">
        <v>0</v>
      </c>
      <c r="BK208" s="49">
        <v>0</v>
      </c>
      <c r="BL208" s="48">
        <v>33</v>
      </c>
      <c r="BM208" s="49">
        <v>97.05882352941177</v>
      </c>
      <c r="BN208" s="48">
        <v>34</v>
      </c>
    </row>
    <row r="209" spans="1:66" ht="15">
      <c r="A209" s="64" t="s">
        <v>366</v>
      </c>
      <c r="B209" s="64" t="s">
        <v>590</v>
      </c>
      <c r="C209" s="65" t="s">
        <v>5759</v>
      </c>
      <c r="D209" s="66">
        <v>3</v>
      </c>
      <c r="E209" s="67" t="s">
        <v>132</v>
      </c>
      <c r="F209" s="68">
        <v>32</v>
      </c>
      <c r="G209" s="65"/>
      <c r="H209" s="69"/>
      <c r="I209" s="70"/>
      <c r="J209" s="70"/>
      <c r="K209" s="34" t="s">
        <v>65</v>
      </c>
      <c r="L209" s="77">
        <v>209</v>
      </c>
      <c r="M209" s="77"/>
      <c r="N209" s="72"/>
      <c r="O209" s="79" t="s">
        <v>630</v>
      </c>
      <c r="P209" s="81">
        <v>43683.508888888886</v>
      </c>
      <c r="Q209" s="79" t="s">
        <v>637</v>
      </c>
      <c r="R209" s="79"/>
      <c r="S209" s="79"/>
      <c r="T209" s="79" t="s">
        <v>663</v>
      </c>
      <c r="U209" s="79"/>
      <c r="V209" s="82" t="s">
        <v>846</v>
      </c>
      <c r="W209" s="81">
        <v>43683.508888888886</v>
      </c>
      <c r="X209" s="85">
        <v>43683</v>
      </c>
      <c r="Y209" s="87" t="s">
        <v>1248</v>
      </c>
      <c r="Z209" s="82" t="s">
        <v>1760</v>
      </c>
      <c r="AA209" s="79"/>
      <c r="AB209" s="79"/>
      <c r="AC209" s="87" t="s">
        <v>2272</v>
      </c>
      <c r="AD209" s="79"/>
      <c r="AE209" s="79" t="b">
        <v>0</v>
      </c>
      <c r="AF209" s="79">
        <v>0</v>
      </c>
      <c r="AG209" s="87" t="s">
        <v>2624</v>
      </c>
      <c r="AH209" s="79" t="b">
        <v>0</v>
      </c>
      <c r="AI209" s="79" t="s">
        <v>2627</v>
      </c>
      <c r="AJ209" s="79"/>
      <c r="AK209" s="87" t="s">
        <v>2624</v>
      </c>
      <c r="AL209" s="79" t="b">
        <v>0</v>
      </c>
      <c r="AM209" s="79">
        <v>38</v>
      </c>
      <c r="AN209" s="87" t="s">
        <v>2563</v>
      </c>
      <c r="AO209" s="79" t="s">
        <v>2631</v>
      </c>
      <c r="AP209" s="79" t="b">
        <v>0</v>
      </c>
      <c r="AQ209" s="87" t="s">
        <v>2563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8"/>
      <c r="BG209" s="49"/>
      <c r="BH209" s="48"/>
      <c r="BI209" s="49"/>
      <c r="BJ209" s="48"/>
      <c r="BK209" s="49"/>
      <c r="BL209" s="48"/>
      <c r="BM209" s="49"/>
      <c r="BN209" s="48"/>
    </row>
    <row r="210" spans="1:66" ht="15">
      <c r="A210" s="64" t="s">
        <v>366</v>
      </c>
      <c r="B210" s="64" t="s">
        <v>623</v>
      </c>
      <c r="C210" s="65" t="s">
        <v>5759</v>
      </c>
      <c r="D210" s="66">
        <v>3</v>
      </c>
      <c r="E210" s="67" t="s">
        <v>132</v>
      </c>
      <c r="F210" s="68">
        <v>32</v>
      </c>
      <c r="G210" s="65"/>
      <c r="H210" s="69"/>
      <c r="I210" s="70"/>
      <c r="J210" s="70"/>
      <c r="K210" s="34" t="s">
        <v>65</v>
      </c>
      <c r="L210" s="77">
        <v>210</v>
      </c>
      <c r="M210" s="77"/>
      <c r="N210" s="72"/>
      <c r="O210" s="79" t="s">
        <v>631</v>
      </c>
      <c r="P210" s="81">
        <v>43683.508888888886</v>
      </c>
      <c r="Q210" s="79" t="s">
        <v>637</v>
      </c>
      <c r="R210" s="79"/>
      <c r="S210" s="79"/>
      <c r="T210" s="79" t="s">
        <v>663</v>
      </c>
      <c r="U210" s="79"/>
      <c r="V210" s="82" t="s">
        <v>846</v>
      </c>
      <c r="W210" s="81">
        <v>43683.508888888886</v>
      </c>
      <c r="X210" s="85">
        <v>43683</v>
      </c>
      <c r="Y210" s="87" t="s">
        <v>1248</v>
      </c>
      <c r="Z210" s="82" t="s">
        <v>1760</v>
      </c>
      <c r="AA210" s="79"/>
      <c r="AB210" s="79"/>
      <c r="AC210" s="87" t="s">
        <v>2272</v>
      </c>
      <c r="AD210" s="79"/>
      <c r="AE210" s="79" t="b">
        <v>0</v>
      </c>
      <c r="AF210" s="79">
        <v>0</v>
      </c>
      <c r="AG210" s="87" t="s">
        <v>2624</v>
      </c>
      <c r="AH210" s="79" t="b">
        <v>0</v>
      </c>
      <c r="AI210" s="79" t="s">
        <v>2627</v>
      </c>
      <c r="AJ210" s="79"/>
      <c r="AK210" s="87" t="s">
        <v>2624</v>
      </c>
      <c r="AL210" s="79" t="b">
        <v>0</v>
      </c>
      <c r="AM210" s="79">
        <v>38</v>
      </c>
      <c r="AN210" s="87" t="s">
        <v>2563</v>
      </c>
      <c r="AO210" s="79" t="s">
        <v>2631</v>
      </c>
      <c r="AP210" s="79" t="b">
        <v>0</v>
      </c>
      <c r="AQ210" s="87" t="s">
        <v>2563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8">
        <v>0</v>
      </c>
      <c r="BG210" s="49">
        <v>0</v>
      </c>
      <c r="BH210" s="48">
        <v>0</v>
      </c>
      <c r="BI210" s="49">
        <v>0</v>
      </c>
      <c r="BJ210" s="48">
        <v>0</v>
      </c>
      <c r="BK210" s="49">
        <v>0</v>
      </c>
      <c r="BL210" s="48">
        <v>6</v>
      </c>
      <c r="BM210" s="49">
        <v>100</v>
      </c>
      <c r="BN210" s="48">
        <v>6</v>
      </c>
    </row>
    <row r="211" spans="1:66" ht="15">
      <c r="A211" s="64" t="s">
        <v>367</v>
      </c>
      <c r="B211" s="64" t="s">
        <v>599</v>
      </c>
      <c r="C211" s="65" t="s">
        <v>5759</v>
      </c>
      <c r="D211" s="66">
        <v>3</v>
      </c>
      <c r="E211" s="67" t="s">
        <v>132</v>
      </c>
      <c r="F211" s="68">
        <v>32</v>
      </c>
      <c r="G211" s="65"/>
      <c r="H211" s="69"/>
      <c r="I211" s="70"/>
      <c r="J211" s="70"/>
      <c r="K211" s="34" t="s">
        <v>65</v>
      </c>
      <c r="L211" s="77">
        <v>211</v>
      </c>
      <c r="M211" s="77"/>
      <c r="N211" s="72"/>
      <c r="O211" s="79" t="s">
        <v>630</v>
      </c>
      <c r="P211" s="81">
        <v>43683.524826388886</v>
      </c>
      <c r="Q211" s="79" t="s">
        <v>634</v>
      </c>
      <c r="R211" s="79"/>
      <c r="S211" s="79"/>
      <c r="T211" s="79" t="s">
        <v>660</v>
      </c>
      <c r="U211" s="79"/>
      <c r="V211" s="82" t="s">
        <v>847</v>
      </c>
      <c r="W211" s="81">
        <v>43683.524826388886</v>
      </c>
      <c r="X211" s="85">
        <v>43683</v>
      </c>
      <c r="Y211" s="87" t="s">
        <v>1249</v>
      </c>
      <c r="Z211" s="82" t="s">
        <v>1761</v>
      </c>
      <c r="AA211" s="79"/>
      <c r="AB211" s="79"/>
      <c r="AC211" s="87" t="s">
        <v>2273</v>
      </c>
      <c r="AD211" s="79"/>
      <c r="AE211" s="79" t="b">
        <v>0</v>
      </c>
      <c r="AF211" s="79">
        <v>0</v>
      </c>
      <c r="AG211" s="87" t="s">
        <v>2624</v>
      </c>
      <c r="AH211" s="79" t="b">
        <v>0</v>
      </c>
      <c r="AI211" s="79" t="s">
        <v>2626</v>
      </c>
      <c r="AJ211" s="79"/>
      <c r="AK211" s="87" t="s">
        <v>2624</v>
      </c>
      <c r="AL211" s="79" t="b">
        <v>0</v>
      </c>
      <c r="AM211" s="79">
        <v>192</v>
      </c>
      <c r="AN211" s="87" t="s">
        <v>2597</v>
      </c>
      <c r="AO211" s="79" t="s">
        <v>2631</v>
      </c>
      <c r="AP211" s="79" t="b">
        <v>0</v>
      </c>
      <c r="AQ211" s="87" t="s">
        <v>2597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v>1</v>
      </c>
      <c r="BG211" s="49">
        <v>2.9411764705882355</v>
      </c>
      <c r="BH211" s="48">
        <v>0</v>
      </c>
      <c r="BI211" s="49">
        <v>0</v>
      </c>
      <c r="BJ211" s="48">
        <v>0</v>
      </c>
      <c r="BK211" s="49">
        <v>0</v>
      </c>
      <c r="BL211" s="48">
        <v>33</v>
      </c>
      <c r="BM211" s="49">
        <v>97.05882352941177</v>
      </c>
      <c r="BN211" s="48">
        <v>34</v>
      </c>
    </row>
    <row r="212" spans="1:66" ht="15">
      <c r="A212" s="64" t="s">
        <v>368</v>
      </c>
      <c r="B212" s="64" t="s">
        <v>599</v>
      </c>
      <c r="C212" s="65" t="s">
        <v>5759</v>
      </c>
      <c r="D212" s="66">
        <v>3</v>
      </c>
      <c r="E212" s="67" t="s">
        <v>132</v>
      </c>
      <c r="F212" s="68">
        <v>32</v>
      </c>
      <c r="G212" s="65"/>
      <c r="H212" s="69"/>
      <c r="I212" s="70"/>
      <c r="J212" s="70"/>
      <c r="K212" s="34" t="s">
        <v>65</v>
      </c>
      <c r="L212" s="77">
        <v>212</v>
      </c>
      <c r="M212" s="77"/>
      <c r="N212" s="72"/>
      <c r="O212" s="79" t="s">
        <v>630</v>
      </c>
      <c r="P212" s="81">
        <v>43683.531643518516</v>
      </c>
      <c r="Q212" s="79" t="s">
        <v>634</v>
      </c>
      <c r="R212" s="79"/>
      <c r="S212" s="79"/>
      <c r="T212" s="79" t="s">
        <v>660</v>
      </c>
      <c r="U212" s="79"/>
      <c r="V212" s="82" t="s">
        <v>848</v>
      </c>
      <c r="W212" s="81">
        <v>43683.531643518516</v>
      </c>
      <c r="X212" s="85">
        <v>43683</v>
      </c>
      <c r="Y212" s="87" t="s">
        <v>1250</v>
      </c>
      <c r="Z212" s="82" t="s">
        <v>1762</v>
      </c>
      <c r="AA212" s="79"/>
      <c r="AB212" s="79"/>
      <c r="AC212" s="87" t="s">
        <v>2274</v>
      </c>
      <c r="AD212" s="79"/>
      <c r="AE212" s="79" t="b">
        <v>0</v>
      </c>
      <c r="AF212" s="79">
        <v>0</v>
      </c>
      <c r="AG212" s="87" t="s">
        <v>2624</v>
      </c>
      <c r="AH212" s="79" t="b">
        <v>0</v>
      </c>
      <c r="AI212" s="79" t="s">
        <v>2626</v>
      </c>
      <c r="AJ212" s="79"/>
      <c r="AK212" s="87" t="s">
        <v>2624</v>
      </c>
      <c r="AL212" s="79" t="b">
        <v>0</v>
      </c>
      <c r="AM212" s="79">
        <v>192</v>
      </c>
      <c r="AN212" s="87" t="s">
        <v>2597</v>
      </c>
      <c r="AO212" s="79" t="s">
        <v>2632</v>
      </c>
      <c r="AP212" s="79" t="b">
        <v>0</v>
      </c>
      <c r="AQ212" s="87" t="s">
        <v>2597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v>1</v>
      </c>
      <c r="BG212" s="49">
        <v>2.9411764705882355</v>
      </c>
      <c r="BH212" s="48">
        <v>0</v>
      </c>
      <c r="BI212" s="49">
        <v>0</v>
      </c>
      <c r="BJ212" s="48">
        <v>0</v>
      </c>
      <c r="BK212" s="49">
        <v>0</v>
      </c>
      <c r="BL212" s="48">
        <v>33</v>
      </c>
      <c r="BM212" s="49">
        <v>97.05882352941177</v>
      </c>
      <c r="BN212" s="48">
        <v>34</v>
      </c>
    </row>
    <row r="213" spans="1:66" ht="15">
      <c r="A213" s="64" t="s">
        <v>369</v>
      </c>
      <c r="B213" s="64" t="s">
        <v>599</v>
      </c>
      <c r="C213" s="65" t="s">
        <v>5759</v>
      </c>
      <c r="D213" s="66">
        <v>3</v>
      </c>
      <c r="E213" s="67" t="s">
        <v>132</v>
      </c>
      <c r="F213" s="68">
        <v>32</v>
      </c>
      <c r="G213" s="65"/>
      <c r="H213" s="69"/>
      <c r="I213" s="70"/>
      <c r="J213" s="70"/>
      <c r="K213" s="34" t="s">
        <v>65</v>
      </c>
      <c r="L213" s="77">
        <v>213</v>
      </c>
      <c r="M213" s="77"/>
      <c r="N213" s="72"/>
      <c r="O213" s="79" t="s">
        <v>630</v>
      </c>
      <c r="P213" s="81">
        <v>43683.53189814815</v>
      </c>
      <c r="Q213" s="79" t="s">
        <v>639</v>
      </c>
      <c r="R213" s="79"/>
      <c r="S213" s="79"/>
      <c r="T213" s="79" t="s">
        <v>664</v>
      </c>
      <c r="U213" s="79"/>
      <c r="V213" s="82" t="s">
        <v>849</v>
      </c>
      <c r="W213" s="81">
        <v>43683.53189814815</v>
      </c>
      <c r="X213" s="85">
        <v>43683</v>
      </c>
      <c r="Y213" s="87" t="s">
        <v>1251</v>
      </c>
      <c r="Z213" s="82" t="s">
        <v>1763</v>
      </c>
      <c r="AA213" s="79"/>
      <c r="AB213" s="79"/>
      <c r="AC213" s="87" t="s">
        <v>2275</v>
      </c>
      <c r="AD213" s="79"/>
      <c r="AE213" s="79" t="b">
        <v>0</v>
      </c>
      <c r="AF213" s="79">
        <v>0</v>
      </c>
      <c r="AG213" s="87" t="s">
        <v>2624</v>
      </c>
      <c r="AH213" s="79" t="b">
        <v>0</v>
      </c>
      <c r="AI213" s="79" t="s">
        <v>2626</v>
      </c>
      <c r="AJ213" s="79"/>
      <c r="AK213" s="87" t="s">
        <v>2624</v>
      </c>
      <c r="AL213" s="79" t="b">
        <v>0</v>
      </c>
      <c r="AM213" s="79">
        <v>40</v>
      </c>
      <c r="AN213" s="87" t="s">
        <v>2598</v>
      </c>
      <c r="AO213" s="79" t="s">
        <v>2633</v>
      </c>
      <c r="AP213" s="79" t="b">
        <v>0</v>
      </c>
      <c r="AQ213" s="87" t="s">
        <v>2598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v>0</v>
      </c>
      <c r="BG213" s="49">
        <v>0</v>
      </c>
      <c r="BH213" s="48">
        <v>0</v>
      </c>
      <c r="BI213" s="49">
        <v>0</v>
      </c>
      <c r="BJ213" s="48">
        <v>0</v>
      </c>
      <c r="BK213" s="49">
        <v>0</v>
      </c>
      <c r="BL213" s="48">
        <v>40</v>
      </c>
      <c r="BM213" s="49">
        <v>100</v>
      </c>
      <c r="BN213" s="48">
        <v>40</v>
      </c>
    </row>
    <row r="214" spans="1:66" ht="15">
      <c r="A214" s="64" t="s">
        <v>370</v>
      </c>
      <c r="B214" s="64" t="s">
        <v>599</v>
      </c>
      <c r="C214" s="65" t="s">
        <v>5759</v>
      </c>
      <c r="D214" s="66">
        <v>3</v>
      </c>
      <c r="E214" s="67" t="s">
        <v>132</v>
      </c>
      <c r="F214" s="68">
        <v>32</v>
      </c>
      <c r="G214" s="65"/>
      <c r="H214" s="69"/>
      <c r="I214" s="70"/>
      <c r="J214" s="70"/>
      <c r="K214" s="34" t="s">
        <v>65</v>
      </c>
      <c r="L214" s="77">
        <v>214</v>
      </c>
      <c r="M214" s="77"/>
      <c r="N214" s="72"/>
      <c r="O214" s="79" t="s">
        <v>630</v>
      </c>
      <c r="P214" s="81">
        <v>43683.532326388886</v>
      </c>
      <c r="Q214" s="79" t="s">
        <v>634</v>
      </c>
      <c r="R214" s="79"/>
      <c r="S214" s="79"/>
      <c r="T214" s="79" t="s">
        <v>660</v>
      </c>
      <c r="U214" s="79"/>
      <c r="V214" s="82" t="s">
        <v>850</v>
      </c>
      <c r="W214" s="81">
        <v>43683.532326388886</v>
      </c>
      <c r="X214" s="85">
        <v>43683</v>
      </c>
      <c r="Y214" s="87" t="s">
        <v>1252</v>
      </c>
      <c r="Z214" s="82" t="s">
        <v>1764</v>
      </c>
      <c r="AA214" s="79"/>
      <c r="AB214" s="79"/>
      <c r="AC214" s="87" t="s">
        <v>2276</v>
      </c>
      <c r="AD214" s="79"/>
      <c r="AE214" s="79" t="b">
        <v>0</v>
      </c>
      <c r="AF214" s="79">
        <v>0</v>
      </c>
      <c r="AG214" s="87" t="s">
        <v>2624</v>
      </c>
      <c r="AH214" s="79" t="b">
        <v>0</v>
      </c>
      <c r="AI214" s="79" t="s">
        <v>2626</v>
      </c>
      <c r="AJ214" s="79"/>
      <c r="AK214" s="87" t="s">
        <v>2624</v>
      </c>
      <c r="AL214" s="79" t="b">
        <v>0</v>
      </c>
      <c r="AM214" s="79">
        <v>192</v>
      </c>
      <c r="AN214" s="87" t="s">
        <v>2597</v>
      </c>
      <c r="AO214" s="79" t="s">
        <v>2632</v>
      </c>
      <c r="AP214" s="79" t="b">
        <v>0</v>
      </c>
      <c r="AQ214" s="87" t="s">
        <v>2597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v>1</v>
      </c>
      <c r="BG214" s="49">
        <v>2.9411764705882355</v>
      </c>
      <c r="BH214" s="48">
        <v>0</v>
      </c>
      <c r="BI214" s="49">
        <v>0</v>
      </c>
      <c r="BJ214" s="48">
        <v>0</v>
      </c>
      <c r="BK214" s="49">
        <v>0</v>
      </c>
      <c r="BL214" s="48">
        <v>33</v>
      </c>
      <c r="BM214" s="49">
        <v>97.05882352941177</v>
      </c>
      <c r="BN214" s="48">
        <v>34</v>
      </c>
    </row>
    <row r="215" spans="1:66" ht="15">
      <c r="A215" s="64" t="s">
        <v>371</v>
      </c>
      <c r="B215" s="64" t="s">
        <v>599</v>
      </c>
      <c r="C215" s="65" t="s">
        <v>5759</v>
      </c>
      <c r="D215" s="66">
        <v>3</v>
      </c>
      <c r="E215" s="67" t="s">
        <v>132</v>
      </c>
      <c r="F215" s="68">
        <v>32</v>
      </c>
      <c r="G215" s="65"/>
      <c r="H215" s="69"/>
      <c r="I215" s="70"/>
      <c r="J215" s="70"/>
      <c r="K215" s="34" t="s">
        <v>65</v>
      </c>
      <c r="L215" s="77">
        <v>215</v>
      </c>
      <c r="M215" s="77"/>
      <c r="N215" s="72"/>
      <c r="O215" s="79" t="s">
        <v>630</v>
      </c>
      <c r="P215" s="81">
        <v>43683.56193287037</v>
      </c>
      <c r="Q215" s="79" t="s">
        <v>634</v>
      </c>
      <c r="R215" s="79"/>
      <c r="S215" s="79"/>
      <c r="T215" s="79" t="s">
        <v>660</v>
      </c>
      <c r="U215" s="79"/>
      <c r="V215" s="82" t="s">
        <v>851</v>
      </c>
      <c r="W215" s="81">
        <v>43683.56193287037</v>
      </c>
      <c r="X215" s="85">
        <v>43683</v>
      </c>
      <c r="Y215" s="87" t="s">
        <v>1253</v>
      </c>
      <c r="Z215" s="82" t="s">
        <v>1765</v>
      </c>
      <c r="AA215" s="79"/>
      <c r="AB215" s="79"/>
      <c r="AC215" s="87" t="s">
        <v>2277</v>
      </c>
      <c r="AD215" s="79"/>
      <c r="AE215" s="79" t="b">
        <v>0</v>
      </c>
      <c r="AF215" s="79">
        <v>0</v>
      </c>
      <c r="AG215" s="87" t="s">
        <v>2624</v>
      </c>
      <c r="AH215" s="79" t="b">
        <v>0</v>
      </c>
      <c r="AI215" s="79" t="s">
        <v>2626</v>
      </c>
      <c r="AJ215" s="79"/>
      <c r="AK215" s="87" t="s">
        <v>2624</v>
      </c>
      <c r="AL215" s="79" t="b">
        <v>0</v>
      </c>
      <c r="AM215" s="79">
        <v>192</v>
      </c>
      <c r="AN215" s="87" t="s">
        <v>2597</v>
      </c>
      <c r="AO215" s="79" t="s">
        <v>2633</v>
      </c>
      <c r="AP215" s="79" t="b">
        <v>0</v>
      </c>
      <c r="AQ215" s="87" t="s">
        <v>2597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v>1</v>
      </c>
      <c r="BG215" s="49">
        <v>2.9411764705882355</v>
      </c>
      <c r="BH215" s="48">
        <v>0</v>
      </c>
      <c r="BI215" s="49">
        <v>0</v>
      </c>
      <c r="BJ215" s="48">
        <v>0</v>
      </c>
      <c r="BK215" s="49">
        <v>0</v>
      </c>
      <c r="BL215" s="48">
        <v>33</v>
      </c>
      <c r="BM215" s="49">
        <v>97.05882352941177</v>
      </c>
      <c r="BN215" s="48">
        <v>34</v>
      </c>
    </row>
    <row r="216" spans="1:66" ht="15">
      <c r="A216" s="64" t="s">
        <v>372</v>
      </c>
      <c r="B216" s="64" t="s">
        <v>599</v>
      </c>
      <c r="C216" s="65" t="s">
        <v>5759</v>
      </c>
      <c r="D216" s="66">
        <v>3</v>
      </c>
      <c r="E216" s="67" t="s">
        <v>132</v>
      </c>
      <c r="F216" s="68">
        <v>32</v>
      </c>
      <c r="G216" s="65"/>
      <c r="H216" s="69"/>
      <c r="I216" s="70"/>
      <c r="J216" s="70"/>
      <c r="K216" s="34" t="s">
        <v>65</v>
      </c>
      <c r="L216" s="77">
        <v>216</v>
      </c>
      <c r="M216" s="77"/>
      <c r="N216" s="72"/>
      <c r="O216" s="79" t="s">
        <v>630</v>
      </c>
      <c r="P216" s="81">
        <v>43683.56267361111</v>
      </c>
      <c r="Q216" s="79" t="s">
        <v>639</v>
      </c>
      <c r="R216" s="79"/>
      <c r="S216" s="79"/>
      <c r="T216" s="79" t="s">
        <v>664</v>
      </c>
      <c r="U216" s="79"/>
      <c r="V216" s="82" t="s">
        <v>852</v>
      </c>
      <c r="W216" s="81">
        <v>43683.56267361111</v>
      </c>
      <c r="X216" s="85">
        <v>43683</v>
      </c>
      <c r="Y216" s="87" t="s">
        <v>1254</v>
      </c>
      <c r="Z216" s="82" t="s">
        <v>1766</v>
      </c>
      <c r="AA216" s="79"/>
      <c r="AB216" s="79"/>
      <c r="AC216" s="87" t="s">
        <v>2278</v>
      </c>
      <c r="AD216" s="79"/>
      <c r="AE216" s="79" t="b">
        <v>0</v>
      </c>
      <c r="AF216" s="79">
        <v>0</v>
      </c>
      <c r="AG216" s="87" t="s">
        <v>2624</v>
      </c>
      <c r="AH216" s="79" t="b">
        <v>0</v>
      </c>
      <c r="AI216" s="79" t="s">
        <v>2626</v>
      </c>
      <c r="AJ216" s="79"/>
      <c r="AK216" s="87" t="s">
        <v>2624</v>
      </c>
      <c r="AL216" s="79" t="b">
        <v>0</v>
      </c>
      <c r="AM216" s="79">
        <v>40</v>
      </c>
      <c r="AN216" s="87" t="s">
        <v>2598</v>
      </c>
      <c r="AO216" s="79" t="s">
        <v>2635</v>
      </c>
      <c r="AP216" s="79" t="b">
        <v>0</v>
      </c>
      <c r="AQ216" s="87" t="s">
        <v>2598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v>0</v>
      </c>
      <c r="BG216" s="49">
        <v>0</v>
      </c>
      <c r="BH216" s="48">
        <v>0</v>
      </c>
      <c r="BI216" s="49">
        <v>0</v>
      </c>
      <c r="BJ216" s="48">
        <v>0</v>
      </c>
      <c r="BK216" s="49">
        <v>0</v>
      </c>
      <c r="BL216" s="48">
        <v>40</v>
      </c>
      <c r="BM216" s="49">
        <v>100</v>
      </c>
      <c r="BN216" s="48">
        <v>40</v>
      </c>
    </row>
    <row r="217" spans="1:66" ht="15">
      <c r="A217" s="64" t="s">
        <v>373</v>
      </c>
      <c r="B217" s="64" t="s">
        <v>599</v>
      </c>
      <c r="C217" s="65" t="s">
        <v>5759</v>
      </c>
      <c r="D217" s="66">
        <v>3</v>
      </c>
      <c r="E217" s="67" t="s">
        <v>132</v>
      </c>
      <c r="F217" s="68">
        <v>32</v>
      </c>
      <c r="G217" s="65"/>
      <c r="H217" s="69"/>
      <c r="I217" s="70"/>
      <c r="J217" s="70"/>
      <c r="K217" s="34" t="s">
        <v>65</v>
      </c>
      <c r="L217" s="77">
        <v>217</v>
      </c>
      <c r="M217" s="77"/>
      <c r="N217" s="72"/>
      <c r="O217" s="79" t="s">
        <v>630</v>
      </c>
      <c r="P217" s="81">
        <v>43683.562743055554</v>
      </c>
      <c r="Q217" s="79" t="s">
        <v>634</v>
      </c>
      <c r="R217" s="79"/>
      <c r="S217" s="79"/>
      <c r="T217" s="79" t="s">
        <v>660</v>
      </c>
      <c r="U217" s="79"/>
      <c r="V217" s="82" t="s">
        <v>853</v>
      </c>
      <c r="W217" s="81">
        <v>43683.562743055554</v>
      </c>
      <c r="X217" s="85">
        <v>43683</v>
      </c>
      <c r="Y217" s="87" t="s">
        <v>1255</v>
      </c>
      <c r="Z217" s="82" t="s">
        <v>1767</v>
      </c>
      <c r="AA217" s="79"/>
      <c r="AB217" s="79"/>
      <c r="AC217" s="87" t="s">
        <v>2279</v>
      </c>
      <c r="AD217" s="79"/>
      <c r="AE217" s="79" t="b">
        <v>0</v>
      </c>
      <c r="AF217" s="79">
        <v>0</v>
      </c>
      <c r="AG217" s="87" t="s">
        <v>2624</v>
      </c>
      <c r="AH217" s="79" t="b">
        <v>0</v>
      </c>
      <c r="AI217" s="79" t="s">
        <v>2626</v>
      </c>
      <c r="AJ217" s="79"/>
      <c r="AK217" s="87" t="s">
        <v>2624</v>
      </c>
      <c r="AL217" s="79" t="b">
        <v>0</v>
      </c>
      <c r="AM217" s="79">
        <v>192</v>
      </c>
      <c r="AN217" s="87" t="s">
        <v>2597</v>
      </c>
      <c r="AO217" s="79" t="s">
        <v>2632</v>
      </c>
      <c r="AP217" s="79" t="b">
        <v>0</v>
      </c>
      <c r="AQ217" s="87" t="s">
        <v>2597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v>1</v>
      </c>
      <c r="BG217" s="49">
        <v>2.9411764705882355</v>
      </c>
      <c r="BH217" s="48">
        <v>0</v>
      </c>
      <c r="BI217" s="49">
        <v>0</v>
      </c>
      <c r="BJ217" s="48">
        <v>0</v>
      </c>
      <c r="BK217" s="49">
        <v>0</v>
      </c>
      <c r="BL217" s="48">
        <v>33</v>
      </c>
      <c r="BM217" s="49">
        <v>97.05882352941177</v>
      </c>
      <c r="BN217" s="48">
        <v>34</v>
      </c>
    </row>
    <row r="218" spans="1:66" ht="15">
      <c r="A218" s="64" t="s">
        <v>374</v>
      </c>
      <c r="B218" s="64" t="s">
        <v>599</v>
      </c>
      <c r="C218" s="65" t="s">
        <v>5760</v>
      </c>
      <c r="D218" s="66">
        <v>10</v>
      </c>
      <c r="E218" s="67" t="s">
        <v>136</v>
      </c>
      <c r="F218" s="68">
        <v>28.285714285714285</v>
      </c>
      <c r="G218" s="65"/>
      <c r="H218" s="69"/>
      <c r="I218" s="70"/>
      <c r="J218" s="70"/>
      <c r="K218" s="34" t="s">
        <v>65</v>
      </c>
      <c r="L218" s="77">
        <v>218</v>
      </c>
      <c r="M218" s="77"/>
      <c r="N218" s="72"/>
      <c r="O218" s="79" t="s">
        <v>630</v>
      </c>
      <c r="P218" s="81">
        <v>43682.696226851855</v>
      </c>
      <c r="Q218" s="79" t="s">
        <v>634</v>
      </c>
      <c r="R218" s="79"/>
      <c r="S218" s="79"/>
      <c r="T218" s="79" t="s">
        <v>660</v>
      </c>
      <c r="U218" s="79"/>
      <c r="V218" s="82" t="s">
        <v>723</v>
      </c>
      <c r="W218" s="81">
        <v>43682.696226851855</v>
      </c>
      <c r="X218" s="85">
        <v>43682</v>
      </c>
      <c r="Y218" s="87" t="s">
        <v>1256</v>
      </c>
      <c r="Z218" s="82" t="s">
        <v>1768</v>
      </c>
      <c r="AA218" s="79"/>
      <c r="AB218" s="79"/>
      <c r="AC218" s="87" t="s">
        <v>2280</v>
      </c>
      <c r="AD218" s="79"/>
      <c r="AE218" s="79" t="b">
        <v>0</v>
      </c>
      <c r="AF218" s="79">
        <v>0</v>
      </c>
      <c r="AG218" s="87" t="s">
        <v>2624</v>
      </c>
      <c r="AH218" s="79" t="b">
        <v>0</v>
      </c>
      <c r="AI218" s="79" t="s">
        <v>2626</v>
      </c>
      <c r="AJ218" s="79"/>
      <c r="AK218" s="87" t="s">
        <v>2624</v>
      </c>
      <c r="AL218" s="79" t="b">
        <v>0</v>
      </c>
      <c r="AM218" s="79">
        <v>192</v>
      </c>
      <c r="AN218" s="87" t="s">
        <v>2597</v>
      </c>
      <c r="AO218" s="79" t="s">
        <v>2631</v>
      </c>
      <c r="AP218" s="79" t="b">
        <v>0</v>
      </c>
      <c r="AQ218" s="87" t="s">
        <v>2597</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8">
        <v>1</v>
      </c>
      <c r="BG218" s="49">
        <v>2.9411764705882355</v>
      </c>
      <c r="BH218" s="48">
        <v>0</v>
      </c>
      <c r="BI218" s="49">
        <v>0</v>
      </c>
      <c r="BJ218" s="48">
        <v>0</v>
      </c>
      <c r="BK218" s="49">
        <v>0</v>
      </c>
      <c r="BL218" s="48">
        <v>33</v>
      </c>
      <c r="BM218" s="49">
        <v>97.05882352941177</v>
      </c>
      <c r="BN218" s="48">
        <v>34</v>
      </c>
    </row>
    <row r="219" spans="1:66" ht="15">
      <c r="A219" s="64" t="s">
        <v>374</v>
      </c>
      <c r="B219" s="64" t="s">
        <v>599</v>
      </c>
      <c r="C219" s="65" t="s">
        <v>5760</v>
      </c>
      <c r="D219" s="66">
        <v>10</v>
      </c>
      <c r="E219" s="67" t="s">
        <v>136</v>
      </c>
      <c r="F219" s="68">
        <v>28.285714285714285</v>
      </c>
      <c r="G219" s="65"/>
      <c r="H219" s="69"/>
      <c r="I219" s="70"/>
      <c r="J219" s="70"/>
      <c r="K219" s="34" t="s">
        <v>65</v>
      </c>
      <c r="L219" s="77">
        <v>219</v>
      </c>
      <c r="M219" s="77"/>
      <c r="N219" s="72"/>
      <c r="O219" s="79" t="s">
        <v>630</v>
      </c>
      <c r="P219" s="81">
        <v>43683.56417824074</v>
      </c>
      <c r="Q219" s="79" t="s">
        <v>639</v>
      </c>
      <c r="R219" s="79"/>
      <c r="S219" s="79"/>
      <c r="T219" s="79" t="s">
        <v>664</v>
      </c>
      <c r="U219" s="79"/>
      <c r="V219" s="82" t="s">
        <v>723</v>
      </c>
      <c r="W219" s="81">
        <v>43683.56417824074</v>
      </c>
      <c r="X219" s="85">
        <v>43683</v>
      </c>
      <c r="Y219" s="87" t="s">
        <v>1257</v>
      </c>
      <c r="Z219" s="82" t="s">
        <v>1769</v>
      </c>
      <c r="AA219" s="79"/>
      <c r="AB219" s="79"/>
      <c r="AC219" s="87" t="s">
        <v>2281</v>
      </c>
      <c r="AD219" s="79"/>
      <c r="AE219" s="79" t="b">
        <v>0</v>
      </c>
      <c r="AF219" s="79">
        <v>0</v>
      </c>
      <c r="AG219" s="87" t="s">
        <v>2624</v>
      </c>
      <c r="AH219" s="79" t="b">
        <v>0</v>
      </c>
      <c r="AI219" s="79" t="s">
        <v>2626</v>
      </c>
      <c r="AJ219" s="79"/>
      <c r="AK219" s="87" t="s">
        <v>2624</v>
      </c>
      <c r="AL219" s="79" t="b">
        <v>0</v>
      </c>
      <c r="AM219" s="79">
        <v>40</v>
      </c>
      <c r="AN219" s="87" t="s">
        <v>2598</v>
      </c>
      <c r="AO219" s="79" t="s">
        <v>2631</v>
      </c>
      <c r="AP219" s="79" t="b">
        <v>0</v>
      </c>
      <c r="AQ219" s="87" t="s">
        <v>2598</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8">
        <v>0</v>
      </c>
      <c r="BG219" s="49">
        <v>0</v>
      </c>
      <c r="BH219" s="48">
        <v>0</v>
      </c>
      <c r="BI219" s="49">
        <v>0</v>
      </c>
      <c r="BJ219" s="48">
        <v>0</v>
      </c>
      <c r="BK219" s="49">
        <v>0</v>
      </c>
      <c r="BL219" s="48">
        <v>40</v>
      </c>
      <c r="BM219" s="49">
        <v>100</v>
      </c>
      <c r="BN219" s="48">
        <v>40</v>
      </c>
    </row>
    <row r="220" spans="1:66" ht="15">
      <c r="A220" s="64" t="s">
        <v>375</v>
      </c>
      <c r="B220" s="64" t="s">
        <v>599</v>
      </c>
      <c r="C220" s="65" t="s">
        <v>5759</v>
      </c>
      <c r="D220" s="66">
        <v>3</v>
      </c>
      <c r="E220" s="67" t="s">
        <v>132</v>
      </c>
      <c r="F220" s="68">
        <v>32</v>
      </c>
      <c r="G220" s="65"/>
      <c r="H220" s="69"/>
      <c r="I220" s="70"/>
      <c r="J220" s="70"/>
      <c r="K220" s="34" t="s">
        <v>65</v>
      </c>
      <c r="L220" s="77">
        <v>220</v>
      </c>
      <c r="M220" s="77"/>
      <c r="N220" s="72"/>
      <c r="O220" s="79" t="s">
        <v>630</v>
      </c>
      <c r="P220" s="81">
        <v>43683.575532407405</v>
      </c>
      <c r="Q220" s="79" t="s">
        <v>639</v>
      </c>
      <c r="R220" s="79"/>
      <c r="S220" s="79"/>
      <c r="T220" s="79" t="s">
        <v>664</v>
      </c>
      <c r="U220" s="79"/>
      <c r="V220" s="82" t="s">
        <v>854</v>
      </c>
      <c r="W220" s="81">
        <v>43683.575532407405</v>
      </c>
      <c r="X220" s="85">
        <v>43683</v>
      </c>
      <c r="Y220" s="87" t="s">
        <v>1258</v>
      </c>
      <c r="Z220" s="82" t="s">
        <v>1770</v>
      </c>
      <c r="AA220" s="79"/>
      <c r="AB220" s="79"/>
      <c r="AC220" s="87" t="s">
        <v>2282</v>
      </c>
      <c r="AD220" s="79"/>
      <c r="AE220" s="79" t="b">
        <v>0</v>
      </c>
      <c r="AF220" s="79">
        <v>0</v>
      </c>
      <c r="AG220" s="87" t="s">
        <v>2624</v>
      </c>
      <c r="AH220" s="79" t="b">
        <v>0</v>
      </c>
      <c r="AI220" s="79" t="s">
        <v>2626</v>
      </c>
      <c r="AJ220" s="79"/>
      <c r="AK220" s="87" t="s">
        <v>2624</v>
      </c>
      <c r="AL220" s="79" t="b">
        <v>0</v>
      </c>
      <c r="AM220" s="79">
        <v>40</v>
      </c>
      <c r="AN220" s="87" t="s">
        <v>2598</v>
      </c>
      <c r="AO220" s="79" t="s">
        <v>2633</v>
      </c>
      <c r="AP220" s="79" t="b">
        <v>0</v>
      </c>
      <c r="AQ220" s="87" t="s">
        <v>2598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v>0</v>
      </c>
      <c r="BG220" s="49">
        <v>0</v>
      </c>
      <c r="BH220" s="48">
        <v>0</v>
      </c>
      <c r="BI220" s="49">
        <v>0</v>
      </c>
      <c r="BJ220" s="48">
        <v>0</v>
      </c>
      <c r="BK220" s="49">
        <v>0</v>
      </c>
      <c r="BL220" s="48">
        <v>40</v>
      </c>
      <c r="BM220" s="49">
        <v>100</v>
      </c>
      <c r="BN220" s="48">
        <v>40</v>
      </c>
    </row>
    <row r="221" spans="1:66" ht="15">
      <c r="A221" s="64" t="s">
        <v>376</v>
      </c>
      <c r="B221" s="64" t="s">
        <v>599</v>
      </c>
      <c r="C221" s="65" t="s">
        <v>5759</v>
      </c>
      <c r="D221" s="66">
        <v>3</v>
      </c>
      <c r="E221" s="67" t="s">
        <v>132</v>
      </c>
      <c r="F221" s="68">
        <v>32</v>
      </c>
      <c r="G221" s="65"/>
      <c r="H221" s="69"/>
      <c r="I221" s="70"/>
      <c r="J221" s="70"/>
      <c r="K221" s="34" t="s">
        <v>65</v>
      </c>
      <c r="L221" s="77">
        <v>221</v>
      </c>
      <c r="M221" s="77"/>
      <c r="N221" s="72"/>
      <c r="O221" s="79" t="s">
        <v>630</v>
      </c>
      <c r="P221" s="81">
        <v>43683.584814814814</v>
      </c>
      <c r="Q221" s="79" t="s">
        <v>634</v>
      </c>
      <c r="R221" s="79"/>
      <c r="S221" s="79"/>
      <c r="T221" s="79" t="s">
        <v>660</v>
      </c>
      <c r="U221" s="79"/>
      <c r="V221" s="82" t="s">
        <v>855</v>
      </c>
      <c r="W221" s="81">
        <v>43683.584814814814</v>
      </c>
      <c r="X221" s="85">
        <v>43683</v>
      </c>
      <c r="Y221" s="87" t="s">
        <v>1259</v>
      </c>
      <c r="Z221" s="82" t="s">
        <v>1771</v>
      </c>
      <c r="AA221" s="79"/>
      <c r="AB221" s="79"/>
      <c r="AC221" s="87" t="s">
        <v>2283</v>
      </c>
      <c r="AD221" s="79"/>
      <c r="AE221" s="79" t="b">
        <v>0</v>
      </c>
      <c r="AF221" s="79">
        <v>0</v>
      </c>
      <c r="AG221" s="87" t="s">
        <v>2624</v>
      </c>
      <c r="AH221" s="79" t="b">
        <v>0</v>
      </c>
      <c r="AI221" s="79" t="s">
        <v>2626</v>
      </c>
      <c r="AJ221" s="79"/>
      <c r="AK221" s="87" t="s">
        <v>2624</v>
      </c>
      <c r="AL221" s="79" t="b">
        <v>0</v>
      </c>
      <c r="AM221" s="79">
        <v>192</v>
      </c>
      <c r="AN221" s="87" t="s">
        <v>2597</v>
      </c>
      <c r="AO221" s="79" t="s">
        <v>2632</v>
      </c>
      <c r="AP221" s="79" t="b">
        <v>0</v>
      </c>
      <c r="AQ221" s="87" t="s">
        <v>2597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v>1</v>
      </c>
      <c r="BG221" s="49">
        <v>2.9411764705882355</v>
      </c>
      <c r="BH221" s="48">
        <v>0</v>
      </c>
      <c r="BI221" s="49">
        <v>0</v>
      </c>
      <c r="BJ221" s="48">
        <v>0</v>
      </c>
      <c r="BK221" s="49">
        <v>0</v>
      </c>
      <c r="BL221" s="48">
        <v>33</v>
      </c>
      <c r="BM221" s="49">
        <v>97.05882352941177</v>
      </c>
      <c r="BN221" s="48">
        <v>34</v>
      </c>
    </row>
    <row r="222" spans="1:66" ht="15">
      <c r="A222" s="64" t="s">
        <v>377</v>
      </c>
      <c r="B222" s="64" t="s">
        <v>599</v>
      </c>
      <c r="C222" s="65" t="s">
        <v>5759</v>
      </c>
      <c r="D222" s="66">
        <v>3</v>
      </c>
      <c r="E222" s="67" t="s">
        <v>132</v>
      </c>
      <c r="F222" s="68">
        <v>32</v>
      </c>
      <c r="G222" s="65"/>
      <c r="H222" s="69"/>
      <c r="I222" s="70"/>
      <c r="J222" s="70"/>
      <c r="K222" s="34" t="s">
        <v>65</v>
      </c>
      <c r="L222" s="77">
        <v>222</v>
      </c>
      <c r="M222" s="77"/>
      <c r="N222" s="72"/>
      <c r="O222" s="79" t="s">
        <v>630</v>
      </c>
      <c r="P222" s="81">
        <v>43683.5946875</v>
      </c>
      <c r="Q222" s="79" t="s">
        <v>634</v>
      </c>
      <c r="R222" s="79"/>
      <c r="S222" s="79"/>
      <c r="T222" s="79" t="s">
        <v>660</v>
      </c>
      <c r="U222" s="79"/>
      <c r="V222" s="82" t="s">
        <v>856</v>
      </c>
      <c r="W222" s="81">
        <v>43683.5946875</v>
      </c>
      <c r="X222" s="85">
        <v>43683</v>
      </c>
      <c r="Y222" s="87" t="s">
        <v>1260</v>
      </c>
      <c r="Z222" s="82" t="s">
        <v>1772</v>
      </c>
      <c r="AA222" s="79"/>
      <c r="AB222" s="79"/>
      <c r="AC222" s="87" t="s">
        <v>2284</v>
      </c>
      <c r="AD222" s="79"/>
      <c r="AE222" s="79" t="b">
        <v>0</v>
      </c>
      <c r="AF222" s="79">
        <v>0</v>
      </c>
      <c r="AG222" s="87" t="s">
        <v>2624</v>
      </c>
      <c r="AH222" s="79" t="b">
        <v>0</v>
      </c>
      <c r="AI222" s="79" t="s">
        <v>2626</v>
      </c>
      <c r="AJ222" s="79"/>
      <c r="AK222" s="87" t="s">
        <v>2624</v>
      </c>
      <c r="AL222" s="79" t="b">
        <v>0</v>
      </c>
      <c r="AM222" s="79">
        <v>192</v>
      </c>
      <c r="AN222" s="87" t="s">
        <v>2597</v>
      </c>
      <c r="AO222" s="79" t="s">
        <v>2632</v>
      </c>
      <c r="AP222" s="79" t="b">
        <v>0</v>
      </c>
      <c r="AQ222" s="87" t="s">
        <v>2597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1</v>
      </c>
      <c r="BF222" s="48">
        <v>1</v>
      </c>
      <c r="BG222" s="49">
        <v>2.9411764705882355</v>
      </c>
      <c r="BH222" s="48">
        <v>0</v>
      </c>
      <c r="BI222" s="49">
        <v>0</v>
      </c>
      <c r="BJ222" s="48">
        <v>0</v>
      </c>
      <c r="BK222" s="49">
        <v>0</v>
      </c>
      <c r="BL222" s="48">
        <v>33</v>
      </c>
      <c r="BM222" s="49">
        <v>97.05882352941177</v>
      </c>
      <c r="BN222" s="48">
        <v>34</v>
      </c>
    </row>
    <row r="223" spans="1:66" ht="15">
      <c r="A223" s="64" t="s">
        <v>377</v>
      </c>
      <c r="B223" s="64" t="s">
        <v>590</v>
      </c>
      <c r="C223" s="65" t="s">
        <v>5759</v>
      </c>
      <c r="D223" s="66">
        <v>3</v>
      </c>
      <c r="E223" s="67" t="s">
        <v>132</v>
      </c>
      <c r="F223" s="68">
        <v>32</v>
      </c>
      <c r="G223" s="65"/>
      <c r="H223" s="69"/>
      <c r="I223" s="70"/>
      <c r="J223" s="70"/>
      <c r="K223" s="34" t="s">
        <v>65</v>
      </c>
      <c r="L223" s="77">
        <v>223</v>
      </c>
      <c r="M223" s="77"/>
      <c r="N223" s="72"/>
      <c r="O223" s="79" t="s">
        <v>630</v>
      </c>
      <c r="P223" s="81">
        <v>43683.59508101852</v>
      </c>
      <c r="Q223" s="79" t="s">
        <v>638</v>
      </c>
      <c r="R223" s="79"/>
      <c r="S223" s="79"/>
      <c r="T223" s="79"/>
      <c r="U223" s="79"/>
      <c r="V223" s="82" t="s">
        <v>856</v>
      </c>
      <c r="W223" s="81">
        <v>43683.59508101852</v>
      </c>
      <c r="X223" s="85">
        <v>43683</v>
      </c>
      <c r="Y223" s="87" t="s">
        <v>1261</v>
      </c>
      <c r="Z223" s="82" t="s">
        <v>1773</v>
      </c>
      <c r="AA223" s="79"/>
      <c r="AB223" s="79"/>
      <c r="AC223" s="87" t="s">
        <v>2285</v>
      </c>
      <c r="AD223" s="79"/>
      <c r="AE223" s="79" t="b">
        <v>0</v>
      </c>
      <c r="AF223" s="79">
        <v>0</v>
      </c>
      <c r="AG223" s="87" t="s">
        <v>2624</v>
      </c>
      <c r="AH223" s="79" t="b">
        <v>0</v>
      </c>
      <c r="AI223" s="79" t="s">
        <v>2626</v>
      </c>
      <c r="AJ223" s="79"/>
      <c r="AK223" s="87" t="s">
        <v>2624</v>
      </c>
      <c r="AL223" s="79" t="b">
        <v>0</v>
      </c>
      <c r="AM223" s="79">
        <v>30</v>
      </c>
      <c r="AN223" s="87" t="s">
        <v>2564</v>
      </c>
      <c r="AO223" s="79" t="s">
        <v>2632</v>
      </c>
      <c r="AP223" s="79" t="b">
        <v>0</v>
      </c>
      <c r="AQ223" s="87" t="s">
        <v>2564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8"/>
      <c r="BG223" s="49"/>
      <c r="BH223" s="48"/>
      <c r="BI223" s="49"/>
      <c r="BJ223" s="48"/>
      <c r="BK223" s="49"/>
      <c r="BL223" s="48"/>
      <c r="BM223" s="49"/>
      <c r="BN223" s="48"/>
    </row>
    <row r="224" spans="1:66" ht="15">
      <c r="A224" s="64" t="s">
        <v>377</v>
      </c>
      <c r="B224" s="64" t="s">
        <v>623</v>
      </c>
      <c r="C224" s="65" t="s">
        <v>5759</v>
      </c>
      <c r="D224" s="66">
        <v>3</v>
      </c>
      <c r="E224" s="67" t="s">
        <v>132</v>
      </c>
      <c r="F224" s="68">
        <v>32</v>
      </c>
      <c r="G224" s="65"/>
      <c r="H224" s="69"/>
      <c r="I224" s="70"/>
      <c r="J224" s="70"/>
      <c r="K224" s="34" t="s">
        <v>65</v>
      </c>
      <c r="L224" s="77">
        <v>224</v>
      </c>
      <c r="M224" s="77"/>
      <c r="N224" s="72"/>
      <c r="O224" s="79" t="s">
        <v>631</v>
      </c>
      <c r="P224" s="81">
        <v>43683.59508101852</v>
      </c>
      <c r="Q224" s="79" t="s">
        <v>638</v>
      </c>
      <c r="R224" s="79"/>
      <c r="S224" s="79"/>
      <c r="T224" s="79"/>
      <c r="U224" s="79"/>
      <c r="V224" s="82" t="s">
        <v>856</v>
      </c>
      <c r="W224" s="81">
        <v>43683.59508101852</v>
      </c>
      <c r="X224" s="85">
        <v>43683</v>
      </c>
      <c r="Y224" s="87" t="s">
        <v>1261</v>
      </c>
      <c r="Z224" s="82" t="s">
        <v>1773</v>
      </c>
      <c r="AA224" s="79"/>
      <c r="AB224" s="79"/>
      <c r="AC224" s="87" t="s">
        <v>2285</v>
      </c>
      <c r="AD224" s="79"/>
      <c r="AE224" s="79" t="b">
        <v>0</v>
      </c>
      <c r="AF224" s="79">
        <v>0</v>
      </c>
      <c r="AG224" s="87" t="s">
        <v>2624</v>
      </c>
      <c r="AH224" s="79" t="b">
        <v>0</v>
      </c>
      <c r="AI224" s="79" t="s">
        <v>2626</v>
      </c>
      <c r="AJ224" s="79"/>
      <c r="AK224" s="87" t="s">
        <v>2624</v>
      </c>
      <c r="AL224" s="79" t="b">
        <v>0</v>
      </c>
      <c r="AM224" s="79">
        <v>30</v>
      </c>
      <c r="AN224" s="87" t="s">
        <v>2564</v>
      </c>
      <c r="AO224" s="79" t="s">
        <v>2632</v>
      </c>
      <c r="AP224" s="79" t="b">
        <v>0</v>
      </c>
      <c r="AQ224" s="87" t="s">
        <v>2564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8">
        <v>2</v>
      </c>
      <c r="BG224" s="49">
        <v>5.128205128205129</v>
      </c>
      <c r="BH224" s="48">
        <v>1</v>
      </c>
      <c r="BI224" s="49">
        <v>2.5641025641025643</v>
      </c>
      <c r="BJ224" s="48">
        <v>1</v>
      </c>
      <c r="BK224" s="49">
        <v>2.5641025641025643</v>
      </c>
      <c r="BL224" s="48">
        <v>36</v>
      </c>
      <c r="BM224" s="49">
        <v>92.3076923076923</v>
      </c>
      <c r="BN224" s="48">
        <v>39</v>
      </c>
    </row>
    <row r="225" spans="1:66" ht="15">
      <c r="A225" s="64" t="s">
        <v>378</v>
      </c>
      <c r="B225" s="64" t="s">
        <v>599</v>
      </c>
      <c r="C225" s="65" t="s">
        <v>5759</v>
      </c>
      <c r="D225" s="66">
        <v>3</v>
      </c>
      <c r="E225" s="67" t="s">
        <v>132</v>
      </c>
      <c r="F225" s="68">
        <v>32</v>
      </c>
      <c r="G225" s="65"/>
      <c r="H225" s="69"/>
      <c r="I225" s="70"/>
      <c r="J225" s="70"/>
      <c r="K225" s="34" t="s">
        <v>65</v>
      </c>
      <c r="L225" s="77">
        <v>225</v>
      </c>
      <c r="M225" s="77"/>
      <c r="N225" s="72"/>
      <c r="O225" s="79" t="s">
        <v>630</v>
      </c>
      <c r="P225" s="81">
        <v>43683.603738425925</v>
      </c>
      <c r="Q225" s="79" t="s">
        <v>639</v>
      </c>
      <c r="R225" s="79"/>
      <c r="S225" s="79"/>
      <c r="T225" s="79" t="s">
        <v>664</v>
      </c>
      <c r="U225" s="79"/>
      <c r="V225" s="82" t="s">
        <v>857</v>
      </c>
      <c r="W225" s="81">
        <v>43683.603738425925</v>
      </c>
      <c r="X225" s="85">
        <v>43683</v>
      </c>
      <c r="Y225" s="87" t="s">
        <v>1262</v>
      </c>
      <c r="Z225" s="82" t="s">
        <v>1774</v>
      </c>
      <c r="AA225" s="79"/>
      <c r="AB225" s="79"/>
      <c r="AC225" s="87" t="s">
        <v>2286</v>
      </c>
      <c r="AD225" s="79"/>
      <c r="AE225" s="79" t="b">
        <v>0</v>
      </c>
      <c r="AF225" s="79">
        <v>0</v>
      </c>
      <c r="AG225" s="87" t="s">
        <v>2624</v>
      </c>
      <c r="AH225" s="79" t="b">
        <v>0</v>
      </c>
      <c r="AI225" s="79" t="s">
        <v>2626</v>
      </c>
      <c r="AJ225" s="79"/>
      <c r="AK225" s="87" t="s">
        <v>2624</v>
      </c>
      <c r="AL225" s="79" t="b">
        <v>0</v>
      </c>
      <c r="AM225" s="79">
        <v>40</v>
      </c>
      <c r="AN225" s="87" t="s">
        <v>2598</v>
      </c>
      <c r="AO225" s="79" t="s">
        <v>2632</v>
      </c>
      <c r="AP225" s="79" t="b">
        <v>0</v>
      </c>
      <c r="AQ225" s="87" t="s">
        <v>2598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v>0</v>
      </c>
      <c r="BG225" s="49">
        <v>0</v>
      </c>
      <c r="BH225" s="48">
        <v>0</v>
      </c>
      <c r="BI225" s="49">
        <v>0</v>
      </c>
      <c r="BJ225" s="48">
        <v>0</v>
      </c>
      <c r="BK225" s="49">
        <v>0</v>
      </c>
      <c r="BL225" s="48">
        <v>40</v>
      </c>
      <c r="BM225" s="49">
        <v>100</v>
      </c>
      <c r="BN225" s="48">
        <v>40</v>
      </c>
    </row>
    <row r="226" spans="1:66" ht="15">
      <c r="A226" s="64" t="s">
        <v>379</v>
      </c>
      <c r="B226" s="64" t="s">
        <v>590</v>
      </c>
      <c r="C226" s="65" t="s">
        <v>5759</v>
      </c>
      <c r="D226" s="66">
        <v>3</v>
      </c>
      <c r="E226" s="67" t="s">
        <v>132</v>
      </c>
      <c r="F226" s="68">
        <v>32</v>
      </c>
      <c r="G226" s="65"/>
      <c r="H226" s="69"/>
      <c r="I226" s="70"/>
      <c r="J226" s="70"/>
      <c r="K226" s="34" t="s">
        <v>65</v>
      </c>
      <c r="L226" s="77">
        <v>226</v>
      </c>
      <c r="M226" s="77"/>
      <c r="N226" s="72"/>
      <c r="O226" s="79" t="s">
        <v>630</v>
      </c>
      <c r="P226" s="81">
        <v>43683.606828703705</v>
      </c>
      <c r="Q226" s="79" t="s">
        <v>637</v>
      </c>
      <c r="R226" s="79"/>
      <c r="S226" s="79"/>
      <c r="T226" s="79" t="s">
        <v>663</v>
      </c>
      <c r="U226" s="79"/>
      <c r="V226" s="82" t="s">
        <v>858</v>
      </c>
      <c r="W226" s="81">
        <v>43683.606828703705</v>
      </c>
      <c r="X226" s="85">
        <v>43683</v>
      </c>
      <c r="Y226" s="87" t="s">
        <v>1263</v>
      </c>
      <c r="Z226" s="82" t="s">
        <v>1775</v>
      </c>
      <c r="AA226" s="79"/>
      <c r="AB226" s="79"/>
      <c r="AC226" s="87" t="s">
        <v>2287</v>
      </c>
      <c r="AD226" s="79"/>
      <c r="AE226" s="79" t="b">
        <v>0</v>
      </c>
      <c r="AF226" s="79">
        <v>0</v>
      </c>
      <c r="AG226" s="87" t="s">
        <v>2624</v>
      </c>
      <c r="AH226" s="79" t="b">
        <v>0</v>
      </c>
      <c r="AI226" s="79" t="s">
        <v>2627</v>
      </c>
      <c r="AJ226" s="79"/>
      <c r="AK226" s="87" t="s">
        <v>2624</v>
      </c>
      <c r="AL226" s="79" t="b">
        <v>0</v>
      </c>
      <c r="AM226" s="79">
        <v>38</v>
      </c>
      <c r="AN226" s="87" t="s">
        <v>2563</v>
      </c>
      <c r="AO226" s="79" t="s">
        <v>2631</v>
      </c>
      <c r="AP226" s="79" t="b">
        <v>0</v>
      </c>
      <c r="AQ226" s="87" t="s">
        <v>2563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8"/>
      <c r="BG226" s="49"/>
      <c r="BH226" s="48"/>
      <c r="BI226" s="49"/>
      <c r="BJ226" s="48"/>
      <c r="BK226" s="49"/>
      <c r="BL226" s="48"/>
      <c r="BM226" s="49"/>
      <c r="BN226" s="48"/>
    </row>
    <row r="227" spans="1:66" ht="15">
      <c r="A227" s="64" t="s">
        <v>379</v>
      </c>
      <c r="B227" s="64" t="s">
        <v>623</v>
      </c>
      <c r="C227" s="65" t="s">
        <v>5759</v>
      </c>
      <c r="D227" s="66">
        <v>3</v>
      </c>
      <c r="E227" s="67" t="s">
        <v>132</v>
      </c>
      <c r="F227" s="68">
        <v>32</v>
      </c>
      <c r="G227" s="65"/>
      <c r="H227" s="69"/>
      <c r="I227" s="70"/>
      <c r="J227" s="70"/>
      <c r="K227" s="34" t="s">
        <v>65</v>
      </c>
      <c r="L227" s="77">
        <v>227</v>
      </c>
      <c r="M227" s="77"/>
      <c r="N227" s="72"/>
      <c r="O227" s="79" t="s">
        <v>631</v>
      </c>
      <c r="P227" s="81">
        <v>43683.606828703705</v>
      </c>
      <c r="Q227" s="79" t="s">
        <v>637</v>
      </c>
      <c r="R227" s="79"/>
      <c r="S227" s="79"/>
      <c r="T227" s="79" t="s">
        <v>663</v>
      </c>
      <c r="U227" s="79"/>
      <c r="V227" s="82" t="s">
        <v>858</v>
      </c>
      <c r="W227" s="81">
        <v>43683.606828703705</v>
      </c>
      <c r="X227" s="85">
        <v>43683</v>
      </c>
      <c r="Y227" s="87" t="s">
        <v>1263</v>
      </c>
      <c r="Z227" s="82" t="s">
        <v>1775</v>
      </c>
      <c r="AA227" s="79"/>
      <c r="AB227" s="79"/>
      <c r="AC227" s="87" t="s">
        <v>2287</v>
      </c>
      <c r="AD227" s="79"/>
      <c r="AE227" s="79" t="b">
        <v>0</v>
      </c>
      <c r="AF227" s="79">
        <v>0</v>
      </c>
      <c r="AG227" s="87" t="s">
        <v>2624</v>
      </c>
      <c r="AH227" s="79" t="b">
        <v>0</v>
      </c>
      <c r="AI227" s="79" t="s">
        <v>2627</v>
      </c>
      <c r="AJ227" s="79"/>
      <c r="AK227" s="87" t="s">
        <v>2624</v>
      </c>
      <c r="AL227" s="79" t="b">
        <v>0</v>
      </c>
      <c r="AM227" s="79">
        <v>38</v>
      </c>
      <c r="AN227" s="87" t="s">
        <v>2563</v>
      </c>
      <c r="AO227" s="79" t="s">
        <v>2631</v>
      </c>
      <c r="AP227" s="79" t="b">
        <v>0</v>
      </c>
      <c r="AQ227" s="87" t="s">
        <v>2563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8">
        <v>0</v>
      </c>
      <c r="BG227" s="49">
        <v>0</v>
      </c>
      <c r="BH227" s="48">
        <v>0</v>
      </c>
      <c r="BI227" s="49">
        <v>0</v>
      </c>
      <c r="BJ227" s="48">
        <v>0</v>
      </c>
      <c r="BK227" s="49">
        <v>0</v>
      </c>
      <c r="BL227" s="48">
        <v>6</v>
      </c>
      <c r="BM227" s="49">
        <v>100</v>
      </c>
      <c r="BN227" s="48">
        <v>6</v>
      </c>
    </row>
    <row r="228" spans="1:66" ht="15">
      <c r="A228" s="64" t="s">
        <v>380</v>
      </c>
      <c r="B228" s="64" t="s">
        <v>599</v>
      </c>
      <c r="C228" s="65" t="s">
        <v>5759</v>
      </c>
      <c r="D228" s="66">
        <v>3</v>
      </c>
      <c r="E228" s="67" t="s">
        <v>132</v>
      </c>
      <c r="F228" s="68">
        <v>32</v>
      </c>
      <c r="G228" s="65"/>
      <c r="H228" s="69"/>
      <c r="I228" s="70"/>
      <c r="J228" s="70"/>
      <c r="K228" s="34" t="s">
        <v>65</v>
      </c>
      <c r="L228" s="77">
        <v>228</v>
      </c>
      <c r="M228" s="77"/>
      <c r="N228" s="72"/>
      <c r="O228" s="79" t="s">
        <v>630</v>
      </c>
      <c r="P228" s="81">
        <v>43683.62190972222</v>
      </c>
      <c r="Q228" s="79" t="s">
        <v>633</v>
      </c>
      <c r="R228" s="79"/>
      <c r="S228" s="79"/>
      <c r="T228" s="79" t="s">
        <v>659</v>
      </c>
      <c r="U228" s="79"/>
      <c r="V228" s="82" t="s">
        <v>859</v>
      </c>
      <c r="W228" s="81">
        <v>43683.62190972222</v>
      </c>
      <c r="X228" s="85">
        <v>43683</v>
      </c>
      <c r="Y228" s="87" t="s">
        <v>1264</v>
      </c>
      <c r="Z228" s="82" t="s">
        <v>1776</v>
      </c>
      <c r="AA228" s="79"/>
      <c r="AB228" s="79"/>
      <c r="AC228" s="87" t="s">
        <v>2288</v>
      </c>
      <c r="AD228" s="79"/>
      <c r="AE228" s="79" t="b">
        <v>0</v>
      </c>
      <c r="AF228" s="79">
        <v>0</v>
      </c>
      <c r="AG228" s="87" t="s">
        <v>2624</v>
      </c>
      <c r="AH228" s="79" t="b">
        <v>0</v>
      </c>
      <c r="AI228" s="79" t="s">
        <v>2626</v>
      </c>
      <c r="AJ228" s="79"/>
      <c r="AK228" s="87" t="s">
        <v>2624</v>
      </c>
      <c r="AL228" s="79" t="b">
        <v>0</v>
      </c>
      <c r="AM228" s="79">
        <v>26</v>
      </c>
      <c r="AN228" s="87" t="s">
        <v>2596</v>
      </c>
      <c r="AO228" s="79" t="s">
        <v>2632</v>
      </c>
      <c r="AP228" s="79" t="b">
        <v>0</v>
      </c>
      <c r="AQ228" s="87" t="s">
        <v>2596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v>1</v>
      </c>
      <c r="BG228" s="49">
        <v>2.5641025641025643</v>
      </c>
      <c r="BH228" s="48">
        <v>0</v>
      </c>
      <c r="BI228" s="49">
        <v>0</v>
      </c>
      <c r="BJ228" s="48">
        <v>0</v>
      </c>
      <c r="BK228" s="49">
        <v>0</v>
      </c>
      <c r="BL228" s="48">
        <v>38</v>
      </c>
      <c r="BM228" s="49">
        <v>97.43589743589743</v>
      </c>
      <c r="BN228" s="48">
        <v>39</v>
      </c>
    </row>
    <row r="229" spans="1:66" ht="15">
      <c r="A229" s="64" t="s">
        <v>381</v>
      </c>
      <c r="B229" s="64" t="s">
        <v>599</v>
      </c>
      <c r="C229" s="65" t="s">
        <v>5759</v>
      </c>
      <c r="D229" s="66">
        <v>3</v>
      </c>
      <c r="E229" s="67" t="s">
        <v>132</v>
      </c>
      <c r="F229" s="68">
        <v>32</v>
      </c>
      <c r="G229" s="65"/>
      <c r="H229" s="69"/>
      <c r="I229" s="70"/>
      <c r="J229" s="70"/>
      <c r="K229" s="34" t="s">
        <v>65</v>
      </c>
      <c r="L229" s="77">
        <v>229</v>
      </c>
      <c r="M229" s="77"/>
      <c r="N229" s="72"/>
      <c r="O229" s="79" t="s">
        <v>630</v>
      </c>
      <c r="P229" s="81">
        <v>43683.626759259256</v>
      </c>
      <c r="Q229" s="79" t="s">
        <v>634</v>
      </c>
      <c r="R229" s="79"/>
      <c r="S229" s="79"/>
      <c r="T229" s="79" t="s">
        <v>660</v>
      </c>
      <c r="U229" s="79"/>
      <c r="V229" s="82" t="s">
        <v>860</v>
      </c>
      <c r="W229" s="81">
        <v>43683.626759259256</v>
      </c>
      <c r="X229" s="85">
        <v>43683</v>
      </c>
      <c r="Y229" s="87" t="s">
        <v>1265</v>
      </c>
      <c r="Z229" s="82" t="s">
        <v>1777</v>
      </c>
      <c r="AA229" s="79"/>
      <c r="AB229" s="79"/>
      <c r="AC229" s="87" t="s">
        <v>2289</v>
      </c>
      <c r="AD229" s="79"/>
      <c r="AE229" s="79" t="b">
        <v>0</v>
      </c>
      <c r="AF229" s="79">
        <v>0</v>
      </c>
      <c r="AG229" s="87" t="s">
        <v>2624</v>
      </c>
      <c r="AH229" s="79" t="b">
        <v>0</v>
      </c>
      <c r="AI229" s="79" t="s">
        <v>2626</v>
      </c>
      <c r="AJ229" s="79"/>
      <c r="AK229" s="87" t="s">
        <v>2624</v>
      </c>
      <c r="AL229" s="79" t="b">
        <v>0</v>
      </c>
      <c r="AM229" s="79">
        <v>192</v>
      </c>
      <c r="AN229" s="87" t="s">
        <v>2597</v>
      </c>
      <c r="AO229" s="79" t="s">
        <v>2632</v>
      </c>
      <c r="AP229" s="79" t="b">
        <v>0</v>
      </c>
      <c r="AQ229" s="87" t="s">
        <v>2597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v>1</v>
      </c>
      <c r="BG229" s="49">
        <v>2.9411764705882355</v>
      </c>
      <c r="BH229" s="48">
        <v>0</v>
      </c>
      <c r="BI229" s="49">
        <v>0</v>
      </c>
      <c r="BJ229" s="48">
        <v>0</v>
      </c>
      <c r="BK229" s="49">
        <v>0</v>
      </c>
      <c r="BL229" s="48">
        <v>33</v>
      </c>
      <c r="BM229" s="49">
        <v>97.05882352941177</v>
      </c>
      <c r="BN229" s="48">
        <v>34</v>
      </c>
    </row>
    <row r="230" spans="1:66" ht="15">
      <c r="A230" s="64" t="s">
        <v>382</v>
      </c>
      <c r="B230" s="64" t="s">
        <v>599</v>
      </c>
      <c r="C230" s="65" t="s">
        <v>5759</v>
      </c>
      <c r="D230" s="66">
        <v>3</v>
      </c>
      <c r="E230" s="67" t="s">
        <v>132</v>
      </c>
      <c r="F230" s="68">
        <v>32</v>
      </c>
      <c r="G230" s="65"/>
      <c r="H230" s="69"/>
      <c r="I230" s="70"/>
      <c r="J230" s="70"/>
      <c r="K230" s="34" t="s">
        <v>65</v>
      </c>
      <c r="L230" s="77">
        <v>230</v>
      </c>
      <c r="M230" s="77"/>
      <c r="N230" s="72"/>
      <c r="O230" s="79" t="s">
        <v>630</v>
      </c>
      <c r="P230" s="81">
        <v>43683.62935185185</v>
      </c>
      <c r="Q230" s="79" t="s">
        <v>639</v>
      </c>
      <c r="R230" s="79"/>
      <c r="S230" s="79"/>
      <c r="T230" s="79" t="s">
        <v>664</v>
      </c>
      <c r="U230" s="79"/>
      <c r="V230" s="82" t="s">
        <v>861</v>
      </c>
      <c r="W230" s="81">
        <v>43683.62935185185</v>
      </c>
      <c r="X230" s="85">
        <v>43683</v>
      </c>
      <c r="Y230" s="87" t="s">
        <v>1266</v>
      </c>
      <c r="Z230" s="82" t="s">
        <v>1778</v>
      </c>
      <c r="AA230" s="79"/>
      <c r="AB230" s="79"/>
      <c r="AC230" s="87" t="s">
        <v>2290</v>
      </c>
      <c r="AD230" s="79"/>
      <c r="AE230" s="79" t="b">
        <v>0</v>
      </c>
      <c r="AF230" s="79">
        <v>0</v>
      </c>
      <c r="AG230" s="87" t="s">
        <v>2624</v>
      </c>
      <c r="AH230" s="79" t="b">
        <v>0</v>
      </c>
      <c r="AI230" s="79" t="s">
        <v>2626</v>
      </c>
      <c r="AJ230" s="79"/>
      <c r="AK230" s="87" t="s">
        <v>2624</v>
      </c>
      <c r="AL230" s="79" t="b">
        <v>0</v>
      </c>
      <c r="AM230" s="79">
        <v>40</v>
      </c>
      <c r="AN230" s="87" t="s">
        <v>2598</v>
      </c>
      <c r="AO230" s="79" t="s">
        <v>2631</v>
      </c>
      <c r="AP230" s="79" t="b">
        <v>0</v>
      </c>
      <c r="AQ230" s="87" t="s">
        <v>2598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v>0</v>
      </c>
      <c r="BG230" s="49">
        <v>0</v>
      </c>
      <c r="BH230" s="48">
        <v>0</v>
      </c>
      <c r="BI230" s="49">
        <v>0</v>
      </c>
      <c r="BJ230" s="48">
        <v>0</v>
      </c>
      <c r="BK230" s="49">
        <v>0</v>
      </c>
      <c r="BL230" s="48">
        <v>40</v>
      </c>
      <c r="BM230" s="49">
        <v>100</v>
      </c>
      <c r="BN230" s="48">
        <v>40</v>
      </c>
    </row>
    <row r="231" spans="1:66" ht="15">
      <c r="A231" s="64" t="s">
        <v>383</v>
      </c>
      <c r="B231" s="64" t="s">
        <v>599</v>
      </c>
      <c r="C231" s="65" t="s">
        <v>5759</v>
      </c>
      <c r="D231" s="66">
        <v>3</v>
      </c>
      <c r="E231" s="67" t="s">
        <v>132</v>
      </c>
      <c r="F231" s="68">
        <v>32</v>
      </c>
      <c r="G231" s="65"/>
      <c r="H231" s="69"/>
      <c r="I231" s="70"/>
      <c r="J231" s="70"/>
      <c r="K231" s="34" t="s">
        <v>65</v>
      </c>
      <c r="L231" s="77">
        <v>231</v>
      </c>
      <c r="M231" s="77"/>
      <c r="N231" s="72"/>
      <c r="O231" s="79" t="s">
        <v>630</v>
      </c>
      <c r="P231" s="81">
        <v>43683.632060185184</v>
      </c>
      <c r="Q231" s="79" t="s">
        <v>639</v>
      </c>
      <c r="R231" s="79"/>
      <c r="S231" s="79"/>
      <c r="T231" s="79" t="s">
        <v>664</v>
      </c>
      <c r="U231" s="79"/>
      <c r="V231" s="82" t="s">
        <v>862</v>
      </c>
      <c r="W231" s="81">
        <v>43683.632060185184</v>
      </c>
      <c r="X231" s="85">
        <v>43683</v>
      </c>
      <c r="Y231" s="87" t="s">
        <v>1267</v>
      </c>
      <c r="Z231" s="82" t="s">
        <v>1779</v>
      </c>
      <c r="AA231" s="79"/>
      <c r="AB231" s="79"/>
      <c r="AC231" s="87" t="s">
        <v>2291</v>
      </c>
      <c r="AD231" s="79"/>
      <c r="AE231" s="79" t="b">
        <v>0</v>
      </c>
      <c r="AF231" s="79">
        <v>0</v>
      </c>
      <c r="AG231" s="87" t="s">
        <v>2624</v>
      </c>
      <c r="AH231" s="79" t="b">
        <v>0</v>
      </c>
      <c r="AI231" s="79" t="s">
        <v>2626</v>
      </c>
      <c r="AJ231" s="79"/>
      <c r="AK231" s="87" t="s">
        <v>2624</v>
      </c>
      <c r="AL231" s="79" t="b">
        <v>0</v>
      </c>
      <c r="AM231" s="79">
        <v>40</v>
      </c>
      <c r="AN231" s="87" t="s">
        <v>2598</v>
      </c>
      <c r="AO231" s="79" t="s">
        <v>2633</v>
      </c>
      <c r="AP231" s="79" t="b">
        <v>0</v>
      </c>
      <c r="AQ231" s="87" t="s">
        <v>2598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8">
        <v>0</v>
      </c>
      <c r="BG231" s="49">
        <v>0</v>
      </c>
      <c r="BH231" s="48">
        <v>0</v>
      </c>
      <c r="BI231" s="49">
        <v>0</v>
      </c>
      <c r="BJ231" s="48">
        <v>0</v>
      </c>
      <c r="BK231" s="49">
        <v>0</v>
      </c>
      <c r="BL231" s="48">
        <v>40</v>
      </c>
      <c r="BM231" s="49">
        <v>100</v>
      </c>
      <c r="BN231" s="48">
        <v>40</v>
      </c>
    </row>
    <row r="232" spans="1:66" ht="15">
      <c r="A232" s="64" t="s">
        <v>384</v>
      </c>
      <c r="B232" s="64" t="s">
        <v>599</v>
      </c>
      <c r="C232" s="65" t="s">
        <v>5759</v>
      </c>
      <c r="D232" s="66">
        <v>3</v>
      </c>
      <c r="E232" s="67" t="s">
        <v>132</v>
      </c>
      <c r="F232" s="68">
        <v>32</v>
      </c>
      <c r="G232" s="65"/>
      <c r="H232" s="69"/>
      <c r="I232" s="70"/>
      <c r="J232" s="70"/>
      <c r="K232" s="34" t="s">
        <v>65</v>
      </c>
      <c r="L232" s="77">
        <v>232</v>
      </c>
      <c r="M232" s="77"/>
      <c r="N232" s="72"/>
      <c r="O232" s="79" t="s">
        <v>630</v>
      </c>
      <c r="P232" s="81">
        <v>43683.64355324074</v>
      </c>
      <c r="Q232" s="79" t="s">
        <v>639</v>
      </c>
      <c r="R232" s="79"/>
      <c r="S232" s="79"/>
      <c r="T232" s="79" t="s">
        <v>664</v>
      </c>
      <c r="U232" s="79"/>
      <c r="V232" s="82" t="s">
        <v>863</v>
      </c>
      <c r="W232" s="81">
        <v>43683.64355324074</v>
      </c>
      <c r="X232" s="85">
        <v>43683</v>
      </c>
      <c r="Y232" s="87" t="s">
        <v>1268</v>
      </c>
      <c r="Z232" s="82" t="s">
        <v>1780</v>
      </c>
      <c r="AA232" s="79"/>
      <c r="AB232" s="79"/>
      <c r="AC232" s="87" t="s">
        <v>2292</v>
      </c>
      <c r="AD232" s="79"/>
      <c r="AE232" s="79" t="b">
        <v>0</v>
      </c>
      <c r="AF232" s="79">
        <v>0</v>
      </c>
      <c r="AG232" s="87" t="s">
        <v>2624</v>
      </c>
      <c r="AH232" s="79" t="b">
        <v>0</v>
      </c>
      <c r="AI232" s="79" t="s">
        <v>2626</v>
      </c>
      <c r="AJ232" s="79"/>
      <c r="AK232" s="87" t="s">
        <v>2624</v>
      </c>
      <c r="AL232" s="79" t="b">
        <v>0</v>
      </c>
      <c r="AM232" s="79">
        <v>40</v>
      </c>
      <c r="AN232" s="87" t="s">
        <v>2598</v>
      </c>
      <c r="AO232" s="79" t="s">
        <v>2631</v>
      </c>
      <c r="AP232" s="79" t="b">
        <v>0</v>
      </c>
      <c r="AQ232" s="87" t="s">
        <v>2598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8">
        <v>0</v>
      </c>
      <c r="BG232" s="49">
        <v>0</v>
      </c>
      <c r="BH232" s="48">
        <v>0</v>
      </c>
      <c r="BI232" s="49">
        <v>0</v>
      </c>
      <c r="BJ232" s="48">
        <v>0</v>
      </c>
      <c r="BK232" s="49">
        <v>0</v>
      </c>
      <c r="BL232" s="48">
        <v>40</v>
      </c>
      <c r="BM232" s="49">
        <v>100</v>
      </c>
      <c r="BN232" s="48">
        <v>40</v>
      </c>
    </row>
    <row r="233" spans="1:66" ht="15">
      <c r="A233" s="64" t="s">
        <v>385</v>
      </c>
      <c r="B233" s="64" t="s">
        <v>599</v>
      </c>
      <c r="C233" s="65" t="s">
        <v>5759</v>
      </c>
      <c r="D233" s="66">
        <v>3</v>
      </c>
      <c r="E233" s="67" t="s">
        <v>132</v>
      </c>
      <c r="F233" s="68">
        <v>32</v>
      </c>
      <c r="G233" s="65"/>
      <c r="H233" s="69"/>
      <c r="I233" s="70"/>
      <c r="J233" s="70"/>
      <c r="K233" s="34" t="s">
        <v>65</v>
      </c>
      <c r="L233" s="77">
        <v>233</v>
      </c>
      <c r="M233" s="77"/>
      <c r="N233" s="72"/>
      <c r="O233" s="79" t="s">
        <v>630</v>
      </c>
      <c r="P233" s="81">
        <v>43683.43037037037</v>
      </c>
      <c r="Q233" s="79" t="s">
        <v>639</v>
      </c>
      <c r="R233" s="79"/>
      <c r="S233" s="79"/>
      <c r="T233" s="79" t="s">
        <v>664</v>
      </c>
      <c r="U233" s="79"/>
      <c r="V233" s="82" t="s">
        <v>864</v>
      </c>
      <c r="W233" s="81">
        <v>43683.43037037037</v>
      </c>
      <c r="X233" s="85">
        <v>43683</v>
      </c>
      <c r="Y233" s="87" t="s">
        <v>1269</v>
      </c>
      <c r="Z233" s="82" t="s">
        <v>1781</v>
      </c>
      <c r="AA233" s="79"/>
      <c r="AB233" s="79"/>
      <c r="AC233" s="87" t="s">
        <v>2293</v>
      </c>
      <c r="AD233" s="79"/>
      <c r="AE233" s="79" t="b">
        <v>0</v>
      </c>
      <c r="AF233" s="79">
        <v>0</v>
      </c>
      <c r="AG233" s="87" t="s">
        <v>2624</v>
      </c>
      <c r="AH233" s="79" t="b">
        <v>0</v>
      </c>
      <c r="AI233" s="79" t="s">
        <v>2626</v>
      </c>
      <c r="AJ233" s="79"/>
      <c r="AK233" s="87" t="s">
        <v>2624</v>
      </c>
      <c r="AL233" s="79" t="b">
        <v>0</v>
      </c>
      <c r="AM233" s="79">
        <v>40</v>
      </c>
      <c r="AN233" s="87" t="s">
        <v>2598</v>
      </c>
      <c r="AO233" s="79" t="s">
        <v>2637</v>
      </c>
      <c r="AP233" s="79" t="b">
        <v>0</v>
      </c>
      <c r="AQ233" s="87" t="s">
        <v>2598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1</v>
      </c>
      <c r="BF233" s="48">
        <v>0</v>
      </c>
      <c r="BG233" s="49">
        <v>0</v>
      </c>
      <c r="BH233" s="48">
        <v>0</v>
      </c>
      <c r="BI233" s="49">
        <v>0</v>
      </c>
      <c r="BJ233" s="48">
        <v>0</v>
      </c>
      <c r="BK233" s="49">
        <v>0</v>
      </c>
      <c r="BL233" s="48">
        <v>40</v>
      </c>
      <c r="BM233" s="49">
        <v>100</v>
      </c>
      <c r="BN233" s="48">
        <v>40</v>
      </c>
    </row>
    <row r="234" spans="1:66" ht="15">
      <c r="A234" s="64" t="s">
        <v>385</v>
      </c>
      <c r="B234" s="64" t="s">
        <v>597</v>
      </c>
      <c r="C234" s="65" t="s">
        <v>5759</v>
      </c>
      <c r="D234" s="66">
        <v>3</v>
      </c>
      <c r="E234" s="67" t="s">
        <v>132</v>
      </c>
      <c r="F234" s="68">
        <v>32</v>
      </c>
      <c r="G234" s="65"/>
      <c r="H234" s="69"/>
      <c r="I234" s="70"/>
      <c r="J234" s="70"/>
      <c r="K234" s="34" t="s">
        <v>65</v>
      </c>
      <c r="L234" s="77">
        <v>234</v>
      </c>
      <c r="M234" s="77"/>
      <c r="N234" s="72"/>
      <c r="O234" s="79" t="s">
        <v>630</v>
      </c>
      <c r="P234" s="81">
        <v>43683.64759259259</v>
      </c>
      <c r="Q234" s="79" t="s">
        <v>640</v>
      </c>
      <c r="R234" s="79"/>
      <c r="S234" s="79"/>
      <c r="T234" s="79" t="s">
        <v>665</v>
      </c>
      <c r="U234" s="79"/>
      <c r="V234" s="82" t="s">
        <v>864</v>
      </c>
      <c r="W234" s="81">
        <v>43683.64759259259</v>
      </c>
      <c r="X234" s="85">
        <v>43683</v>
      </c>
      <c r="Y234" s="87" t="s">
        <v>1270</v>
      </c>
      <c r="Z234" s="82" t="s">
        <v>1782</v>
      </c>
      <c r="AA234" s="79"/>
      <c r="AB234" s="79"/>
      <c r="AC234" s="87" t="s">
        <v>2294</v>
      </c>
      <c r="AD234" s="79"/>
      <c r="AE234" s="79" t="b">
        <v>0</v>
      </c>
      <c r="AF234" s="79">
        <v>0</v>
      </c>
      <c r="AG234" s="87" t="s">
        <v>2624</v>
      </c>
      <c r="AH234" s="79" t="b">
        <v>0</v>
      </c>
      <c r="AI234" s="79" t="s">
        <v>2626</v>
      </c>
      <c r="AJ234" s="79"/>
      <c r="AK234" s="87" t="s">
        <v>2624</v>
      </c>
      <c r="AL234" s="79" t="b">
        <v>0</v>
      </c>
      <c r="AM234" s="79">
        <v>10</v>
      </c>
      <c r="AN234" s="87" t="s">
        <v>2619</v>
      </c>
      <c r="AO234" s="79" t="s">
        <v>2631</v>
      </c>
      <c r="AP234" s="79" t="b">
        <v>0</v>
      </c>
      <c r="AQ234" s="87" t="s">
        <v>2619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8">
        <v>1</v>
      </c>
      <c r="BG234" s="49">
        <v>2.4390243902439024</v>
      </c>
      <c r="BH234" s="48">
        <v>0</v>
      </c>
      <c r="BI234" s="49">
        <v>0</v>
      </c>
      <c r="BJ234" s="48">
        <v>0</v>
      </c>
      <c r="BK234" s="49">
        <v>0</v>
      </c>
      <c r="BL234" s="48">
        <v>40</v>
      </c>
      <c r="BM234" s="49">
        <v>97.5609756097561</v>
      </c>
      <c r="BN234" s="48">
        <v>41</v>
      </c>
    </row>
    <row r="235" spans="1:66" ht="15">
      <c r="A235" s="64" t="s">
        <v>386</v>
      </c>
      <c r="B235" s="64" t="s">
        <v>599</v>
      </c>
      <c r="C235" s="65" t="s">
        <v>5759</v>
      </c>
      <c r="D235" s="66">
        <v>3</v>
      </c>
      <c r="E235" s="67" t="s">
        <v>132</v>
      </c>
      <c r="F235" s="68">
        <v>32</v>
      </c>
      <c r="G235" s="65"/>
      <c r="H235" s="69"/>
      <c r="I235" s="70"/>
      <c r="J235" s="70"/>
      <c r="K235" s="34" t="s">
        <v>65</v>
      </c>
      <c r="L235" s="77">
        <v>235</v>
      </c>
      <c r="M235" s="77"/>
      <c r="N235" s="72"/>
      <c r="O235" s="79" t="s">
        <v>630</v>
      </c>
      <c r="P235" s="81">
        <v>43683.65252314815</v>
      </c>
      <c r="Q235" s="79" t="s">
        <v>634</v>
      </c>
      <c r="R235" s="79"/>
      <c r="S235" s="79"/>
      <c r="T235" s="79" t="s">
        <v>660</v>
      </c>
      <c r="U235" s="79"/>
      <c r="V235" s="82" t="s">
        <v>865</v>
      </c>
      <c r="W235" s="81">
        <v>43683.65252314815</v>
      </c>
      <c r="X235" s="85">
        <v>43683</v>
      </c>
      <c r="Y235" s="87" t="s">
        <v>1271</v>
      </c>
      <c r="Z235" s="82" t="s">
        <v>1783</v>
      </c>
      <c r="AA235" s="79"/>
      <c r="AB235" s="79"/>
      <c r="AC235" s="87" t="s">
        <v>2295</v>
      </c>
      <c r="AD235" s="79"/>
      <c r="AE235" s="79" t="b">
        <v>0</v>
      </c>
      <c r="AF235" s="79">
        <v>0</v>
      </c>
      <c r="AG235" s="87" t="s">
        <v>2624</v>
      </c>
      <c r="AH235" s="79" t="b">
        <v>0</v>
      </c>
      <c r="AI235" s="79" t="s">
        <v>2626</v>
      </c>
      <c r="AJ235" s="79"/>
      <c r="AK235" s="87" t="s">
        <v>2624</v>
      </c>
      <c r="AL235" s="79" t="b">
        <v>0</v>
      </c>
      <c r="AM235" s="79">
        <v>192</v>
      </c>
      <c r="AN235" s="87" t="s">
        <v>2597</v>
      </c>
      <c r="AO235" s="79" t="s">
        <v>2632</v>
      </c>
      <c r="AP235" s="79" t="b">
        <v>0</v>
      </c>
      <c r="AQ235" s="87" t="s">
        <v>2597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8">
        <v>1</v>
      </c>
      <c r="BG235" s="49">
        <v>2.9411764705882355</v>
      </c>
      <c r="BH235" s="48">
        <v>0</v>
      </c>
      <c r="BI235" s="49">
        <v>0</v>
      </c>
      <c r="BJ235" s="48">
        <v>0</v>
      </c>
      <c r="BK235" s="49">
        <v>0</v>
      </c>
      <c r="BL235" s="48">
        <v>33</v>
      </c>
      <c r="BM235" s="49">
        <v>97.05882352941177</v>
      </c>
      <c r="BN235" s="48">
        <v>34</v>
      </c>
    </row>
    <row r="236" spans="1:66" ht="15">
      <c r="A236" s="64" t="s">
        <v>387</v>
      </c>
      <c r="B236" s="64" t="s">
        <v>590</v>
      </c>
      <c r="C236" s="65" t="s">
        <v>5759</v>
      </c>
      <c r="D236" s="66">
        <v>3</v>
      </c>
      <c r="E236" s="67" t="s">
        <v>132</v>
      </c>
      <c r="F236" s="68">
        <v>32</v>
      </c>
      <c r="G236" s="65"/>
      <c r="H236" s="69"/>
      <c r="I236" s="70"/>
      <c r="J236" s="70"/>
      <c r="K236" s="34" t="s">
        <v>65</v>
      </c>
      <c r="L236" s="77">
        <v>236</v>
      </c>
      <c r="M236" s="77"/>
      <c r="N236" s="72"/>
      <c r="O236" s="79" t="s">
        <v>630</v>
      </c>
      <c r="P236" s="81">
        <v>43683.6571412037</v>
      </c>
      <c r="Q236" s="79" t="s">
        <v>637</v>
      </c>
      <c r="R236" s="79"/>
      <c r="S236" s="79"/>
      <c r="T236" s="79" t="s">
        <v>663</v>
      </c>
      <c r="U236" s="79"/>
      <c r="V236" s="82" t="s">
        <v>866</v>
      </c>
      <c r="W236" s="81">
        <v>43683.6571412037</v>
      </c>
      <c r="X236" s="85">
        <v>43683</v>
      </c>
      <c r="Y236" s="87" t="s">
        <v>1272</v>
      </c>
      <c r="Z236" s="82" t="s">
        <v>1784</v>
      </c>
      <c r="AA236" s="79"/>
      <c r="AB236" s="79"/>
      <c r="AC236" s="87" t="s">
        <v>2296</v>
      </c>
      <c r="AD236" s="79"/>
      <c r="AE236" s="79" t="b">
        <v>0</v>
      </c>
      <c r="AF236" s="79">
        <v>0</v>
      </c>
      <c r="AG236" s="87" t="s">
        <v>2624</v>
      </c>
      <c r="AH236" s="79" t="b">
        <v>0</v>
      </c>
      <c r="AI236" s="79" t="s">
        <v>2627</v>
      </c>
      <c r="AJ236" s="79"/>
      <c r="AK236" s="87" t="s">
        <v>2624</v>
      </c>
      <c r="AL236" s="79" t="b">
        <v>0</v>
      </c>
      <c r="AM236" s="79">
        <v>38</v>
      </c>
      <c r="AN236" s="87" t="s">
        <v>2563</v>
      </c>
      <c r="AO236" s="79" t="s">
        <v>2633</v>
      </c>
      <c r="AP236" s="79" t="b">
        <v>0</v>
      </c>
      <c r="AQ236" s="87" t="s">
        <v>2563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8"/>
      <c r="BG236" s="49"/>
      <c r="BH236" s="48"/>
      <c r="BI236" s="49"/>
      <c r="BJ236" s="48"/>
      <c r="BK236" s="49"/>
      <c r="BL236" s="48"/>
      <c r="BM236" s="49"/>
      <c r="BN236" s="48"/>
    </row>
    <row r="237" spans="1:66" ht="15">
      <c r="A237" s="64" t="s">
        <v>387</v>
      </c>
      <c r="B237" s="64" t="s">
        <v>623</v>
      </c>
      <c r="C237" s="65" t="s">
        <v>5759</v>
      </c>
      <c r="D237" s="66">
        <v>3</v>
      </c>
      <c r="E237" s="67" t="s">
        <v>132</v>
      </c>
      <c r="F237" s="68">
        <v>32</v>
      </c>
      <c r="G237" s="65"/>
      <c r="H237" s="69"/>
      <c r="I237" s="70"/>
      <c r="J237" s="70"/>
      <c r="K237" s="34" t="s">
        <v>65</v>
      </c>
      <c r="L237" s="77">
        <v>237</v>
      </c>
      <c r="M237" s="77"/>
      <c r="N237" s="72"/>
      <c r="O237" s="79" t="s">
        <v>631</v>
      </c>
      <c r="P237" s="81">
        <v>43683.6571412037</v>
      </c>
      <c r="Q237" s="79" t="s">
        <v>637</v>
      </c>
      <c r="R237" s="79"/>
      <c r="S237" s="79"/>
      <c r="T237" s="79" t="s">
        <v>663</v>
      </c>
      <c r="U237" s="79"/>
      <c r="V237" s="82" t="s">
        <v>866</v>
      </c>
      <c r="W237" s="81">
        <v>43683.6571412037</v>
      </c>
      <c r="X237" s="85">
        <v>43683</v>
      </c>
      <c r="Y237" s="87" t="s">
        <v>1272</v>
      </c>
      <c r="Z237" s="82" t="s">
        <v>1784</v>
      </c>
      <c r="AA237" s="79"/>
      <c r="AB237" s="79"/>
      <c r="AC237" s="87" t="s">
        <v>2296</v>
      </c>
      <c r="AD237" s="79"/>
      <c r="AE237" s="79" t="b">
        <v>0</v>
      </c>
      <c r="AF237" s="79">
        <v>0</v>
      </c>
      <c r="AG237" s="87" t="s">
        <v>2624</v>
      </c>
      <c r="AH237" s="79" t="b">
        <v>0</v>
      </c>
      <c r="AI237" s="79" t="s">
        <v>2627</v>
      </c>
      <c r="AJ237" s="79"/>
      <c r="AK237" s="87" t="s">
        <v>2624</v>
      </c>
      <c r="AL237" s="79" t="b">
        <v>0</v>
      </c>
      <c r="AM237" s="79">
        <v>38</v>
      </c>
      <c r="AN237" s="87" t="s">
        <v>2563</v>
      </c>
      <c r="AO237" s="79" t="s">
        <v>2633</v>
      </c>
      <c r="AP237" s="79" t="b">
        <v>0</v>
      </c>
      <c r="AQ237" s="87" t="s">
        <v>2563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8">
        <v>0</v>
      </c>
      <c r="BG237" s="49">
        <v>0</v>
      </c>
      <c r="BH237" s="48">
        <v>0</v>
      </c>
      <c r="BI237" s="49">
        <v>0</v>
      </c>
      <c r="BJ237" s="48">
        <v>0</v>
      </c>
      <c r="BK237" s="49">
        <v>0</v>
      </c>
      <c r="BL237" s="48">
        <v>6</v>
      </c>
      <c r="BM237" s="49">
        <v>100</v>
      </c>
      <c r="BN237" s="48">
        <v>6</v>
      </c>
    </row>
    <row r="238" spans="1:66" ht="15">
      <c r="A238" s="64" t="s">
        <v>388</v>
      </c>
      <c r="B238" s="64" t="s">
        <v>599</v>
      </c>
      <c r="C238" s="65" t="s">
        <v>5759</v>
      </c>
      <c r="D238" s="66">
        <v>3</v>
      </c>
      <c r="E238" s="67" t="s">
        <v>132</v>
      </c>
      <c r="F238" s="68">
        <v>32</v>
      </c>
      <c r="G238" s="65"/>
      <c r="H238" s="69"/>
      <c r="I238" s="70"/>
      <c r="J238" s="70"/>
      <c r="K238" s="34" t="s">
        <v>65</v>
      </c>
      <c r="L238" s="77">
        <v>238</v>
      </c>
      <c r="M238" s="77"/>
      <c r="N238" s="72"/>
      <c r="O238" s="79" t="s">
        <v>630</v>
      </c>
      <c r="P238" s="81">
        <v>43683.65881944444</v>
      </c>
      <c r="Q238" s="79" t="s">
        <v>634</v>
      </c>
      <c r="R238" s="79"/>
      <c r="S238" s="79"/>
      <c r="T238" s="79" t="s">
        <v>660</v>
      </c>
      <c r="U238" s="79"/>
      <c r="V238" s="82" t="s">
        <v>867</v>
      </c>
      <c r="W238" s="81">
        <v>43683.65881944444</v>
      </c>
      <c r="X238" s="85">
        <v>43683</v>
      </c>
      <c r="Y238" s="87" t="s">
        <v>1273</v>
      </c>
      <c r="Z238" s="82" t="s">
        <v>1785</v>
      </c>
      <c r="AA238" s="79"/>
      <c r="AB238" s="79"/>
      <c r="AC238" s="87" t="s">
        <v>2297</v>
      </c>
      <c r="AD238" s="79"/>
      <c r="AE238" s="79" t="b">
        <v>0</v>
      </c>
      <c r="AF238" s="79">
        <v>0</v>
      </c>
      <c r="AG238" s="87" t="s">
        <v>2624</v>
      </c>
      <c r="AH238" s="79" t="b">
        <v>0</v>
      </c>
      <c r="AI238" s="79" t="s">
        <v>2626</v>
      </c>
      <c r="AJ238" s="79"/>
      <c r="AK238" s="87" t="s">
        <v>2624</v>
      </c>
      <c r="AL238" s="79" t="b">
        <v>0</v>
      </c>
      <c r="AM238" s="79">
        <v>192</v>
      </c>
      <c r="AN238" s="87" t="s">
        <v>2597</v>
      </c>
      <c r="AO238" s="79" t="s">
        <v>2633</v>
      </c>
      <c r="AP238" s="79" t="b">
        <v>0</v>
      </c>
      <c r="AQ238" s="87" t="s">
        <v>2597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v>1</v>
      </c>
      <c r="BG238" s="49">
        <v>2.9411764705882355</v>
      </c>
      <c r="BH238" s="48">
        <v>0</v>
      </c>
      <c r="BI238" s="49">
        <v>0</v>
      </c>
      <c r="BJ238" s="48">
        <v>0</v>
      </c>
      <c r="BK238" s="49">
        <v>0</v>
      </c>
      <c r="BL238" s="48">
        <v>33</v>
      </c>
      <c r="BM238" s="49">
        <v>97.05882352941177</v>
      </c>
      <c r="BN238" s="48">
        <v>34</v>
      </c>
    </row>
    <row r="239" spans="1:66" ht="15">
      <c r="A239" s="64" t="s">
        <v>389</v>
      </c>
      <c r="B239" s="64" t="s">
        <v>599</v>
      </c>
      <c r="C239" s="65" t="s">
        <v>5760</v>
      </c>
      <c r="D239" s="66">
        <v>10</v>
      </c>
      <c r="E239" s="67" t="s">
        <v>136</v>
      </c>
      <c r="F239" s="68">
        <v>28.285714285714285</v>
      </c>
      <c r="G239" s="65"/>
      <c r="H239" s="69"/>
      <c r="I239" s="70"/>
      <c r="J239" s="70"/>
      <c r="K239" s="34" t="s">
        <v>65</v>
      </c>
      <c r="L239" s="77">
        <v>239</v>
      </c>
      <c r="M239" s="77"/>
      <c r="N239" s="72"/>
      <c r="O239" s="79" t="s">
        <v>630</v>
      </c>
      <c r="P239" s="81">
        <v>43683.6665625</v>
      </c>
      <c r="Q239" s="79" t="s">
        <v>634</v>
      </c>
      <c r="R239" s="79"/>
      <c r="S239" s="79"/>
      <c r="T239" s="79" t="s">
        <v>660</v>
      </c>
      <c r="U239" s="79"/>
      <c r="V239" s="82" t="s">
        <v>868</v>
      </c>
      <c r="W239" s="81">
        <v>43683.6665625</v>
      </c>
      <c r="X239" s="85">
        <v>43683</v>
      </c>
      <c r="Y239" s="87" t="s">
        <v>1274</v>
      </c>
      <c r="Z239" s="82" t="s">
        <v>1786</v>
      </c>
      <c r="AA239" s="79"/>
      <c r="AB239" s="79"/>
      <c r="AC239" s="87" t="s">
        <v>2298</v>
      </c>
      <c r="AD239" s="79"/>
      <c r="AE239" s="79" t="b">
        <v>0</v>
      </c>
      <c r="AF239" s="79">
        <v>0</v>
      </c>
      <c r="AG239" s="87" t="s">
        <v>2624</v>
      </c>
      <c r="AH239" s="79" t="b">
        <v>0</v>
      </c>
      <c r="AI239" s="79" t="s">
        <v>2626</v>
      </c>
      <c r="AJ239" s="79"/>
      <c r="AK239" s="87" t="s">
        <v>2624</v>
      </c>
      <c r="AL239" s="79" t="b">
        <v>0</v>
      </c>
      <c r="AM239" s="79">
        <v>192</v>
      </c>
      <c r="AN239" s="87" t="s">
        <v>2597</v>
      </c>
      <c r="AO239" s="79" t="s">
        <v>2633</v>
      </c>
      <c r="AP239" s="79" t="b">
        <v>0</v>
      </c>
      <c r="AQ239" s="87" t="s">
        <v>2597</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8">
        <v>1</v>
      </c>
      <c r="BG239" s="49">
        <v>2.9411764705882355</v>
      </c>
      <c r="BH239" s="48">
        <v>0</v>
      </c>
      <c r="BI239" s="49">
        <v>0</v>
      </c>
      <c r="BJ239" s="48">
        <v>0</v>
      </c>
      <c r="BK239" s="49">
        <v>0</v>
      </c>
      <c r="BL239" s="48">
        <v>33</v>
      </c>
      <c r="BM239" s="49">
        <v>97.05882352941177</v>
      </c>
      <c r="BN239" s="48">
        <v>34</v>
      </c>
    </row>
    <row r="240" spans="1:66" ht="15">
      <c r="A240" s="64" t="s">
        <v>389</v>
      </c>
      <c r="B240" s="64" t="s">
        <v>599</v>
      </c>
      <c r="C240" s="65" t="s">
        <v>5760</v>
      </c>
      <c r="D240" s="66">
        <v>10</v>
      </c>
      <c r="E240" s="67" t="s">
        <v>136</v>
      </c>
      <c r="F240" s="68">
        <v>28.285714285714285</v>
      </c>
      <c r="G240" s="65"/>
      <c r="H240" s="69"/>
      <c r="I240" s="70"/>
      <c r="J240" s="70"/>
      <c r="K240" s="34" t="s">
        <v>65</v>
      </c>
      <c r="L240" s="77">
        <v>240</v>
      </c>
      <c r="M240" s="77"/>
      <c r="N240" s="72"/>
      <c r="O240" s="79" t="s">
        <v>630</v>
      </c>
      <c r="P240" s="81">
        <v>43683.66755787037</v>
      </c>
      <c r="Q240" s="79" t="s">
        <v>639</v>
      </c>
      <c r="R240" s="79"/>
      <c r="S240" s="79"/>
      <c r="T240" s="79" t="s">
        <v>664</v>
      </c>
      <c r="U240" s="79"/>
      <c r="V240" s="82" t="s">
        <v>868</v>
      </c>
      <c r="W240" s="81">
        <v>43683.66755787037</v>
      </c>
      <c r="X240" s="85">
        <v>43683</v>
      </c>
      <c r="Y240" s="87" t="s">
        <v>1275</v>
      </c>
      <c r="Z240" s="82" t="s">
        <v>1787</v>
      </c>
      <c r="AA240" s="79"/>
      <c r="AB240" s="79"/>
      <c r="AC240" s="87" t="s">
        <v>2299</v>
      </c>
      <c r="AD240" s="79"/>
      <c r="AE240" s="79" t="b">
        <v>0</v>
      </c>
      <c r="AF240" s="79">
        <v>0</v>
      </c>
      <c r="AG240" s="87" t="s">
        <v>2624</v>
      </c>
      <c r="AH240" s="79" t="b">
        <v>0</v>
      </c>
      <c r="AI240" s="79" t="s">
        <v>2626</v>
      </c>
      <c r="AJ240" s="79"/>
      <c r="AK240" s="87" t="s">
        <v>2624</v>
      </c>
      <c r="AL240" s="79" t="b">
        <v>0</v>
      </c>
      <c r="AM240" s="79">
        <v>40</v>
      </c>
      <c r="AN240" s="87" t="s">
        <v>2598</v>
      </c>
      <c r="AO240" s="79" t="s">
        <v>2633</v>
      </c>
      <c r="AP240" s="79" t="b">
        <v>0</v>
      </c>
      <c r="AQ240" s="87" t="s">
        <v>2598</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8">
        <v>0</v>
      </c>
      <c r="BG240" s="49">
        <v>0</v>
      </c>
      <c r="BH240" s="48">
        <v>0</v>
      </c>
      <c r="BI240" s="49">
        <v>0</v>
      </c>
      <c r="BJ240" s="48">
        <v>0</v>
      </c>
      <c r="BK240" s="49">
        <v>0</v>
      </c>
      <c r="BL240" s="48">
        <v>40</v>
      </c>
      <c r="BM240" s="49">
        <v>100</v>
      </c>
      <c r="BN240" s="48">
        <v>40</v>
      </c>
    </row>
    <row r="241" spans="1:66" ht="15">
      <c r="A241" s="64" t="s">
        <v>390</v>
      </c>
      <c r="B241" s="64" t="s">
        <v>599</v>
      </c>
      <c r="C241" s="65" t="s">
        <v>5759</v>
      </c>
      <c r="D241" s="66">
        <v>3</v>
      </c>
      <c r="E241" s="67" t="s">
        <v>132</v>
      </c>
      <c r="F241" s="68">
        <v>32</v>
      </c>
      <c r="G241" s="65"/>
      <c r="H241" s="69"/>
      <c r="I241" s="70"/>
      <c r="J241" s="70"/>
      <c r="K241" s="34" t="s">
        <v>65</v>
      </c>
      <c r="L241" s="77">
        <v>241</v>
      </c>
      <c r="M241" s="77"/>
      <c r="N241" s="72"/>
      <c r="O241" s="79" t="s">
        <v>630</v>
      </c>
      <c r="P241" s="81">
        <v>43683.66881944444</v>
      </c>
      <c r="Q241" s="79" t="s">
        <v>634</v>
      </c>
      <c r="R241" s="79"/>
      <c r="S241" s="79"/>
      <c r="T241" s="79" t="s">
        <v>660</v>
      </c>
      <c r="U241" s="79"/>
      <c r="V241" s="82" t="s">
        <v>869</v>
      </c>
      <c r="W241" s="81">
        <v>43683.66881944444</v>
      </c>
      <c r="X241" s="85">
        <v>43683</v>
      </c>
      <c r="Y241" s="87" t="s">
        <v>1276</v>
      </c>
      <c r="Z241" s="82" t="s">
        <v>1788</v>
      </c>
      <c r="AA241" s="79"/>
      <c r="AB241" s="79"/>
      <c r="AC241" s="87" t="s">
        <v>2300</v>
      </c>
      <c r="AD241" s="79"/>
      <c r="AE241" s="79" t="b">
        <v>0</v>
      </c>
      <c r="AF241" s="79">
        <v>0</v>
      </c>
      <c r="AG241" s="87" t="s">
        <v>2624</v>
      </c>
      <c r="AH241" s="79" t="b">
        <v>0</v>
      </c>
      <c r="AI241" s="79" t="s">
        <v>2626</v>
      </c>
      <c r="AJ241" s="79"/>
      <c r="AK241" s="87" t="s">
        <v>2624</v>
      </c>
      <c r="AL241" s="79" t="b">
        <v>0</v>
      </c>
      <c r="AM241" s="79">
        <v>192</v>
      </c>
      <c r="AN241" s="87" t="s">
        <v>2597</v>
      </c>
      <c r="AO241" s="79" t="s">
        <v>2632</v>
      </c>
      <c r="AP241" s="79" t="b">
        <v>0</v>
      </c>
      <c r="AQ241" s="87" t="s">
        <v>2597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v>1</v>
      </c>
      <c r="BG241" s="49">
        <v>2.9411764705882355</v>
      </c>
      <c r="BH241" s="48">
        <v>0</v>
      </c>
      <c r="BI241" s="49">
        <v>0</v>
      </c>
      <c r="BJ241" s="48">
        <v>0</v>
      </c>
      <c r="BK241" s="49">
        <v>0</v>
      </c>
      <c r="BL241" s="48">
        <v>33</v>
      </c>
      <c r="BM241" s="49">
        <v>97.05882352941177</v>
      </c>
      <c r="BN241" s="48">
        <v>34</v>
      </c>
    </row>
    <row r="242" spans="1:66" ht="15">
      <c r="A242" s="64" t="s">
        <v>391</v>
      </c>
      <c r="B242" s="64" t="s">
        <v>599</v>
      </c>
      <c r="C242" s="65" t="s">
        <v>5759</v>
      </c>
      <c r="D242" s="66">
        <v>3</v>
      </c>
      <c r="E242" s="67" t="s">
        <v>132</v>
      </c>
      <c r="F242" s="68">
        <v>32</v>
      </c>
      <c r="G242" s="65"/>
      <c r="H242" s="69"/>
      <c r="I242" s="70"/>
      <c r="J242" s="70"/>
      <c r="K242" s="34" t="s">
        <v>65</v>
      </c>
      <c r="L242" s="77">
        <v>242</v>
      </c>
      <c r="M242" s="77"/>
      <c r="N242" s="72"/>
      <c r="O242" s="79" t="s">
        <v>630</v>
      </c>
      <c r="P242" s="81">
        <v>43683.6719212963</v>
      </c>
      <c r="Q242" s="79" t="s">
        <v>639</v>
      </c>
      <c r="R242" s="79"/>
      <c r="S242" s="79"/>
      <c r="T242" s="79" t="s">
        <v>664</v>
      </c>
      <c r="U242" s="79"/>
      <c r="V242" s="82" t="s">
        <v>870</v>
      </c>
      <c r="W242" s="81">
        <v>43683.6719212963</v>
      </c>
      <c r="X242" s="85">
        <v>43683</v>
      </c>
      <c r="Y242" s="87" t="s">
        <v>1277</v>
      </c>
      <c r="Z242" s="82" t="s">
        <v>1789</v>
      </c>
      <c r="AA242" s="79"/>
      <c r="AB242" s="79"/>
      <c r="AC242" s="87" t="s">
        <v>2301</v>
      </c>
      <c r="AD242" s="79"/>
      <c r="AE242" s="79" t="b">
        <v>0</v>
      </c>
      <c r="AF242" s="79">
        <v>0</v>
      </c>
      <c r="AG242" s="87" t="s">
        <v>2624</v>
      </c>
      <c r="AH242" s="79" t="b">
        <v>0</v>
      </c>
      <c r="AI242" s="79" t="s">
        <v>2626</v>
      </c>
      <c r="AJ242" s="79"/>
      <c r="AK242" s="87" t="s">
        <v>2624</v>
      </c>
      <c r="AL242" s="79" t="b">
        <v>0</v>
      </c>
      <c r="AM242" s="79">
        <v>40</v>
      </c>
      <c r="AN242" s="87" t="s">
        <v>2598</v>
      </c>
      <c r="AO242" s="79" t="s">
        <v>2632</v>
      </c>
      <c r="AP242" s="79" t="b">
        <v>0</v>
      </c>
      <c r="AQ242" s="87" t="s">
        <v>2598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8">
        <v>0</v>
      </c>
      <c r="BG242" s="49">
        <v>0</v>
      </c>
      <c r="BH242" s="48">
        <v>0</v>
      </c>
      <c r="BI242" s="49">
        <v>0</v>
      </c>
      <c r="BJ242" s="48">
        <v>0</v>
      </c>
      <c r="BK242" s="49">
        <v>0</v>
      </c>
      <c r="BL242" s="48">
        <v>40</v>
      </c>
      <c r="BM242" s="49">
        <v>100</v>
      </c>
      <c r="BN242" s="48">
        <v>40</v>
      </c>
    </row>
    <row r="243" spans="1:66" ht="15">
      <c r="A243" s="64" t="s">
        <v>392</v>
      </c>
      <c r="B243" s="64" t="s">
        <v>599</v>
      </c>
      <c r="C243" s="65" t="s">
        <v>5760</v>
      </c>
      <c r="D243" s="66">
        <v>10</v>
      </c>
      <c r="E243" s="67" t="s">
        <v>136</v>
      </c>
      <c r="F243" s="68">
        <v>28.285714285714285</v>
      </c>
      <c r="G243" s="65"/>
      <c r="H243" s="69"/>
      <c r="I243" s="70"/>
      <c r="J243" s="70"/>
      <c r="K243" s="34" t="s">
        <v>65</v>
      </c>
      <c r="L243" s="77">
        <v>243</v>
      </c>
      <c r="M243" s="77"/>
      <c r="N243" s="72"/>
      <c r="O243" s="79" t="s">
        <v>630</v>
      </c>
      <c r="P243" s="81">
        <v>43683.680231481485</v>
      </c>
      <c r="Q243" s="79" t="s">
        <v>639</v>
      </c>
      <c r="R243" s="79"/>
      <c r="S243" s="79"/>
      <c r="T243" s="79" t="s">
        <v>664</v>
      </c>
      <c r="U243" s="79"/>
      <c r="V243" s="82" t="s">
        <v>871</v>
      </c>
      <c r="W243" s="81">
        <v>43683.680231481485</v>
      </c>
      <c r="X243" s="85">
        <v>43683</v>
      </c>
      <c r="Y243" s="87" t="s">
        <v>1278</v>
      </c>
      <c r="Z243" s="82" t="s">
        <v>1790</v>
      </c>
      <c r="AA243" s="79"/>
      <c r="AB243" s="79"/>
      <c r="AC243" s="87" t="s">
        <v>2302</v>
      </c>
      <c r="AD243" s="79"/>
      <c r="AE243" s="79" t="b">
        <v>0</v>
      </c>
      <c r="AF243" s="79">
        <v>0</v>
      </c>
      <c r="AG243" s="87" t="s">
        <v>2624</v>
      </c>
      <c r="AH243" s="79" t="b">
        <v>0</v>
      </c>
      <c r="AI243" s="79" t="s">
        <v>2626</v>
      </c>
      <c r="AJ243" s="79"/>
      <c r="AK243" s="87" t="s">
        <v>2624</v>
      </c>
      <c r="AL243" s="79" t="b">
        <v>0</v>
      </c>
      <c r="AM243" s="79">
        <v>40</v>
      </c>
      <c r="AN243" s="87" t="s">
        <v>2598</v>
      </c>
      <c r="AO243" s="79" t="s">
        <v>2633</v>
      </c>
      <c r="AP243" s="79" t="b">
        <v>0</v>
      </c>
      <c r="AQ243" s="87" t="s">
        <v>2598</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8">
        <v>0</v>
      </c>
      <c r="BG243" s="49">
        <v>0</v>
      </c>
      <c r="BH243" s="48">
        <v>0</v>
      </c>
      <c r="BI243" s="49">
        <v>0</v>
      </c>
      <c r="BJ243" s="48">
        <v>0</v>
      </c>
      <c r="BK243" s="49">
        <v>0</v>
      </c>
      <c r="BL243" s="48">
        <v>40</v>
      </c>
      <c r="BM243" s="49">
        <v>100</v>
      </c>
      <c r="BN243" s="48">
        <v>40</v>
      </c>
    </row>
    <row r="244" spans="1:66" ht="15">
      <c r="A244" s="64" t="s">
        <v>392</v>
      </c>
      <c r="B244" s="64" t="s">
        <v>599</v>
      </c>
      <c r="C244" s="65" t="s">
        <v>5760</v>
      </c>
      <c r="D244" s="66">
        <v>10</v>
      </c>
      <c r="E244" s="67" t="s">
        <v>136</v>
      </c>
      <c r="F244" s="68">
        <v>28.285714285714285</v>
      </c>
      <c r="G244" s="65"/>
      <c r="H244" s="69"/>
      <c r="I244" s="70"/>
      <c r="J244" s="70"/>
      <c r="K244" s="34" t="s">
        <v>65</v>
      </c>
      <c r="L244" s="77">
        <v>244</v>
      </c>
      <c r="M244" s="77"/>
      <c r="N244" s="72"/>
      <c r="O244" s="79" t="s">
        <v>630</v>
      </c>
      <c r="P244" s="81">
        <v>43683.68037037037</v>
      </c>
      <c r="Q244" s="79" t="s">
        <v>634</v>
      </c>
      <c r="R244" s="79"/>
      <c r="S244" s="79"/>
      <c r="T244" s="79" t="s">
        <v>660</v>
      </c>
      <c r="U244" s="79"/>
      <c r="V244" s="82" t="s">
        <v>871</v>
      </c>
      <c r="W244" s="81">
        <v>43683.68037037037</v>
      </c>
      <c r="X244" s="85">
        <v>43683</v>
      </c>
      <c r="Y244" s="87" t="s">
        <v>1279</v>
      </c>
      <c r="Z244" s="82" t="s">
        <v>1791</v>
      </c>
      <c r="AA244" s="79"/>
      <c r="AB244" s="79"/>
      <c r="AC244" s="87" t="s">
        <v>2303</v>
      </c>
      <c r="AD244" s="79"/>
      <c r="AE244" s="79" t="b">
        <v>0</v>
      </c>
      <c r="AF244" s="79">
        <v>0</v>
      </c>
      <c r="AG244" s="87" t="s">
        <v>2624</v>
      </c>
      <c r="AH244" s="79" t="b">
        <v>0</v>
      </c>
      <c r="AI244" s="79" t="s">
        <v>2626</v>
      </c>
      <c r="AJ244" s="79"/>
      <c r="AK244" s="87" t="s">
        <v>2624</v>
      </c>
      <c r="AL244" s="79" t="b">
        <v>0</v>
      </c>
      <c r="AM244" s="79">
        <v>192</v>
      </c>
      <c r="AN244" s="87" t="s">
        <v>2597</v>
      </c>
      <c r="AO244" s="79" t="s">
        <v>2633</v>
      </c>
      <c r="AP244" s="79" t="b">
        <v>0</v>
      </c>
      <c r="AQ244" s="87" t="s">
        <v>2597</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8">
        <v>1</v>
      </c>
      <c r="BG244" s="49">
        <v>2.9411764705882355</v>
      </c>
      <c r="BH244" s="48">
        <v>0</v>
      </c>
      <c r="BI244" s="49">
        <v>0</v>
      </c>
      <c r="BJ244" s="48">
        <v>0</v>
      </c>
      <c r="BK244" s="49">
        <v>0</v>
      </c>
      <c r="BL244" s="48">
        <v>33</v>
      </c>
      <c r="BM244" s="49">
        <v>97.05882352941177</v>
      </c>
      <c r="BN244" s="48">
        <v>34</v>
      </c>
    </row>
    <row r="245" spans="1:66" ht="15">
      <c r="A245" s="64" t="s">
        <v>393</v>
      </c>
      <c r="B245" s="64" t="s">
        <v>599</v>
      </c>
      <c r="C245" s="65" t="s">
        <v>5760</v>
      </c>
      <c r="D245" s="66">
        <v>10</v>
      </c>
      <c r="E245" s="67" t="s">
        <v>136</v>
      </c>
      <c r="F245" s="68">
        <v>28.285714285714285</v>
      </c>
      <c r="G245" s="65"/>
      <c r="H245" s="69"/>
      <c r="I245" s="70"/>
      <c r="J245" s="70"/>
      <c r="K245" s="34" t="s">
        <v>65</v>
      </c>
      <c r="L245" s="77">
        <v>245</v>
      </c>
      <c r="M245" s="77"/>
      <c r="N245" s="72"/>
      <c r="O245" s="79" t="s">
        <v>630</v>
      </c>
      <c r="P245" s="81">
        <v>43682.448912037034</v>
      </c>
      <c r="Q245" s="79" t="s">
        <v>634</v>
      </c>
      <c r="R245" s="79"/>
      <c r="S245" s="79"/>
      <c r="T245" s="79" t="s">
        <v>660</v>
      </c>
      <c r="U245" s="79"/>
      <c r="V245" s="82" t="s">
        <v>872</v>
      </c>
      <c r="W245" s="81">
        <v>43682.448912037034</v>
      </c>
      <c r="X245" s="85">
        <v>43682</v>
      </c>
      <c r="Y245" s="87" t="s">
        <v>1280</v>
      </c>
      <c r="Z245" s="82" t="s">
        <v>1792</v>
      </c>
      <c r="AA245" s="79"/>
      <c r="AB245" s="79"/>
      <c r="AC245" s="87" t="s">
        <v>2304</v>
      </c>
      <c r="AD245" s="79"/>
      <c r="AE245" s="79" t="b">
        <v>0</v>
      </c>
      <c r="AF245" s="79">
        <v>0</v>
      </c>
      <c r="AG245" s="87" t="s">
        <v>2624</v>
      </c>
      <c r="AH245" s="79" t="b">
        <v>0</v>
      </c>
      <c r="AI245" s="79" t="s">
        <v>2626</v>
      </c>
      <c r="AJ245" s="79"/>
      <c r="AK245" s="87" t="s">
        <v>2624</v>
      </c>
      <c r="AL245" s="79" t="b">
        <v>0</v>
      </c>
      <c r="AM245" s="79">
        <v>192</v>
      </c>
      <c r="AN245" s="87" t="s">
        <v>2597</v>
      </c>
      <c r="AO245" s="79" t="s">
        <v>2632</v>
      </c>
      <c r="AP245" s="79" t="b">
        <v>0</v>
      </c>
      <c r="AQ245" s="87" t="s">
        <v>2597</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1</v>
      </c>
      <c r="BF245" s="48">
        <v>1</v>
      </c>
      <c r="BG245" s="49">
        <v>2.9411764705882355</v>
      </c>
      <c r="BH245" s="48">
        <v>0</v>
      </c>
      <c r="BI245" s="49">
        <v>0</v>
      </c>
      <c r="BJ245" s="48">
        <v>0</v>
      </c>
      <c r="BK245" s="49">
        <v>0</v>
      </c>
      <c r="BL245" s="48">
        <v>33</v>
      </c>
      <c r="BM245" s="49">
        <v>97.05882352941177</v>
      </c>
      <c r="BN245" s="48">
        <v>34</v>
      </c>
    </row>
    <row r="246" spans="1:66" ht="15">
      <c r="A246" s="64" t="s">
        <v>393</v>
      </c>
      <c r="B246" s="64" t="s">
        <v>599</v>
      </c>
      <c r="C246" s="65" t="s">
        <v>5760</v>
      </c>
      <c r="D246" s="66">
        <v>10</v>
      </c>
      <c r="E246" s="67" t="s">
        <v>136</v>
      </c>
      <c r="F246" s="68">
        <v>28.285714285714285</v>
      </c>
      <c r="G246" s="65"/>
      <c r="H246" s="69"/>
      <c r="I246" s="70"/>
      <c r="J246" s="70"/>
      <c r="K246" s="34" t="s">
        <v>65</v>
      </c>
      <c r="L246" s="77">
        <v>246</v>
      </c>
      <c r="M246" s="77"/>
      <c r="N246" s="72"/>
      <c r="O246" s="79" t="s">
        <v>630</v>
      </c>
      <c r="P246" s="81">
        <v>43683.55201388889</v>
      </c>
      <c r="Q246" s="79" t="s">
        <v>639</v>
      </c>
      <c r="R246" s="79"/>
      <c r="S246" s="79"/>
      <c r="T246" s="79" t="s">
        <v>664</v>
      </c>
      <c r="U246" s="79"/>
      <c r="V246" s="82" t="s">
        <v>872</v>
      </c>
      <c r="W246" s="81">
        <v>43683.55201388889</v>
      </c>
      <c r="X246" s="85">
        <v>43683</v>
      </c>
      <c r="Y246" s="87" t="s">
        <v>1281</v>
      </c>
      <c r="Z246" s="82" t="s">
        <v>1793</v>
      </c>
      <c r="AA246" s="79"/>
      <c r="AB246" s="79"/>
      <c r="AC246" s="87" t="s">
        <v>2305</v>
      </c>
      <c r="AD246" s="79"/>
      <c r="AE246" s="79" t="b">
        <v>0</v>
      </c>
      <c r="AF246" s="79">
        <v>0</v>
      </c>
      <c r="AG246" s="87" t="s">
        <v>2624</v>
      </c>
      <c r="AH246" s="79" t="b">
        <v>0</v>
      </c>
      <c r="AI246" s="79" t="s">
        <v>2626</v>
      </c>
      <c r="AJ246" s="79"/>
      <c r="AK246" s="87" t="s">
        <v>2624</v>
      </c>
      <c r="AL246" s="79" t="b">
        <v>0</v>
      </c>
      <c r="AM246" s="79">
        <v>40</v>
      </c>
      <c r="AN246" s="87" t="s">
        <v>2598</v>
      </c>
      <c r="AO246" s="79" t="s">
        <v>2632</v>
      </c>
      <c r="AP246" s="79" t="b">
        <v>0</v>
      </c>
      <c r="AQ246" s="87" t="s">
        <v>2598</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1</v>
      </c>
      <c r="BF246" s="48">
        <v>0</v>
      </c>
      <c r="BG246" s="49">
        <v>0</v>
      </c>
      <c r="BH246" s="48">
        <v>0</v>
      </c>
      <c r="BI246" s="49">
        <v>0</v>
      </c>
      <c r="BJ246" s="48">
        <v>0</v>
      </c>
      <c r="BK246" s="49">
        <v>0</v>
      </c>
      <c r="BL246" s="48">
        <v>40</v>
      </c>
      <c r="BM246" s="49">
        <v>100</v>
      </c>
      <c r="BN246" s="48">
        <v>40</v>
      </c>
    </row>
    <row r="247" spans="1:66" ht="15">
      <c r="A247" s="64" t="s">
        <v>393</v>
      </c>
      <c r="B247" s="64" t="s">
        <v>597</v>
      </c>
      <c r="C247" s="65" t="s">
        <v>5759</v>
      </c>
      <c r="D247" s="66">
        <v>3</v>
      </c>
      <c r="E247" s="67" t="s">
        <v>132</v>
      </c>
      <c r="F247" s="68">
        <v>32</v>
      </c>
      <c r="G247" s="65"/>
      <c r="H247" s="69"/>
      <c r="I247" s="70"/>
      <c r="J247" s="70"/>
      <c r="K247" s="34" t="s">
        <v>65</v>
      </c>
      <c r="L247" s="77">
        <v>247</v>
      </c>
      <c r="M247" s="77"/>
      <c r="N247" s="72"/>
      <c r="O247" s="79" t="s">
        <v>630</v>
      </c>
      <c r="P247" s="81">
        <v>43683.680868055555</v>
      </c>
      <c r="Q247" s="79" t="s">
        <v>640</v>
      </c>
      <c r="R247" s="79"/>
      <c r="S247" s="79"/>
      <c r="T247" s="79" t="s">
        <v>665</v>
      </c>
      <c r="U247" s="79"/>
      <c r="V247" s="82" t="s">
        <v>872</v>
      </c>
      <c r="W247" s="81">
        <v>43683.680868055555</v>
      </c>
      <c r="X247" s="85">
        <v>43683</v>
      </c>
      <c r="Y247" s="87" t="s">
        <v>1282</v>
      </c>
      <c r="Z247" s="82" t="s">
        <v>1794</v>
      </c>
      <c r="AA247" s="79"/>
      <c r="AB247" s="79"/>
      <c r="AC247" s="87" t="s">
        <v>2306</v>
      </c>
      <c r="AD247" s="79"/>
      <c r="AE247" s="79" t="b">
        <v>0</v>
      </c>
      <c r="AF247" s="79">
        <v>0</v>
      </c>
      <c r="AG247" s="87" t="s">
        <v>2624</v>
      </c>
      <c r="AH247" s="79" t="b">
        <v>0</v>
      </c>
      <c r="AI247" s="79" t="s">
        <v>2626</v>
      </c>
      <c r="AJ247" s="79"/>
      <c r="AK247" s="87" t="s">
        <v>2624</v>
      </c>
      <c r="AL247" s="79" t="b">
        <v>0</v>
      </c>
      <c r="AM247" s="79">
        <v>10</v>
      </c>
      <c r="AN247" s="87" t="s">
        <v>2619</v>
      </c>
      <c r="AO247" s="79" t="s">
        <v>2632</v>
      </c>
      <c r="AP247" s="79" t="b">
        <v>0</v>
      </c>
      <c r="AQ247" s="87" t="s">
        <v>2619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8">
        <v>1</v>
      </c>
      <c r="BG247" s="49">
        <v>2.4390243902439024</v>
      </c>
      <c r="BH247" s="48">
        <v>0</v>
      </c>
      <c r="BI247" s="49">
        <v>0</v>
      </c>
      <c r="BJ247" s="48">
        <v>0</v>
      </c>
      <c r="BK247" s="49">
        <v>0</v>
      </c>
      <c r="BL247" s="48">
        <v>40</v>
      </c>
      <c r="BM247" s="49">
        <v>97.5609756097561</v>
      </c>
      <c r="BN247" s="48">
        <v>41</v>
      </c>
    </row>
    <row r="248" spans="1:66" ht="15">
      <c r="A248" s="64" t="s">
        <v>394</v>
      </c>
      <c r="B248" s="64" t="s">
        <v>590</v>
      </c>
      <c r="C248" s="65" t="s">
        <v>5759</v>
      </c>
      <c r="D248" s="66">
        <v>3</v>
      </c>
      <c r="E248" s="67" t="s">
        <v>132</v>
      </c>
      <c r="F248" s="68">
        <v>32</v>
      </c>
      <c r="G248" s="65"/>
      <c r="H248" s="69"/>
      <c r="I248" s="70"/>
      <c r="J248" s="70"/>
      <c r="K248" s="34" t="s">
        <v>65</v>
      </c>
      <c r="L248" s="77">
        <v>248</v>
      </c>
      <c r="M248" s="77"/>
      <c r="N248" s="72"/>
      <c r="O248" s="79" t="s">
        <v>630</v>
      </c>
      <c r="P248" s="81">
        <v>43683.685960648145</v>
      </c>
      <c r="Q248" s="79" t="s">
        <v>637</v>
      </c>
      <c r="R248" s="79"/>
      <c r="S248" s="79"/>
      <c r="T248" s="79" t="s">
        <v>663</v>
      </c>
      <c r="U248" s="79"/>
      <c r="V248" s="82" t="s">
        <v>873</v>
      </c>
      <c r="W248" s="81">
        <v>43683.685960648145</v>
      </c>
      <c r="X248" s="85">
        <v>43683</v>
      </c>
      <c r="Y248" s="87" t="s">
        <v>1283</v>
      </c>
      <c r="Z248" s="82" t="s">
        <v>1795</v>
      </c>
      <c r="AA248" s="79"/>
      <c r="AB248" s="79"/>
      <c r="AC248" s="87" t="s">
        <v>2307</v>
      </c>
      <c r="AD248" s="79"/>
      <c r="AE248" s="79" t="b">
        <v>0</v>
      </c>
      <c r="AF248" s="79">
        <v>0</v>
      </c>
      <c r="AG248" s="87" t="s">
        <v>2624</v>
      </c>
      <c r="AH248" s="79" t="b">
        <v>0</v>
      </c>
      <c r="AI248" s="79" t="s">
        <v>2627</v>
      </c>
      <c r="AJ248" s="79"/>
      <c r="AK248" s="87" t="s">
        <v>2624</v>
      </c>
      <c r="AL248" s="79" t="b">
        <v>0</v>
      </c>
      <c r="AM248" s="79">
        <v>38</v>
      </c>
      <c r="AN248" s="87" t="s">
        <v>2563</v>
      </c>
      <c r="AO248" s="79" t="s">
        <v>2632</v>
      </c>
      <c r="AP248" s="79" t="b">
        <v>0</v>
      </c>
      <c r="AQ248" s="87" t="s">
        <v>2563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8"/>
      <c r="BG248" s="49"/>
      <c r="BH248" s="48"/>
      <c r="BI248" s="49"/>
      <c r="BJ248" s="48"/>
      <c r="BK248" s="49"/>
      <c r="BL248" s="48"/>
      <c r="BM248" s="49"/>
      <c r="BN248" s="48"/>
    </row>
    <row r="249" spans="1:66" ht="15">
      <c r="A249" s="64" t="s">
        <v>394</v>
      </c>
      <c r="B249" s="64" t="s">
        <v>623</v>
      </c>
      <c r="C249" s="65" t="s">
        <v>5759</v>
      </c>
      <c r="D249" s="66">
        <v>3</v>
      </c>
      <c r="E249" s="67" t="s">
        <v>132</v>
      </c>
      <c r="F249" s="68">
        <v>32</v>
      </c>
      <c r="G249" s="65"/>
      <c r="H249" s="69"/>
      <c r="I249" s="70"/>
      <c r="J249" s="70"/>
      <c r="K249" s="34" t="s">
        <v>65</v>
      </c>
      <c r="L249" s="77">
        <v>249</v>
      </c>
      <c r="M249" s="77"/>
      <c r="N249" s="72"/>
      <c r="O249" s="79" t="s">
        <v>631</v>
      </c>
      <c r="P249" s="81">
        <v>43683.685960648145</v>
      </c>
      <c r="Q249" s="79" t="s">
        <v>637</v>
      </c>
      <c r="R249" s="79"/>
      <c r="S249" s="79"/>
      <c r="T249" s="79" t="s">
        <v>663</v>
      </c>
      <c r="U249" s="79"/>
      <c r="V249" s="82" t="s">
        <v>873</v>
      </c>
      <c r="W249" s="81">
        <v>43683.685960648145</v>
      </c>
      <c r="X249" s="85">
        <v>43683</v>
      </c>
      <c r="Y249" s="87" t="s">
        <v>1283</v>
      </c>
      <c r="Z249" s="82" t="s">
        <v>1795</v>
      </c>
      <c r="AA249" s="79"/>
      <c r="AB249" s="79"/>
      <c r="AC249" s="87" t="s">
        <v>2307</v>
      </c>
      <c r="AD249" s="79"/>
      <c r="AE249" s="79" t="b">
        <v>0</v>
      </c>
      <c r="AF249" s="79">
        <v>0</v>
      </c>
      <c r="AG249" s="87" t="s">
        <v>2624</v>
      </c>
      <c r="AH249" s="79" t="b">
        <v>0</v>
      </c>
      <c r="AI249" s="79" t="s">
        <v>2627</v>
      </c>
      <c r="AJ249" s="79"/>
      <c r="AK249" s="87" t="s">
        <v>2624</v>
      </c>
      <c r="AL249" s="79" t="b">
        <v>0</v>
      </c>
      <c r="AM249" s="79">
        <v>38</v>
      </c>
      <c r="AN249" s="87" t="s">
        <v>2563</v>
      </c>
      <c r="AO249" s="79" t="s">
        <v>2632</v>
      </c>
      <c r="AP249" s="79" t="b">
        <v>0</v>
      </c>
      <c r="AQ249" s="87" t="s">
        <v>2563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8">
        <v>0</v>
      </c>
      <c r="BG249" s="49">
        <v>0</v>
      </c>
      <c r="BH249" s="48">
        <v>0</v>
      </c>
      <c r="BI249" s="49">
        <v>0</v>
      </c>
      <c r="BJ249" s="48">
        <v>0</v>
      </c>
      <c r="BK249" s="49">
        <v>0</v>
      </c>
      <c r="BL249" s="48">
        <v>6</v>
      </c>
      <c r="BM249" s="49">
        <v>100</v>
      </c>
      <c r="BN249" s="48">
        <v>6</v>
      </c>
    </row>
    <row r="250" spans="1:66" ht="15">
      <c r="A250" s="64" t="s">
        <v>395</v>
      </c>
      <c r="B250" s="64" t="s">
        <v>590</v>
      </c>
      <c r="C250" s="65" t="s">
        <v>5759</v>
      </c>
      <c r="D250" s="66">
        <v>3</v>
      </c>
      <c r="E250" s="67" t="s">
        <v>132</v>
      </c>
      <c r="F250" s="68">
        <v>32</v>
      </c>
      <c r="G250" s="65"/>
      <c r="H250" s="69"/>
      <c r="I250" s="70"/>
      <c r="J250" s="70"/>
      <c r="K250" s="34" t="s">
        <v>65</v>
      </c>
      <c r="L250" s="77">
        <v>250</v>
      </c>
      <c r="M250" s="77"/>
      <c r="N250" s="72"/>
      <c r="O250" s="79" t="s">
        <v>630</v>
      </c>
      <c r="P250" s="81">
        <v>43683.69761574074</v>
      </c>
      <c r="Q250" s="79" t="s">
        <v>637</v>
      </c>
      <c r="R250" s="79"/>
      <c r="S250" s="79"/>
      <c r="T250" s="79" t="s">
        <v>663</v>
      </c>
      <c r="U250" s="79"/>
      <c r="V250" s="82" t="s">
        <v>874</v>
      </c>
      <c r="W250" s="81">
        <v>43683.69761574074</v>
      </c>
      <c r="X250" s="85">
        <v>43683</v>
      </c>
      <c r="Y250" s="87" t="s">
        <v>1284</v>
      </c>
      <c r="Z250" s="82" t="s">
        <v>1796</v>
      </c>
      <c r="AA250" s="79"/>
      <c r="AB250" s="79"/>
      <c r="AC250" s="87" t="s">
        <v>2308</v>
      </c>
      <c r="AD250" s="79"/>
      <c r="AE250" s="79" t="b">
        <v>0</v>
      </c>
      <c r="AF250" s="79">
        <v>0</v>
      </c>
      <c r="AG250" s="87" t="s">
        <v>2624</v>
      </c>
      <c r="AH250" s="79" t="b">
        <v>0</v>
      </c>
      <c r="AI250" s="79" t="s">
        <v>2627</v>
      </c>
      <c r="AJ250" s="79"/>
      <c r="AK250" s="87" t="s">
        <v>2624</v>
      </c>
      <c r="AL250" s="79" t="b">
        <v>0</v>
      </c>
      <c r="AM250" s="79">
        <v>38</v>
      </c>
      <c r="AN250" s="87" t="s">
        <v>2563</v>
      </c>
      <c r="AO250" s="79" t="s">
        <v>2632</v>
      </c>
      <c r="AP250" s="79" t="b">
        <v>0</v>
      </c>
      <c r="AQ250" s="87" t="s">
        <v>2563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8"/>
      <c r="BG250" s="49"/>
      <c r="BH250" s="48"/>
      <c r="BI250" s="49"/>
      <c r="BJ250" s="48"/>
      <c r="BK250" s="49"/>
      <c r="BL250" s="48"/>
      <c r="BM250" s="49"/>
      <c r="BN250" s="48"/>
    </row>
    <row r="251" spans="1:66" ht="15">
      <c r="A251" s="64" t="s">
        <v>395</v>
      </c>
      <c r="B251" s="64" t="s">
        <v>623</v>
      </c>
      <c r="C251" s="65" t="s">
        <v>5759</v>
      </c>
      <c r="D251" s="66">
        <v>3</v>
      </c>
      <c r="E251" s="67" t="s">
        <v>132</v>
      </c>
      <c r="F251" s="68">
        <v>32</v>
      </c>
      <c r="G251" s="65"/>
      <c r="H251" s="69"/>
      <c r="I251" s="70"/>
      <c r="J251" s="70"/>
      <c r="K251" s="34" t="s">
        <v>65</v>
      </c>
      <c r="L251" s="77">
        <v>251</v>
      </c>
      <c r="M251" s="77"/>
      <c r="N251" s="72"/>
      <c r="O251" s="79" t="s">
        <v>631</v>
      </c>
      <c r="P251" s="81">
        <v>43683.69761574074</v>
      </c>
      <c r="Q251" s="79" t="s">
        <v>637</v>
      </c>
      <c r="R251" s="79"/>
      <c r="S251" s="79"/>
      <c r="T251" s="79" t="s">
        <v>663</v>
      </c>
      <c r="U251" s="79"/>
      <c r="V251" s="82" t="s">
        <v>874</v>
      </c>
      <c r="W251" s="81">
        <v>43683.69761574074</v>
      </c>
      <c r="X251" s="85">
        <v>43683</v>
      </c>
      <c r="Y251" s="87" t="s">
        <v>1284</v>
      </c>
      <c r="Z251" s="82" t="s">
        <v>1796</v>
      </c>
      <c r="AA251" s="79"/>
      <c r="AB251" s="79"/>
      <c r="AC251" s="87" t="s">
        <v>2308</v>
      </c>
      <c r="AD251" s="79"/>
      <c r="AE251" s="79" t="b">
        <v>0</v>
      </c>
      <c r="AF251" s="79">
        <v>0</v>
      </c>
      <c r="AG251" s="87" t="s">
        <v>2624</v>
      </c>
      <c r="AH251" s="79" t="b">
        <v>0</v>
      </c>
      <c r="AI251" s="79" t="s">
        <v>2627</v>
      </c>
      <c r="AJ251" s="79"/>
      <c r="AK251" s="87" t="s">
        <v>2624</v>
      </c>
      <c r="AL251" s="79" t="b">
        <v>0</v>
      </c>
      <c r="AM251" s="79">
        <v>38</v>
      </c>
      <c r="AN251" s="87" t="s">
        <v>2563</v>
      </c>
      <c r="AO251" s="79" t="s">
        <v>2632</v>
      </c>
      <c r="AP251" s="79" t="b">
        <v>0</v>
      </c>
      <c r="AQ251" s="87" t="s">
        <v>2563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8">
        <v>0</v>
      </c>
      <c r="BG251" s="49">
        <v>0</v>
      </c>
      <c r="BH251" s="48">
        <v>0</v>
      </c>
      <c r="BI251" s="49">
        <v>0</v>
      </c>
      <c r="BJ251" s="48">
        <v>0</v>
      </c>
      <c r="BK251" s="49">
        <v>0</v>
      </c>
      <c r="BL251" s="48">
        <v>6</v>
      </c>
      <c r="BM251" s="49">
        <v>100</v>
      </c>
      <c r="BN251" s="48">
        <v>6</v>
      </c>
    </row>
    <row r="252" spans="1:66" ht="15">
      <c r="A252" s="64" t="s">
        <v>396</v>
      </c>
      <c r="B252" s="64" t="s">
        <v>599</v>
      </c>
      <c r="C252" s="65" t="s">
        <v>5759</v>
      </c>
      <c r="D252" s="66">
        <v>3</v>
      </c>
      <c r="E252" s="67" t="s">
        <v>132</v>
      </c>
      <c r="F252" s="68">
        <v>32</v>
      </c>
      <c r="G252" s="65"/>
      <c r="H252" s="69"/>
      <c r="I252" s="70"/>
      <c r="J252" s="70"/>
      <c r="K252" s="34" t="s">
        <v>65</v>
      </c>
      <c r="L252" s="77">
        <v>252</v>
      </c>
      <c r="M252" s="77"/>
      <c r="N252" s="72"/>
      <c r="O252" s="79" t="s">
        <v>630</v>
      </c>
      <c r="P252" s="81">
        <v>43683.69826388889</v>
      </c>
      <c r="Q252" s="79" t="s">
        <v>639</v>
      </c>
      <c r="R252" s="79"/>
      <c r="S252" s="79"/>
      <c r="T252" s="79" t="s">
        <v>664</v>
      </c>
      <c r="U252" s="79"/>
      <c r="V252" s="82" t="s">
        <v>875</v>
      </c>
      <c r="W252" s="81">
        <v>43683.69826388889</v>
      </c>
      <c r="X252" s="85">
        <v>43683</v>
      </c>
      <c r="Y252" s="87" t="s">
        <v>1285</v>
      </c>
      <c r="Z252" s="82" t="s">
        <v>1797</v>
      </c>
      <c r="AA252" s="79"/>
      <c r="AB252" s="79"/>
      <c r="AC252" s="87" t="s">
        <v>2309</v>
      </c>
      <c r="AD252" s="79"/>
      <c r="AE252" s="79" t="b">
        <v>0</v>
      </c>
      <c r="AF252" s="79">
        <v>0</v>
      </c>
      <c r="AG252" s="87" t="s">
        <v>2624</v>
      </c>
      <c r="AH252" s="79" t="b">
        <v>0</v>
      </c>
      <c r="AI252" s="79" t="s">
        <v>2626</v>
      </c>
      <c r="AJ252" s="79"/>
      <c r="AK252" s="87" t="s">
        <v>2624</v>
      </c>
      <c r="AL252" s="79" t="b">
        <v>0</v>
      </c>
      <c r="AM252" s="79">
        <v>40</v>
      </c>
      <c r="AN252" s="87" t="s">
        <v>2598</v>
      </c>
      <c r="AO252" s="79" t="s">
        <v>2633</v>
      </c>
      <c r="AP252" s="79" t="b">
        <v>0</v>
      </c>
      <c r="AQ252" s="87" t="s">
        <v>2598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8">
        <v>0</v>
      </c>
      <c r="BG252" s="49">
        <v>0</v>
      </c>
      <c r="BH252" s="48">
        <v>0</v>
      </c>
      <c r="BI252" s="49">
        <v>0</v>
      </c>
      <c r="BJ252" s="48">
        <v>0</v>
      </c>
      <c r="BK252" s="49">
        <v>0</v>
      </c>
      <c r="BL252" s="48">
        <v>40</v>
      </c>
      <c r="BM252" s="49">
        <v>100</v>
      </c>
      <c r="BN252" s="48">
        <v>40</v>
      </c>
    </row>
    <row r="253" spans="1:66" ht="15">
      <c r="A253" s="64" t="s">
        <v>397</v>
      </c>
      <c r="B253" s="64" t="s">
        <v>599</v>
      </c>
      <c r="C253" s="65" t="s">
        <v>5759</v>
      </c>
      <c r="D253" s="66">
        <v>3</v>
      </c>
      <c r="E253" s="67" t="s">
        <v>132</v>
      </c>
      <c r="F253" s="68">
        <v>32</v>
      </c>
      <c r="G253" s="65"/>
      <c r="H253" s="69"/>
      <c r="I253" s="70"/>
      <c r="J253" s="70"/>
      <c r="K253" s="34" t="s">
        <v>65</v>
      </c>
      <c r="L253" s="77">
        <v>253</v>
      </c>
      <c r="M253" s="77"/>
      <c r="N253" s="72"/>
      <c r="O253" s="79" t="s">
        <v>630</v>
      </c>
      <c r="P253" s="81">
        <v>43683.7133912037</v>
      </c>
      <c r="Q253" s="79" t="s">
        <v>634</v>
      </c>
      <c r="R253" s="79"/>
      <c r="S253" s="79"/>
      <c r="T253" s="79" t="s">
        <v>660</v>
      </c>
      <c r="U253" s="79"/>
      <c r="V253" s="82" t="s">
        <v>876</v>
      </c>
      <c r="W253" s="81">
        <v>43683.7133912037</v>
      </c>
      <c r="X253" s="85">
        <v>43683</v>
      </c>
      <c r="Y253" s="87" t="s">
        <v>1286</v>
      </c>
      <c r="Z253" s="82" t="s">
        <v>1798</v>
      </c>
      <c r="AA253" s="79"/>
      <c r="AB253" s="79"/>
      <c r="AC253" s="87" t="s">
        <v>2310</v>
      </c>
      <c r="AD253" s="79"/>
      <c r="AE253" s="79" t="b">
        <v>0</v>
      </c>
      <c r="AF253" s="79">
        <v>0</v>
      </c>
      <c r="AG253" s="87" t="s">
        <v>2624</v>
      </c>
      <c r="AH253" s="79" t="b">
        <v>0</v>
      </c>
      <c r="AI253" s="79" t="s">
        <v>2626</v>
      </c>
      <c r="AJ253" s="79"/>
      <c r="AK253" s="87" t="s">
        <v>2624</v>
      </c>
      <c r="AL253" s="79" t="b">
        <v>0</v>
      </c>
      <c r="AM253" s="79">
        <v>192</v>
      </c>
      <c r="AN253" s="87" t="s">
        <v>2597</v>
      </c>
      <c r="AO253" s="79" t="s">
        <v>2632</v>
      </c>
      <c r="AP253" s="79" t="b">
        <v>0</v>
      </c>
      <c r="AQ253" s="87" t="s">
        <v>2597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v>1</v>
      </c>
      <c r="BG253" s="49">
        <v>2.9411764705882355</v>
      </c>
      <c r="BH253" s="48">
        <v>0</v>
      </c>
      <c r="BI253" s="49">
        <v>0</v>
      </c>
      <c r="BJ253" s="48">
        <v>0</v>
      </c>
      <c r="BK253" s="49">
        <v>0</v>
      </c>
      <c r="BL253" s="48">
        <v>33</v>
      </c>
      <c r="BM253" s="49">
        <v>97.05882352941177</v>
      </c>
      <c r="BN253" s="48">
        <v>34</v>
      </c>
    </row>
    <row r="254" spans="1:66" ht="15">
      <c r="A254" s="64" t="s">
        <v>398</v>
      </c>
      <c r="B254" s="64" t="s">
        <v>599</v>
      </c>
      <c r="C254" s="65" t="s">
        <v>5759</v>
      </c>
      <c r="D254" s="66">
        <v>3</v>
      </c>
      <c r="E254" s="67" t="s">
        <v>132</v>
      </c>
      <c r="F254" s="68">
        <v>32</v>
      </c>
      <c r="G254" s="65"/>
      <c r="H254" s="69"/>
      <c r="I254" s="70"/>
      <c r="J254" s="70"/>
      <c r="K254" s="34" t="s">
        <v>65</v>
      </c>
      <c r="L254" s="77">
        <v>254</v>
      </c>
      <c r="M254" s="77"/>
      <c r="N254" s="72"/>
      <c r="O254" s="79" t="s">
        <v>630</v>
      </c>
      <c r="P254" s="81">
        <v>43683.71913194445</v>
      </c>
      <c r="Q254" s="79" t="s">
        <v>634</v>
      </c>
      <c r="R254" s="79"/>
      <c r="S254" s="79"/>
      <c r="T254" s="79" t="s">
        <v>660</v>
      </c>
      <c r="U254" s="79"/>
      <c r="V254" s="82" t="s">
        <v>877</v>
      </c>
      <c r="W254" s="81">
        <v>43683.71913194445</v>
      </c>
      <c r="X254" s="85">
        <v>43683</v>
      </c>
      <c r="Y254" s="87" t="s">
        <v>1287</v>
      </c>
      <c r="Z254" s="82" t="s">
        <v>1799</v>
      </c>
      <c r="AA254" s="79"/>
      <c r="AB254" s="79"/>
      <c r="AC254" s="87" t="s">
        <v>2311</v>
      </c>
      <c r="AD254" s="79"/>
      <c r="AE254" s="79" t="b">
        <v>0</v>
      </c>
      <c r="AF254" s="79">
        <v>0</v>
      </c>
      <c r="AG254" s="87" t="s">
        <v>2624</v>
      </c>
      <c r="AH254" s="79" t="b">
        <v>0</v>
      </c>
      <c r="AI254" s="79" t="s">
        <v>2626</v>
      </c>
      <c r="AJ254" s="79"/>
      <c r="AK254" s="87" t="s">
        <v>2624</v>
      </c>
      <c r="AL254" s="79" t="b">
        <v>0</v>
      </c>
      <c r="AM254" s="79">
        <v>192</v>
      </c>
      <c r="AN254" s="87" t="s">
        <v>2597</v>
      </c>
      <c r="AO254" s="79" t="s">
        <v>2632</v>
      </c>
      <c r="AP254" s="79" t="b">
        <v>0</v>
      </c>
      <c r="AQ254" s="87" t="s">
        <v>2597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v>1</v>
      </c>
      <c r="BG254" s="49">
        <v>2.9411764705882355</v>
      </c>
      <c r="BH254" s="48">
        <v>0</v>
      </c>
      <c r="BI254" s="49">
        <v>0</v>
      </c>
      <c r="BJ254" s="48">
        <v>0</v>
      </c>
      <c r="BK254" s="49">
        <v>0</v>
      </c>
      <c r="BL254" s="48">
        <v>33</v>
      </c>
      <c r="BM254" s="49">
        <v>97.05882352941177</v>
      </c>
      <c r="BN254" s="48">
        <v>34</v>
      </c>
    </row>
    <row r="255" spans="1:66" ht="15">
      <c r="A255" s="64" t="s">
        <v>399</v>
      </c>
      <c r="B255" s="64" t="s">
        <v>599</v>
      </c>
      <c r="C255" s="65" t="s">
        <v>5759</v>
      </c>
      <c r="D255" s="66">
        <v>3</v>
      </c>
      <c r="E255" s="67" t="s">
        <v>132</v>
      </c>
      <c r="F255" s="68">
        <v>32</v>
      </c>
      <c r="G255" s="65"/>
      <c r="H255" s="69"/>
      <c r="I255" s="70"/>
      <c r="J255" s="70"/>
      <c r="K255" s="34" t="s">
        <v>65</v>
      </c>
      <c r="L255" s="77">
        <v>255</v>
      </c>
      <c r="M255" s="77"/>
      <c r="N255" s="72"/>
      <c r="O255" s="79" t="s">
        <v>630</v>
      </c>
      <c r="P255" s="81">
        <v>43683.784212962964</v>
      </c>
      <c r="Q255" s="79" t="s">
        <v>634</v>
      </c>
      <c r="R255" s="79"/>
      <c r="S255" s="79"/>
      <c r="T255" s="79" t="s">
        <v>660</v>
      </c>
      <c r="U255" s="79"/>
      <c r="V255" s="82" t="s">
        <v>878</v>
      </c>
      <c r="W255" s="81">
        <v>43683.784212962964</v>
      </c>
      <c r="X255" s="85">
        <v>43683</v>
      </c>
      <c r="Y255" s="87" t="s">
        <v>1288</v>
      </c>
      <c r="Z255" s="82" t="s">
        <v>1800</v>
      </c>
      <c r="AA255" s="79"/>
      <c r="AB255" s="79"/>
      <c r="AC255" s="87" t="s">
        <v>2312</v>
      </c>
      <c r="AD255" s="79"/>
      <c r="AE255" s="79" t="b">
        <v>0</v>
      </c>
      <c r="AF255" s="79">
        <v>0</v>
      </c>
      <c r="AG255" s="87" t="s">
        <v>2624</v>
      </c>
      <c r="AH255" s="79" t="b">
        <v>0</v>
      </c>
      <c r="AI255" s="79" t="s">
        <v>2626</v>
      </c>
      <c r="AJ255" s="79"/>
      <c r="AK255" s="87" t="s">
        <v>2624</v>
      </c>
      <c r="AL255" s="79" t="b">
        <v>0</v>
      </c>
      <c r="AM255" s="79">
        <v>192</v>
      </c>
      <c r="AN255" s="87" t="s">
        <v>2597</v>
      </c>
      <c r="AO255" s="79" t="s">
        <v>2633</v>
      </c>
      <c r="AP255" s="79" t="b">
        <v>0</v>
      </c>
      <c r="AQ255" s="87" t="s">
        <v>2597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8">
        <v>1</v>
      </c>
      <c r="BG255" s="49">
        <v>2.9411764705882355</v>
      </c>
      <c r="BH255" s="48">
        <v>0</v>
      </c>
      <c r="BI255" s="49">
        <v>0</v>
      </c>
      <c r="BJ255" s="48">
        <v>0</v>
      </c>
      <c r="BK255" s="49">
        <v>0</v>
      </c>
      <c r="BL255" s="48">
        <v>33</v>
      </c>
      <c r="BM255" s="49">
        <v>97.05882352941177</v>
      </c>
      <c r="BN255" s="48">
        <v>34</v>
      </c>
    </row>
    <row r="256" spans="1:66" ht="15">
      <c r="A256" s="64" t="s">
        <v>400</v>
      </c>
      <c r="B256" s="64" t="s">
        <v>599</v>
      </c>
      <c r="C256" s="65" t="s">
        <v>5759</v>
      </c>
      <c r="D256" s="66">
        <v>3</v>
      </c>
      <c r="E256" s="67" t="s">
        <v>132</v>
      </c>
      <c r="F256" s="68">
        <v>32</v>
      </c>
      <c r="G256" s="65"/>
      <c r="H256" s="69"/>
      <c r="I256" s="70"/>
      <c r="J256" s="70"/>
      <c r="K256" s="34" t="s">
        <v>65</v>
      </c>
      <c r="L256" s="77">
        <v>256</v>
      </c>
      <c r="M256" s="77"/>
      <c r="N256" s="72"/>
      <c r="O256" s="79" t="s">
        <v>630</v>
      </c>
      <c r="P256" s="81">
        <v>43683.78579861111</v>
      </c>
      <c r="Q256" s="79" t="s">
        <v>634</v>
      </c>
      <c r="R256" s="79"/>
      <c r="S256" s="79"/>
      <c r="T256" s="79" t="s">
        <v>660</v>
      </c>
      <c r="U256" s="79"/>
      <c r="V256" s="82" t="s">
        <v>879</v>
      </c>
      <c r="W256" s="81">
        <v>43683.78579861111</v>
      </c>
      <c r="X256" s="85">
        <v>43683</v>
      </c>
      <c r="Y256" s="87" t="s">
        <v>1289</v>
      </c>
      <c r="Z256" s="82" t="s">
        <v>1801</v>
      </c>
      <c r="AA256" s="79"/>
      <c r="AB256" s="79"/>
      <c r="AC256" s="87" t="s">
        <v>2313</v>
      </c>
      <c r="AD256" s="79"/>
      <c r="AE256" s="79" t="b">
        <v>0</v>
      </c>
      <c r="AF256" s="79">
        <v>0</v>
      </c>
      <c r="AG256" s="87" t="s">
        <v>2624</v>
      </c>
      <c r="AH256" s="79" t="b">
        <v>0</v>
      </c>
      <c r="AI256" s="79" t="s">
        <v>2626</v>
      </c>
      <c r="AJ256" s="79"/>
      <c r="AK256" s="87" t="s">
        <v>2624</v>
      </c>
      <c r="AL256" s="79" t="b">
        <v>0</v>
      </c>
      <c r="AM256" s="79">
        <v>192</v>
      </c>
      <c r="AN256" s="87" t="s">
        <v>2597</v>
      </c>
      <c r="AO256" s="79" t="s">
        <v>2635</v>
      </c>
      <c r="AP256" s="79" t="b">
        <v>0</v>
      </c>
      <c r="AQ256" s="87" t="s">
        <v>2597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v>1</v>
      </c>
      <c r="BG256" s="49">
        <v>2.9411764705882355</v>
      </c>
      <c r="BH256" s="48">
        <v>0</v>
      </c>
      <c r="BI256" s="49">
        <v>0</v>
      </c>
      <c r="BJ256" s="48">
        <v>0</v>
      </c>
      <c r="BK256" s="49">
        <v>0</v>
      </c>
      <c r="BL256" s="48">
        <v>33</v>
      </c>
      <c r="BM256" s="49">
        <v>97.05882352941177</v>
      </c>
      <c r="BN256" s="48">
        <v>34</v>
      </c>
    </row>
    <row r="257" spans="1:66" ht="15">
      <c r="A257" s="64" t="s">
        <v>401</v>
      </c>
      <c r="B257" s="64" t="s">
        <v>599</v>
      </c>
      <c r="C257" s="65" t="s">
        <v>5759</v>
      </c>
      <c r="D257" s="66">
        <v>3</v>
      </c>
      <c r="E257" s="67" t="s">
        <v>132</v>
      </c>
      <c r="F257" s="68">
        <v>32</v>
      </c>
      <c r="G257" s="65"/>
      <c r="H257" s="69"/>
      <c r="I257" s="70"/>
      <c r="J257" s="70"/>
      <c r="K257" s="34" t="s">
        <v>65</v>
      </c>
      <c r="L257" s="77">
        <v>257</v>
      </c>
      <c r="M257" s="77"/>
      <c r="N257" s="72"/>
      <c r="O257" s="79" t="s">
        <v>630</v>
      </c>
      <c r="P257" s="81">
        <v>43683.80417824074</v>
      </c>
      <c r="Q257" s="79" t="s">
        <v>639</v>
      </c>
      <c r="R257" s="79"/>
      <c r="S257" s="79"/>
      <c r="T257" s="79" t="s">
        <v>664</v>
      </c>
      <c r="U257" s="79"/>
      <c r="V257" s="82" t="s">
        <v>880</v>
      </c>
      <c r="W257" s="81">
        <v>43683.80417824074</v>
      </c>
      <c r="X257" s="85">
        <v>43683</v>
      </c>
      <c r="Y257" s="87" t="s">
        <v>1290</v>
      </c>
      <c r="Z257" s="82" t="s">
        <v>1802</v>
      </c>
      <c r="AA257" s="79"/>
      <c r="AB257" s="79"/>
      <c r="AC257" s="87" t="s">
        <v>2314</v>
      </c>
      <c r="AD257" s="79"/>
      <c r="AE257" s="79" t="b">
        <v>0</v>
      </c>
      <c r="AF257" s="79">
        <v>0</v>
      </c>
      <c r="AG257" s="87" t="s">
        <v>2624</v>
      </c>
      <c r="AH257" s="79" t="b">
        <v>0</v>
      </c>
      <c r="AI257" s="79" t="s">
        <v>2626</v>
      </c>
      <c r="AJ257" s="79"/>
      <c r="AK257" s="87" t="s">
        <v>2624</v>
      </c>
      <c r="AL257" s="79" t="b">
        <v>0</v>
      </c>
      <c r="AM257" s="79">
        <v>40</v>
      </c>
      <c r="AN257" s="87" t="s">
        <v>2598</v>
      </c>
      <c r="AO257" s="79" t="s">
        <v>2631</v>
      </c>
      <c r="AP257" s="79" t="b">
        <v>0</v>
      </c>
      <c r="AQ257" s="87" t="s">
        <v>2598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8">
        <v>0</v>
      </c>
      <c r="BG257" s="49">
        <v>0</v>
      </c>
      <c r="BH257" s="48">
        <v>0</v>
      </c>
      <c r="BI257" s="49">
        <v>0</v>
      </c>
      <c r="BJ257" s="48">
        <v>0</v>
      </c>
      <c r="BK257" s="49">
        <v>0</v>
      </c>
      <c r="BL257" s="48">
        <v>40</v>
      </c>
      <c r="BM257" s="49">
        <v>100</v>
      </c>
      <c r="BN257" s="48">
        <v>40</v>
      </c>
    </row>
    <row r="258" spans="1:66" ht="15">
      <c r="A258" s="64" t="s">
        <v>402</v>
      </c>
      <c r="B258" s="64" t="s">
        <v>599</v>
      </c>
      <c r="C258" s="65" t="s">
        <v>5759</v>
      </c>
      <c r="D258" s="66">
        <v>3</v>
      </c>
      <c r="E258" s="67" t="s">
        <v>132</v>
      </c>
      <c r="F258" s="68">
        <v>32</v>
      </c>
      <c r="G258" s="65"/>
      <c r="H258" s="69"/>
      <c r="I258" s="70"/>
      <c r="J258" s="70"/>
      <c r="K258" s="34" t="s">
        <v>65</v>
      </c>
      <c r="L258" s="77">
        <v>258</v>
      </c>
      <c r="M258" s="77"/>
      <c r="N258" s="72"/>
      <c r="O258" s="79" t="s">
        <v>630</v>
      </c>
      <c r="P258" s="81">
        <v>43683.82740740741</v>
      </c>
      <c r="Q258" s="79" t="s">
        <v>634</v>
      </c>
      <c r="R258" s="79"/>
      <c r="S258" s="79"/>
      <c r="T258" s="79" t="s">
        <v>660</v>
      </c>
      <c r="U258" s="79"/>
      <c r="V258" s="82" t="s">
        <v>881</v>
      </c>
      <c r="W258" s="81">
        <v>43683.82740740741</v>
      </c>
      <c r="X258" s="85">
        <v>43683</v>
      </c>
      <c r="Y258" s="87" t="s">
        <v>1291</v>
      </c>
      <c r="Z258" s="82" t="s">
        <v>1803</v>
      </c>
      <c r="AA258" s="79"/>
      <c r="AB258" s="79"/>
      <c r="AC258" s="87" t="s">
        <v>2315</v>
      </c>
      <c r="AD258" s="79"/>
      <c r="AE258" s="79" t="b">
        <v>0</v>
      </c>
      <c r="AF258" s="79">
        <v>0</v>
      </c>
      <c r="AG258" s="87" t="s">
        <v>2624</v>
      </c>
      <c r="AH258" s="79" t="b">
        <v>0</v>
      </c>
      <c r="AI258" s="79" t="s">
        <v>2626</v>
      </c>
      <c r="AJ258" s="79"/>
      <c r="AK258" s="87" t="s">
        <v>2624</v>
      </c>
      <c r="AL258" s="79" t="b">
        <v>0</v>
      </c>
      <c r="AM258" s="79">
        <v>192</v>
      </c>
      <c r="AN258" s="87" t="s">
        <v>2597</v>
      </c>
      <c r="AO258" s="79" t="s">
        <v>2632</v>
      </c>
      <c r="AP258" s="79" t="b">
        <v>0</v>
      </c>
      <c r="AQ258" s="87" t="s">
        <v>2597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v>1</v>
      </c>
      <c r="BG258" s="49">
        <v>2.9411764705882355</v>
      </c>
      <c r="BH258" s="48">
        <v>0</v>
      </c>
      <c r="BI258" s="49">
        <v>0</v>
      </c>
      <c r="BJ258" s="48">
        <v>0</v>
      </c>
      <c r="BK258" s="49">
        <v>0</v>
      </c>
      <c r="BL258" s="48">
        <v>33</v>
      </c>
      <c r="BM258" s="49">
        <v>97.05882352941177</v>
      </c>
      <c r="BN258" s="48">
        <v>34</v>
      </c>
    </row>
    <row r="259" spans="1:66" ht="15">
      <c r="A259" s="64" t="s">
        <v>403</v>
      </c>
      <c r="B259" s="64" t="s">
        <v>599</v>
      </c>
      <c r="C259" s="65" t="s">
        <v>5760</v>
      </c>
      <c r="D259" s="66">
        <v>10</v>
      </c>
      <c r="E259" s="67" t="s">
        <v>136</v>
      </c>
      <c r="F259" s="68">
        <v>28.285714285714285</v>
      </c>
      <c r="G259" s="65"/>
      <c r="H259" s="69"/>
      <c r="I259" s="70"/>
      <c r="J259" s="70"/>
      <c r="K259" s="34" t="s">
        <v>65</v>
      </c>
      <c r="L259" s="77">
        <v>259</v>
      </c>
      <c r="M259" s="77"/>
      <c r="N259" s="72"/>
      <c r="O259" s="79" t="s">
        <v>630</v>
      </c>
      <c r="P259" s="81">
        <v>43682.915451388886</v>
      </c>
      <c r="Q259" s="79" t="s">
        <v>634</v>
      </c>
      <c r="R259" s="79"/>
      <c r="S259" s="79"/>
      <c r="T259" s="79" t="s">
        <v>660</v>
      </c>
      <c r="U259" s="79"/>
      <c r="V259" s="82" t="s">
        <v>882</v>
      </c>
      <c r="W259" s="81">
        <v>43682.915451388886</v>
      </c>
      <c r="X259" s="85">
        <v>43682</v>
      </c>
      <c r="Y259" s="87" t="s">
        <v>1292</v>
      </c>
      <c r="Z259" s="82" t="s">
        <v>1804</v>
      </c>
      <c r="AA259" s="79"/>
      <c r="AB259" s="79"/>
      <c r="AC259" s="87" t="s">
        <v>2316</v>
      </c>
      <c r="AD259" s="79"/>
      <c r="AE259" s="79" t="b">
        <v>0</v>
      </c>
      <c r="AF259" s="79">
        <v>0</v>
      </c>
      <c r="AG259" s="87" t="s">
        <v>2624</v>
      </c>
      <c r="AH259" s="79" t="b">
        <v>0</v>
      </c>
      <c r="AI259" s="79" t="s">
        <v>2626</v>
      </c>
      <c r="AJ259" s="79"/>
      <c r="AK259" s="87" t="s">
        <v>2624</v>
      </c>
      <c r="AL259" s="79" t="b">
        <v>0</v>
      </c>
      <c r="AM259" s="79">
        <v>192</v>
      </c>
      <c r="AN259" s="87" t="s">
        <v>2597</v>
      </c>
      <c r="AO259" s="79" t="s">
        <v>2631</v>
      </c>
      <c r="AP259" s="79" t="b">
        <v>0</v>
      </c>
      <c r="AQ259" s="87" t="s">
        <v>2597</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1</v>
      </c>
      <c r="BF259" s="48">
        <v>1</v>
      </c>
      <c r="BG259" s="49">
        <v>2.9411764705882355</v>
      </c>
      <c r="BH259" s="48">
        <v>0</v>
      </c>
      <c r="BI259" s="49">
        <v>0</v>
      </c>
      <c r="BJ259" s="48">
        <v>0</v>
      </c>
      <c r="BK259" s="49">
        <v>0</v>
      </c>
      <c r="BL259" s="48">
        <v>33</v>
      </c>
      <c r="BM259" s="49">
        <v>97.05882352941177</v>
      </c>
      <c r="BN259" s="48">
        <v>34</v>
      </c>
    </row>
    <row r="260" spans="1:66" ht="15">
      <c r="A260" s="64" t="s">
        <v>403</v>
      </c>
      <c r="B260" s="64" t="s">
        <v>599</v>
      </c>
      <c r="C260" s="65" t="s">
        <v>5760</v>
      </c>
      <c r="D260" s="66">
        <v>10</v>
      </c>
      <c r="E260" s="67" t="s">
        <v>136</v>
      </c>
      <c r="F260" s="68">
        <v>28.285714285714285</v>
      </c>
      <c r="G260" s="65"/>
      <c r="H260" s="69"/>
      <c r="I260" s="70"/>
      <c r="J260" s="70"/>
      <c r="K260" s="34" t="s">
        <v>65</v>
      </c>
      <c r="L260" s="77">
        <v>260</v>
      </c>
      <c r="M260" s="77"/>
      <c r="N260" s="72"/>
      <c r="O260" s="79" t="s">
        <v>630</v>
      </c>
      <c r="P260" s="81">
        <v>43683.837476851855</v>
      </c>
      <c r="Q260" s="79" t="s">
        <v>639</v>
      </c>
      <c r="R260" s="79"/>
      <c r="S260" s="79"/>
      <c r="T260" s="79" t="s">
        <v>664</v>
      </c>
      <c r="U260" s="79"/>
      <c r="V260" s="82" t="s">
        <v>882</v>
      </c>
      <c r="W260" s="81">
        <v>43683.837476851855</v>
      </c>
      <c r="X260" s="85">
        <v>43683</v>
      </c>
      <c r="Y260" s="87" t="s">
        <v>1293</v>
      </c>
      <c r="Z260" s="82" t="s">
        <v>1805</v>
      </c>
      <c r="AA260" s="79"/>
      <c r="AB260" s="79"/>
      <c r="AC260" s="87" t="s">
        <v>2317</v>
      </c>
      <c r="AD260" s="79"/>
      <c r="AE260" s="79" t="b">
        <v>0</v>
      </c>
      <c r="AF260" s="79">
        <v>0</v>
      </c>
      <c r="AG260" s="87" t="s">
        <v>2624</v>
      </c>
      <c r="AH260" s="79" t="b">
        <v>0</v>
      </c>
      <c r="AI260" s="79" t="s">
        <v>2626</v>
      </c>
      <c r="AJ260" s="79"/>
      <c r="AK260" s="87" t="s">
        <v>2624</v>
      </c>
      <c r="AL260" s="79" t="b">
        <v>0</v>
      </c>
      <c r="AM260" s="79">
        <v>40</v>
      </c>
      <c r="AN260" s="87" t="s">
        <v>2598</v>
      </c>
      <c r="AO260" s="79" t="s">
        <v>2631</v>
      </c>
      <c r="AP260" s="79" t="b">
        <v>0</v>
      </c>
      <c r="AQ260" s="87" t="s">
        <v>2598</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8">
        <v>0</v>
      </c>
      <c r="BG260" s="49">
        <v>0</v>
      </c>
      <c r="BH260" s="48">
        <v>0</v>
      </c>
      <c r="BI260" s="49">
        <v>0</v>
      </c>
      <c r="BJ260" s="48">
        <v>0</v>
      </c>
      <c r="BK260" s="49">
        <v>0</v>
      </c>
      <c r="BL260" s="48">
        <v>40</v>
      </c>
      <c r="BM260" s="49">
        <v>100</v>
      </c>
      <c r="BN260" s="48">
        <v>40</v>
      </c>
    </row>
    <row r="261" spans="1:66" ht="15">
      <c r="A261" s="64" t="s">
        <v>404</v>
      </c>
      <c r="B261" s="64" t="s">
        <v>599</v>
      </c>
      <c r="C261" s="65" t="s">
        <v>5759</v>
      </c>
      <c r="D261" s="66">
        <v>3</v>
      </c>
      <c r="E261" s="67" t="s">
        <v>132</v>
      </c>
      <c r="F261" s="68">
        <v>32</v>
      </c>
      <c r="G261" s="65"/>
      <c r="H261" s="69"/>
      <c r="I261" s="70"/>
      <c r="J261" s="70"/>
      <c r="K261" s="34" t="s">
        <v>65</v>
      </c>
      <c r="L261" s="77">
        <v>261</v>
      </c>
      <c r="M261" s="77"/>
      <c r="N261" s="72"/>
      <c r="O261" s="79" t="s">
        <v>630</v>
      </c>
      <c r="P261" s="81">
        <v>43683.41547453704</v>
      </c>
      <c r="Q261" s="79" t="s">
        <v>639</v>
      </c>
      <c r="R261" s="79"/>
      <c r="S261" s="79"/>
      <c r="T261" s="79" t="s">
        <v>664</v>
      </c>
      <c r="U261" s="79"/>
      <c r="V261" s="82" t="s">
        <v>883</v>
      </c>
      <c r="W261" s="81">
        <v>43683.41547453704</v>
      </c>
      <c r="X261" s="85">
        <v>43683</v>
      </c>
      <c r="Y261" s="87" t="s">
        <v>1294</v>
      </c>
      <c r="Z261" s="82" t="s">
        <v>1806</v>
      </c>
      <c r="AA261" s="79"/>
      <c r="AB261" s="79"/>
      <c r="AC261" s="87" t="s">
        <v>2318</v>
      </c>
      <c r="AD261" s="79"/>
      <c r="AE261" s="79" t="b">
        <v>0</v>
      </c>
      <c r="AF261" s="79">
        <v>0</v>
      </c>
      <c r="AG261" s="87" t="s">
        <v>2624</v>
      </c>
      <c r="AH261" s="79" t="b">
        <v>0</v>
      </c>
      <c r="AI261" s="79" t="s">
        <v>2626</v>
      </c>
      <c r="AJ261" s="79"/>
      <c r="AK261" s="87" t="s">
        <v>2624</v>
      </c>
      <c r="AL261" s="79" t="b">
        <v>0</v>
      </c>
      <c r="AM261" s="79">
        <v>40</v>
      </c>
      <c r="AN261" s="87" t="s">
        <v>2598</v>
      </c>
      <c r="AO261" s="79" t="s">
        <v>2632</v>
      </c>
      <c r="AP261" s="79" t="b">
        <v>0</v>
      </c>
      <c r="AQ261" s="87" t="s">
        <v>2598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1</v>
      </c>
      <c r="BF261" s="48">
        <v>0</v>
      </c>
      <c r="BG261" s="49">
        <v>0</v>
      </c>
      <c r="BH261" s="48">
        <v>0</v>
      </c>
      <c r="BI261" s="49">
        <v>0</v>
      </c>
      <c r="BJ261" s="48">
        <v>0</v>
      </c>
      <c r="BK261" s="49">
        <v>0</v>
      </c>
      <c r="BL261" s="48">
        <v>40</v>
      </c>
      <c r="BM261" s="49">
        <v>100</v>
      </c>
      <c r="BN261" s="48">
        <v>40</v>
      </c>
    </row>
    <row r="262" spans="1:66" ht="15">
      <c r="A262" s="64" t="s">
        <v>404</v>
      </c>
      <c r="B262" s="64" t="s">
        <v>597</v>
      </c>
      <c r="C262" s="65" t="s">
        <v>5759</v>
      </c>
      <c r="D262" s="66">
        <v>3</v>
      </c>
      <c r="E262" s="67" t="s">
        <v>132</v>
      </c>
      <c r="F262" s="68">
        <v>32</v>
      </c>
      <c r="G262" s="65"/>
      <c r="H262" s="69"/>
      <c r="I262" s="70"/>
      <c r="J262" s="70"/>
      <c r="K262" s="34" t="s">
        <v>65</v>
      </c>
      <c r="L262" s="77">
        <v>262</v>
      </c>
      <c r="M262" s="77"/>
      <c r="N262" s="72"/>
      <c r="O262" s="79" t="s">
        <v>630</v>
      </c>
      <c r="P262" s="81">
        <v>43683.85768518518</v>
      </c>
      <c r="Q262" s="79" t="s">
        <v>640</v>
      </c>
      <c r="R262" s="79"/>
      <c r="S262" s="79"/>
      <c r="T262" s="79" t="s">
        <v>665</v>
      </c>
      <c r="U262" s="79"/>
      <c r="V262" s="82" t="s">
        <v>883</v>
      </c>
      <c r="W262" s="81">
        <v>43683.85768518518</v>
      </c>
      <c r="X262" s="85">
        <v>43683</v>
      </c>
      <c r="Y262" s="87" t="s">
        <v>1295</v>
      </c>
      <c r="Z262" s="82" t="s">
        <v>1807</v>
      </c>
      <c r="AA262" s="79"/>
      <c r="AB262" s="79"/>
      <c r="AC262" s="87" t="s">
        <v>2319</v>
      </c>
      <c r="AD262" s="79"/>
      <c r="AE262" s="79" t="b">
        <v>0</v>
      </c>
      <c r="AF262" s="79">
        <v>0</v>
      </c>
      <c r="AG262" s="87" t="s">
        <v>2624</v>
      </c>
      <c r="AH262" s="79" t="b">
        <v>0</v>
      </c>
      <c r="AI262" s="79" t="s">
        <v>2626</v>
      </c>
      <c r="AJ262" s="79"/>
      <c r="AK262" s="87" t="s">
        <v>2624</v>
      </c>
      <c r="AL262" s="79" t="b">
        <v>0</v>
      </c>
      <c r="AM262" s="79">
        <v>10</v>
      </c>
      <c r="AN262" s="87" t="s">
        <v>2619</v>
      </c>
      <c r="AO262" s="79" t="s">
        <v>2632</v>
      </c>
      <c r="AP262" s="79" t="b">
        <v>0</v>
      </c>
      <c r="AQ262" s="87" t="s">
        <v>2619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8">
        <v>1</v>
      </c>
      <c r="BG262" s="49">
        <v>2.4390243902439024</v>
      </c>
      <c r="BH262" s="48">
        <v>0</v>
      </c>
      <c r="BI262" s="49">
        <v>0</v>
      </c>
      <c r="BJ262" s="48">
        <v>0</v>
      </c>
      <c r="BK262" s="49">
        <v>0</v>
      </c>
      <c r="BL262" s="48">
        <v>40</v>
      </c>
      <c r="BM262" s="49">
        <v>97.5609756097561</v>
      </c>
      <c r="BN262" s="48">
        <v>41</v>
      </c>
    </row>
    <row r="263" spans="1:66" ht="15">
      <c r="A263" s="64" t="s">
        <v>405</v>
      </c>
      <c r="B263" s="64" t="s">
        <v>599</v>
      </c>
      <c r="C263" s="65" t="s">
        <v>5759</v>
      </c>
      <c r="D263" s="66">
        <v>3</v>
      </c>
      <c r="E263" s="67" t="s">
        <v>132</v>
      </c>
      <c r="F263" s="68">
        <v>32</v>
      </c>
      <c r="G263" s="65"/>
      <c r="H263" s="69"/>
      <c r="I263" s="70"/>
      <c r="J263" s="70"/>
      <c r="K263" s="34" t="s">
        <v>65</v>
      </c>
      <c r="L263" s="77">
        <v>263</v>
      </c>
      <c r="M263" s="77"/>
      <c r="N263" s="72"/>
      <c r="O263" s="79" t="s">
        <v>630</v>
      </c>
      <c r="P263" s="81">
        <v>43683.90513888889</v>
      </c>
      <c r="Q263" s="79" t="s">
        <v>634</v>
      </c>
      <c r="R263" s="79"/>
      <c r="S263" s="79"/>
      <c r="T263" s="79" t="s">
        <v>660</v>
      </c>
      <c r="U263" s="79"/>
      <c r="V263" s="82" t="s">
        <v>884</v>
      </c>
      <c r="W263" s="81">
        <v>43683.90513888889</v>
      </c>
      <c r="X263" s="85">
        <v>43683</v>
      </c>
      <c r="Y263" s="87" t="s">
        <v>1296</v>
      </c>
      <c r="Z263" s="82" t="s">
        <v>1808</v>
      </c>
      <c r="AA263" s="79"/>
      <c r="AB263" s="79"/>
      <c r="AC263" s="87" t="s">
        <v>2320</v>
      </c>
      <c r="AD263" s="79"/>
      <c r="AE263" s="79" t="b">
        <v>0</v>
      </c>
      <c r="AF263" s="79">
        <v>0</v>
      </c>
      <c r="AG263" s="87" t="s">
        <v>2624</v>
      </c>
      <c r="AH263" s="79" t="b">
        <v>0</v>
      </c>
      <c r="AI263" s="79" t="s">
        <v>2626</v>
      </c>
      <c r="AJ263" s="79"/>
      <c r="AK263" s="87" t="s">
        <v>2624</v>
      </c>
      <c r="AL263" s="79" t="b">
        <v>0</v>
      </c>
      <c r="AM263" s="79">
        <v>192</v>
      </c>
      <c r="AN263" s="87" t="s">
        <v>2597</v>
      </c>
      <c r="AO263" s="79" t="s">
        <v>2631</v>
      </c>
      <c r="AP263" s="79" t="b">
        <v>0</v>
      </c>
      <c r="AQ263" s="87" t="s">
        <v>2597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8">
        <v>1</v>
      </c>
      <c r="BG263" s="49">
        <v>2.9411764705882355</v>
      </c>
      <c r="BH263" s="48">
        <v>0</v>
      </c>
      <c r="BI263" s="49">
        <v>0</v>
      </c>
      <c r="BJ263" s="48">
        <v>0</v>
      </c>
      <c r="BK263" s="49">
        <v>0</v>
      </c>
      <c r="BL263" s="48">
        <v>33</v>
      </c>
      <c r="BM263" s="49">
        <v>97.05882352941177</v>
      </c>
      <c r="BN263" s="48">
        <v>34</v>
      </c>
    </row>
    <row r="264" spans="1:66" ht="15">
      <c r="A264" s="64" t="s">
        <v>406</v>
      </c>
      <c r="B264" s="64" t="s">
        <v>590</v>
      </c>
      <c r="C264" s="65" t="s">
        <v>5759</v>
      </c>
      <c r="D264" s="66">
        <v>3</v>
      </c>
      <c r="E264" s="67" t="s">
        <v>132</v>
      </c>
      <c r="F264" s="68">
        <v>32</v>
      </c>
      <c r="G264" s="65"/>
      <c r="H264" s="69"/>
      <c r="I264" s="70"/>
      <c r="J264" s="70"/>
      <c r="K264" s="34" t="s">
        <v>65</v>
      </c>
      <c r="L264" s="77">
        <v>264</v>
      </c>
      <c r="M264" s="77"/>
      <c r="N264" s="72"/>
      <c r="O264" s="79" t="s">
        <v>630</v>
      </c>
      <c r="P264" s="81">
        <v>43683.90837962963</v>
      </c>
      <c r="Q264" s="79" t="s">
        <v>638</v>
      </c>
      <c r="R264" s="79"/>
      <c r="S264" s="79"/>
      <c r="T264" s="79"/>
      <c r="U264" s="79"/>
      <c r="V264" s="82" t="s">
        <v>885</v>
      </c>
      <c r="W264" s="81">
        <v>43683.90837962963</v>
      </c>
      <c r="X264" s="85">
        <v>43683</v>
      </c>
      <c r="Y264" s="87" t="s">
        <v>1297</v>
      </c>
      <c r="Z264" s="82" t="s">
        <v>1809</v>
      </c>
      <c r="AA264" s="79"/>
      <c r="AB264" s="79"/>
      <c r="AC264" s="87" t="s">
        <v>2321</v>
      </c>
      <c r="AD264" s="79"/>
      <c r="AE264" s="79" t="b">
        <v>0</v>
      </c>
      <c r="AF264" s="79">
        <v>0</v>
      </c>
      <c r="AG264" s="87" t="s">
        <v>2624</v>
      </c>
      <c r="AH264" s="79" t="b">
        <v>0</v>
      </c>
      <c r="AI264" s="79" t="s">
        <v>2626</v>
      </c>
      <c r="AJ264" s="79"/>
      <c r="AK264" s="87" t="s">
        <v>2624</v>
      </c>
      <c r="AL264" s="79" t="b">
        <v>0</v>
      </c>
      <c r="AM264" s="79">
        <v>30</v>
      </c>
      <c r="AN264" s="87" t="s">
        <v>2564</v>
      </c>
      <c r="AO264" s="79" t="s">
        <v>2633</v>
      </c>
      <c r="AP264" s="79" t="b">
        <v>0</v>
      </c>
      <c r="AQ264" s="87" t="s">
        <v>2564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8"/>
      <c r="BG264" s="49"/>
      <c r="BH264" s="48"/>
      <c r="BI264" s="49"/>
      <c r="BJ264" s="48"/>
      <c r="BK264" s="49"/>
      <c r="BL264" s="48"/>
      <c r="BM264" s="49"/>
      <c r="BN264" s="48"/>
    </row>
    <row r="265" spans="1:66" ht="15">
      <c r="A265" s="64" t="s">
        <v>406</v>
      </c>
      <c r="B265" s="64" t="s">
        <v>623</v>
      </c>
      <c r="C265" s="65" t="s">
        <v>5759</v>
      </c>
      <c r="D265" s="66">
        <v>3</v>
      </c>
      <c r="E265" s="67" t="s">
        <v>132</v>
      </c>
      <c r="F265" s="68">
        <v>32</v>
      </c>
      <c r="G265" s="65"/>
      <c r="H265" s="69"/>
      <c r="I265" s="70"/>
      <c r="J265" s="70"/>
      <c r="K265" s="34" t="s">
        <v>65</v>
      </c>
      <c r="L265" s="77">
        <v>265</v>
      </c>
      <c r="M265" s="77"/>
      <c r="N265" s="72"/>
      <c r="O265" s="79" t="s">
        <v>631</v>
      </c>
      <c r="P265" s="81">
        <v>43683.90837962963</v>
      </c>
      <c r="Q265" s="79" t="s">
        <v>638</v>
      </c>
      <c r="R265" s="79"/>
      <c r="S265" s="79"/>
      <c r="T265" s="79"/>
      <c r="U265" s="79"/>
      <c r="V265" s="82" t="s">
        <v>885</v>
      </c>
      <c r="W265" s="81">
        <v>43683.90837962963</v>
      </c>
      <c r="X265" s="85">
        <v>43683</v>
      </c>
      <c r="Y265" s="87" t="s">
        <v>1297</v>
      </c>
      <c r="Z265" s="82" t="s">
        <v>1809</v>
      </c>
      <c r="AA265" s="79"/>
      <c r="AB265" s="79"/>
      <c r="AC265" s="87" t="s">
        <v>2321</v>
      </c>
      <c r="AD265" s="79"/>
      <c r="AE265" s="79" t="b">
        <v>0</v>
      </c>
      <c r="AF265" s="79">
        <v>0</v>
      </c>
      <c r="AG265" s="87" t="s">
        <v>2624</v>
      </c>
      <c r="AH265" s="79" t="b">
        <v>0</v>
      </c>
      <c r="AI265" s="79" t="s">
        <v>2626</v>
      </c>
      <c r="AJ265" s="79"/>
      <c r="AK265" s="87" t="s">
        <v>2624</v>
      </c>
      <c r="AL265" s="79" t="b">
        <v>0</v>
      </c>
      <c r="AM265" s="79">
        <v>30</v>
      </c>
      <c r="AN265" s="87" t="s">
        <v>2564</v>
      </c>
      <c r="AO265" s="79" t="s">
        <v>2633</v>
      </c>
      <c r="AP265" s="79" t="b">
        <v>0</v>
      </c>
      <c r="AQ265" s="87" t="s">
        <v>2564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8">
        <v>2</v>
      </c>
      <c r="BG265" s="49">
        <v>5.128205128205129</v>
      </c>
      <c r="BH265" s="48">
        <v>1</v>
      </c>
      <c r="BI265" s="49">
        <v>2.5641025641025643</v>
      </c>
      <c r="BJ265" s="48">
        <v>1</v>
      </c>
      <c r="BK265" s="49">
        <v>2.5641025641025643</v>
      </c>
      <c r="BL265" s="48">
        <v>36</v>
      </c>
      <c r="BM265" s="49">
        <v>92.3076923076923</v>
      </c>
      <c r="BN265" s="48">
        <v>39</v>
      </c>
    </row>
    <row r="266" spans="1:66" ht="15">
      <c r="A266" s="64" t="s">
        <v>407</v>
      </c>
      <c r="B266" s="64" t="s">
        <v>599</v>
      </c>
      <c r="C266" s="65" t="s">
        <v>5759</v>
      </c>
      <c r="D266" s="66">
        <v>3</v>
      </c>
      <c r="E266" s="67" t="s">
        <v>132</v>
      </c>
      <c r="F266" s="68">
        <v>32</v>
      </c>
      <c r="G266" s="65"/>
      <c r="H266" s="69"/>
      <c r="I266" s="70"/>
      <c r="J266" s="70"/>
      <c r="K266" s="34" t="s">
        <v>65</v>
      </c>
      <c r="L266" s="77">
        <v>266</v>
      </c>
      <c r="M266" s="77"/>
      <c r="N266" s="72"/>
      <c r="O266" s="79" t="s">
        <v>630</v>
      </c>
      <c r="P266" s="81">
        <v>43683.94006944444</v>
      </c>
      <c r="Q266" s="79" t="s">
        <v>634</v>
      </c>
      <c r="R266" s="79"/>
      <c r="S266" s="79"/>
      <c r="T266" s="79" t="s">
        <v>660</v>
      </c>
      <c r="U266" s="79"/>
      <c r="V266" s="82" t="s">
        <v>886</v>
      </c>
      <c r="W266" s="81">
        <v>43683.94006944444</v>
      </c>
      <c r="X266" s="85">
        <v>43683</v>
      </c>
      <c r="Y266" s="87" t="s">
        <v>1298</v>
      </c>
      <c r="Z266" s="82" t="s">
        <v>1810</v>
      </c>
      <c r="AA266" s="79"/>
      <c r="AB266" s="79"/>
      <c r="AC266" s="87" t="s">
        <v>2322</v>
      </c>
      <c r="AD266" s="79"/>
      <c r="AE266" s="79" t="b">
        <v>0</v>
      </c>
      <c r="AF266" s="79">
        <v>0</v>
      </c>
      <c r="AG266" s="87" t="s">
        <v>2624</v>
      </c>
      <c r="AH266" s="79" t="b">
        <v>0</v>
      </c>
      <c r="AI266" s="79" t="s">
        <v>2626</v>
      </c>
      <c r="AJ266" s="79"/>
      <c r="AK266" s="87" t="s">
        <v>2624</v>
      </c>
      <c r="AL266" s="79" t="b">
        <v>0</v>
      </c>
      <c r="AM266" s="79">
        <v>192</v>
      </c>
      <c r="AN266" s="87" t="s">
        <v>2597</v>
      </c>
      <c r="AO266" s="79" t="s">
        <v>2631</v>
      </c>
      <c r="AP266" s="79" t="b">
        <v>0</v>
      </c>
      <c r="AQ266" s="87" t="s">
        <v>2597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8">
        <v>1</v>
      </c>
      <c r="BG266" s="49">
        <v>2.9411764705882355</v>
      </c>
      <c r="BH266" s="48">
        <v>0</v>
      </c>
      <c r="BI266" s="49">
        <v>0</v>
      </c>
      <c r="BJ266" s="48">
        <v>0</v>
      </c>
      <c r="BK266" s="49">
        <v>0</v>
      </c>
      <c r="BL266" s="48">
        <v>33</v>
      </c>
      <c r="BM266" s="49">
        <v>97.05882352941177</v>
      </c>
      <c r="BN266" s="48">
        <v>34</v>
      </c>
    </row>
    <row r="267" spans="1:66" ht="15">
      <c r="A267" s="64" t="s">
        <v>408</v>
      </c>
      <c r="B267" s="64" t="s">
        <v>590</v>
      </c>
      <c r="C267" s="65" t="s">
        <v>5759</v>
      </c>
      <c r="D267" s="66">
        <v>3</v>
      </c>
      <c r="E267" s="67" t="s">
        <v>132</v>
      </c>
      <c r="F267" s="68">
        <v>32</v>
      </c>
      <c r="G267" s="65"/>
      <c r="H267" s="69"/>
      <c r="I267" s="70"/>
      <c r="J267" s="70"/>
      <c r="K267" s="34" t="s">
        <v>65</v>
      </c>
      <c r="L267" s="77">
        <v>267</v>
      </c>
      <c r="M267" s="77"/>
      <c r="N267" s="72"/>
      <c r="O267" s="79" t="s">
        <v>630</v>
      </c>
      <c r="P267" s="81">
        <v>43684.003703703704</v>
      </c>
      <c r="Q267" s="79" t="s">
        <v>637</v>
      </c>
      <c r="R267" s="79"/>
      <c r="S267" s="79"/>
      <c r="T267" s="79" t="s">
        <v>663</v>
      </c>
      <c r="U267" s="79"/>
      <c r="V267" s="82" t="s">
        <v>887</v>
      </c>
      <c r="W267" s="81">
        <v>43684.003703703704</v>
      </c>
      <c r="X267" s="85">
        <v>43684</v>
      </c>
      <c r="Y267" s="87" t="s">
        <v>1299</v>
      </c>
      <c r="Z267" s="82" t="s">
        <v>1811</v>
      </c>
      <c r="AA267" s="79"/>
      <c r="AB267" s="79"/>
      <c r="AC267" s="87" t="s">
        <v>2323</v>
      </c>
      <c r="AD267" s="79"/>
      <c r="AE267" s="79" t="b">
        <v>0</v>
      </c>
      <c r="AF267" s="79">
        <v>0</v>
      </c>
      <c r="AG267" s="87" t="s">
        <v>2624</v>
      </c>
      <c r="AH267" s="79" t="b">
        <v>0</v>
      </c>
      <c r="AI267" s="79" t="s">
        <v>2627</v>
      </c>
      <c r="AJ267" s="79"/>
      <c r="AK267" s="87" t="s">
        <v>2624</v>
      </c>
      <c r="AL267" s="79" t="b">
        <v>0</v>
      </c>
      <c r="AM267" s="79">
        <v>38</v>
      </c>
      <c r="AN267" s="87" t="s">
        <v>2563</v>
      </c>
      <c r="AO267" s="79" t="s">
        <v>2632</v>
      </c>
      <c r="AP267" s="79" t="b">
        <v>0</v>
      </c>
      <c r="AQ267" s="87" t="s">
        <v>2563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8"/>
      <c r="BG267" s="49"/>
      <c r="BH267" s="48"/>
      <c r="BI267" s="49"/>
      <c r="BJ267" s="48"/>
      <c r="BK267" s="49"/>
      <c r="BL267" s="48"/>
      <c r="BM267" s="49"/>
      <c r="BN267" s="48"/>
    </row>
    <row r="268" spans="1:66" ht="15">
      <c r="A268" s="64" t="s">
        <v>408</v>
      </c>
      <c r="B268" s="64" t="s">
        <v>623</v>
      </c>
      <c r="C268" s="65" t="s">
        <v>5759</v>
      </c>
      <c r="D268" s="66">
        <v>3</v>
      </c>
      <c r="E268" s="67" t="s">
        <v>132</v>
      </c>
      <c r="F268" s="68">
        <v>32</v>
      </c>
      <c r="G268" s="65"/>
      <c r="H268" s="69"/>
      <c r="I268" s="70"/>
      <c r="J268" s="70"/>
      <c r="K268" s="34" t="s">
        <v>65</v>
      </c>
      <c r="L268" s="77">
        <v>268</v>
      </c>
      <c r="M268" s="77"/>
      <c r="N268" s="72"/>
      <c r="O268" s="79" t="s">
        <v>631</v>
      </c>
      <c r="P268" s="81">
        <v>43684.003703703704</v>
      </c>
      <c r="Q268" s="79" t="s">
        <v>637</v>
      </c>
      <c r="R268" s="79"/>
      <c r="S268" s="79"/>
      <c r="T268" s="79" t="s">
        <v>663</v>
      </c>
      <c r="U268" s="79"/>
      <c r="V268" s="82" t="s">
        <v>887</v>
      </c>
      <c r="W268" s="81">
        <v>43684.003703703704</v>
      </c>
      <c r="X268" s="85">
        <v>43684</v>
      </c>
      <c r="Y268" s="87" t="s">
        <v>1299</v>
      </c>
      <c r="Z268" s="82" t="s">
        <v>1811</v>
      </c>
      <c r="AA268" s="79"/>
      <c r="AB268" s="79"/>
      <c r="AC268" s="87" t="s">
        <v>2323</v>
      </c>
      <c r="AD268" s="79"/>
      <c r="AE268" s="79" t="b">
        <v>0</v>
      </c>
      <c r="AF268" s="79">
        <v>0</v>
      </c>
      <c r="AG268" s="87" t="s">
        <v>2624</v>
      </c>
      <c r="AH268" s="79" t="b">
        <v>0</v>
      </c>
      <c r="AI268" s="79" t="s">
        <v>2627</v>
      </c>
      <c r="AJ268" s="79"/>
      <c r="AK268" s="87" t="s">
        <v>2624</v>
      </c>
      <c r="AL268" s="79" t="b">
        <v>0</v>
      </c>
      <c r="AM268" s="79">
        <v>38</v>
      </c>
      <c r="AN268" s="87" t="s">
        <v>2563</v>
      </c>
      <c r="AO268" s="79" t="s">
        <v>2632</v>
      </c>
      <c r="AP268" s="79" t="b">
        <v>0</v>
      </c>
      <c r="AQ268" s="87" t="s">
        <v>2563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8">
        <v>0</v>
      </c>
      <c r="BG268" s="49">
        <v>0</v>
      </c>
      <c r="BH268" s="48">
        <v>0</v>
      </c>
      <c r="BI268" s="49">
        <v>0</v>
      </c>
      <c r="BJ268" s="48">
        <v>0</v>
      </c>
      <c r="BK268" s="49">
        <v>0</v>
      </c>
      <c r="BL268" s="48">
        <v>6</v>
      </c>
      <c r="BM268" s="49">
        <v>100</v>
      </c>
      <c r="BN268" s="48">
        <v>6</v>
      </c>
    </row>
    <row r="269" spans="1:66" ht="15">
      <c r="A269" s="64" t="s">
        <v>409</v>
      </c>
      <c r="B269" s="64" t="s">
        <v>590</v>
      </c>
      <c r="C269" s="65" t="s">
        <v>5759</v>
      </c>
      <c r="D269" s="66">
        <v>3</v>
      </c>
      <c r="E269" s="67" t="s">
        <v>132</v>
      </c>
      <c r="F269" s="68">
        <v>32</v>
      </c>
      <c r="G269" s="65"/>
      <c r="H269" s="69"/>
      <c r="I269" s="70"/>
      <c r="J269" s="70"/>
      <c r="K269" s="34" t="s">
        <v>65</v>
      </c>
      <c r="L269" s="77">
        <v>269</v>
      </c>
      <c r="M269" s="77"/>
      <c r="N269" s="72"/>
      <c r="O269" s="79" t="s">
        <v>630</v>
      </c>
      <c r="P269" s="81">
        <v>43684.05638888889</v>
      </c>
      <c r="Q269" s="79" t="s">
        <v>638</v>
      </c>
      <c r="R269" s="79"/>
      <c r="S269" s="79"/>
      <c r="T269" s="79"/>
      <c r="U269" s="79"/>
      <c r="V269" s="82" t="s">
        <v>888</v>
      </c>
      <c r="W269" s="81">
        <v>43684.05638888889</v>
      </c>
      <c r="X269" s="85">
        <v>43684</v>
      </c>
      <c r="Y269" s="87" t="s">
        <v>1300</v>
      </c>
      <c r="Z269" s="82" t="s">
        <v>1812</v>
      </c>
      <c r="AA269" s="79"/>
      <c r="AB269" s="79"/>
      <c r="AC269" s="87" t="s">
        <v>2324</v>
      </c>
      <c r="AD269" s="79"/>
      <c r="AE269" s="79" t="b">
        <v>0</v>
      </c>
      <c r="AF269" s="79">
        <v>0</v>
      </c>
      <c r="AG269" s="87" t="s">
        <v>2624</v>
      </c>
      <c r="AH269" s="79" t="b">
        <v>0</v>
      </c>
      <c r="AI269" s="79" t="s">
        <v>2626</v>
      </c>
      <c r="AJ269" s="79"/>
      <c r="AK269" s="87" t="s">
        <v>2624</v>
      </c>
      <c r="AL269" s="79" t="b">
        <v>0</v>
      </c>
      <c r="AM269" s="79">
        <v>30</v>
      </c>
      <c r="AN269" s="87" t="s">
        <v>2564</v>
      </c>
      <c r="AO269" s="79" t="s">
        <v>2631</v>
      </c>
      <c r="AP269" s="79" t="b">
        <v>0</v>
      </c>
      <c r="AQ269" s="87" t="s">
        <v>2564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8"/>
      <c r="BG269" s="49"/>
      <c r="BH269" s="48"/>
      <c r="BI269" s="49"/>
      <c r="BJ269" s="48"/>
      <c r="BK269" s="49"/>
      <c r="BL269" s="48"/>
      <c r="BM269" s="49"/>
      <c r="BN269" s="48"/>
    </row>
    <row r="270" spans="1:66" ht="15">
      <c r="A270" s="64" t="s">
        <v>409</v>
      </c>
      <c r="B270" s="64" t="s">
        <v>623</v>
      </c>
      <c r="C270" s="65" t="s">
        <v>5759</v>
      </c>
      <c r="D270" s="66">
        <v>3</v>
      </c>
      <c r="E270" s="67" t="s">
        <v>132</v>
      </c>
      <c r="F270" s="68">
        <v>32</v>
      </c>
      <c r="G270" s="65"/>
      <c r="H270" s="69"/>
      <c r="I270" s="70"/>
      <c r="J270" s="70"/>
      <c r="K270" s="34" t="s">
        <v>65</v>
      </c>
      <c r="L270" s="77">
        <v>270</v>
      </c>
      <c r="M270" s="77"/>
      <c r="N270" s="72"/>
      <c r="O270" s="79" t="s">
        <v>631</v>
      </c>
      <c r="P270" s="81">
        <v>43684.05638888889</v>
      </c>
      <c r="Q270" s="79" t="s">
        <v>638</v>
      </c>
      <c r="R270" s="79"/>
      <c r="S270" s="79"/>
      <c r="T270" s="79"/>
      <c r="U270" s="79"/>
      <c r="V270" s="82" t="s">
        <v>888</v>
      </c>
      <c r="W270" s="81">
        <v>43684.05638888889</v>
      </c>
      <c r="X270" s="85">
        <v>43684</v>
      </c>
      <c r="Y270" s="87" t="s">
        <v>1300</v>
      </c>
      <c r="Z270" s="82" t="s">
        <v>1812</v>
      </c>
      <c r="AA270" s="79"/>
      <c r="AB270" s="79"/>
      <c r="AC270" s="87" t="s">
        <v>2324</v>
      </c>
      <c r="AD270" s="79"/>
      <c r="AE270" s="79" t="b">
        <v>0</v>
      </c>
      <c r="AF270" s="79">
        <v>0</v>
      </c>
      <c r="AG270" s="87" t="s">
        <v>2624</v>
      </c>
      <c r="AH270" s="79" t="b">
        <v>0</v>
      </c>
      <c r="AI270" s="79" t="s">
        <v>2626</v>
      </c>
      <c r="AJ270" s="79"/>
      <c r="AK270" s="87" t="s">
        <v>2624</v>
      </c>
      <c r="AL270" s="79" t="b">
        <v>0</v>
      </c>
      <c r="AM270" s="79">
        <v>30</v>
      </c>
      <c r="AN270" s="87" t="s">
        <v>2564</v>
      </c>
      <c r="AO270" s="79" t="s">
        <v>2631</v>
      </c>
      <c r="AP270" s="79" t="b">
        <v>0</v>
      </c>
      <c r="AQ270" s="87" t="s">
        <v>2564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8">
        <v>2</v>
      </c>
      <c r="BG270" s="49">
        <v>5.128205128205129</v>
      </c>
      <c r="BH270" s="48">
        <v>1</v>
      </c>
      <c r="BI270" s="49">
        <v>2.5641025641025643</v>
      </c>
      <c r="BJ270" s="48">
        <v>1</v>
      </c>
      <c r="BK270" s="49">
        <v>2.5641025641025643</v>
      </c>
      <c r="BL270" s="48">
        <v>36</v>
      </c>
      <c r="BM270" s="49">
        <v>92.3076923076923</v>
      </c>
      <c r="BN270" s="48">
        <v>39</v>
      </c>
    </row>
    <row r="271" spans="1:66" ht="15">
      <c r="A271" s="64" t="s">
        <v>410</v>
      </c>
      <c r="B271" s="64" t="s">
        <v>599</v>
      </c>
      <c r="C271" s="65" t="s">
        <v>5759</v>
      </c>
      <c r="D271" s="66">
        <v>3</v>
      </c>
      <c r="E271" s="67" t="s">
        <v>132</v>
      </c>
      <c r="F271" s="68">
        <v>32</v>
      </c>
      <c r="G271" s="65"/>
      <c r="H271" s="69"/>
      <c r="I271" s="70"/>
      <c r="J271" s="70"/>
      <c r="K271" s="34" t="s">
        <v>65</v>
      </c>
      <c r="L271" s="77">
        <v>271</v>
      </c>
      <c r="M271" s="77"/>
      <c r="N271" s="72"/>
      <c r="O271" s="79" t="s">
        <v>630</v>
      </c>
      <c r="P271" s="81">
        <v>43684.27715277778</v>
      </c>
      <c r="Q271" s="79" t="s">
        <v>634</v>
      </c>
      <c r="R271" s="79"/>
      <c r="S271" s="79"/>
      <c r="T271" s="79" t="s">
        <v>660</v>
      </c>
      <c r="U271" s="79"/>
      <c r="V271" s="82" t="s">
        <v>723</v>
      </c>
      <c r="W271" s="81">
        <v>43684.27715277778</v>
      </c>
      <c r="X271" s="85">
        <v>43684</v>
      </c>
      <c r="Y271" s="87" t="s">
        <v>1301</v>
      </c>
      <c r="Z271" s="82" t="s">
        <v>1813</v>
      </c>
      <c r="AA271" s="79"/>
      <c r="AB271" s="79"/>
      <c r="AC271" s="87" t="s">
        <v>2325</v>
      </c>
      <c r="AD271" s="79"/>
      <c r="AE271" s="79" t="b">
        <v>0</v>
      </c>
      <c r="AF271" s="79">
        <v>0</v>
      </c>
      <c r="AG271" s="87" t="s">
        <v>2624</v>
      </c>
      <c r="AH271" s="79" t="b">
        <v>0</v>
      </c>
      <c r="AI271" s="79" t="s">
        <v>2626</v>
      </c>
      <c r="AJ271" s="79"/>
      <c r="AK271" s="87" t="s">
        <v>2624</v>
      </c>
      <c r="AL271" s="79" t="b">
        <v>0</v>
      </c>
      <c r="AM271" s="79">
        <v>192</v>
      </c>
      <c r="AN271" s="87" t="s">
        <v>2597</v>
      </c>
      <c r="AO271" s="79" t="s">
        <v>2633</v>
      </c>
      <c r="AP271" s="79" t="b">
        <v>0</v>
      </c>
      <c r="AQ271" s="87" t="s">
        <v>2597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8">
        <v>1</v>
      </c>
      <c r="BG271" s="49">
        <v>2.9411764705882355</v>
      </c>
      <c r="BH271" s="48">
        <v>0</v>
      </c>
      <c r="BI271" s="49">
        <v>0</v>
      </c>
      <c r="BJ271" s="48">
        <v>0</v>
      </c>
      <c r="BK271" s="49">
        <v>0</v>
      </c>
      <c r="BL271" s="48">
        <v>33</v>
      </c>
      <c r="BM271" s="49">
        <v>97.05882352941177</v>
      </c>
      <c r="BN271" s="48">
        <v>34</v>
      </c>
    </row>
    <row r="272" spans="1:66" ht="15">
      <c r="A272" s="64" t="s">
        <v>411</v>
      </c>
      <c r="B272" s="64" t="s">
        <v>599</v>
      </c>
      <c r="C272" s="65" t="s">
        <v>5759</v>
      </c>
      <c r="D272" s="66">
        <v>3</v>
      </c>
      <c r="E272" s="67" t="s">
        <v>132</v>
      </c>
      <c r="F272" s="68">
        <v>32</v>
      </c>
      <c r="G272" s="65"/>
      <c r="H272" s="69"/>
      <c r="I272" s="70"/>
      <c r="J272" s="70"/>
      <c r="K272" s="34" t="s">
        <v>65</v>
      </c>
      <c r="L272" s="77">
        <v>272</v>
      </c>
      <c r="M272" s="77"/>
      <c r="N272" s="72"/>
      <c r="O272" s="79" t="s">
        <v>630</v>
      </c>
      <c r="P272" s="81">
        <v>43684.349328703705</v>
      </c>
      <c r="Q272" s="79" t="s">
        <v>634</v>
      </c>
      <c r="R272" s="79"/>
      <c r="S272" s="79"/>
      <c r="T272" s="79" t="s">
        <v>660</v>
      </c>
      <c r="U272" s="79"/>
      <c r="V272" s="82" t="s">
        <v>889</v>
      </c>
      <c r="W272" s="81">
        <v>43684.349328703705</v>
      </c>
      <c r="X272" s="85">
        <v>43684</v>
      </c>
      <c r="Y272" s="87" t="s">
        <v>1302</v>
      </c>
      <c r="Z272" s="82" t="s">
        <v>1814</v>
      </c>
      <c r="AA272" s="79"/>
      <c r="AB272" s="79"/>
      <c r="AC272" s="87" t="s">
        <v>2326</v>
      </c>
      <c r="AD272" s="79"/>
      <c r="AE272" s="79" t="b">
        <v>0</v>
      </c>
      <c r="AF272" s="79">
        <v>0</v>
      </c>
      <c r="AG272" s="87" t="s">
        <v>2624</v>
      </c>
      <c r="AH272" s="79" t="b">
        <v>0</v>
      </c>
      <c r="AI272" s="79" t="s">
        <v>2626</v>
      </c>
      <c r="AJ272" s="79"/>
      <c r="AK272" s="87" t="s">
        <v>2624</v>
      </c>
      <c r="AL272" s="79" t="b">
        <v>0</v>
      </c>
      <c r="AM272" s="79">
        <v>192</v>
      </c>
      <c r="AN272" s="87" t="s">
        <v>2597</v>
      </c>
      <c r="AO272" s="79" t="s">
        <v>2632</v>
      </c>
      <c r="AP272" s="79" t="b">
        <v>0</v>
      </c>
      <c r="AQ272" s="87" t="s">
        <v>2597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8">
        <v>1</v>
      </c>
      <c r="BG272" s="49">
        <v>2.9411764705882355</v>
      </c>
      <c r="BH272" s="48">
        <v>0</v>
      </c>
      <c r="BI272" s="49">
        <v>0</v>
      </c>
      <c r="BJ272" s="48">
        <v>0</v>
      </c>
      <c r="BK272" s="49">
        <v>0</v>
      </c>
      <c r="BL272" s="48">
        <v>33</v>
      </c>
      <c r="BM272" s="49">
        <v>97.05882352941177</v>
      </c>
      <c r="BN272" s="48">
        <v>34</v>
      </c>
    </row>
    <row r="273" spans="1:66" ht="15">
      <c r="A273" s="64" t="s">
        <v>412</v>
      </c>
      <c r="B273" s="64" t="s">
        <v>590</v>
      </c>
      <c r="C273" s="65" t="s">
        <v>5759</v>
      </c>
      <c r="D273" s="66">
        <v>3</v>
      </c>
      <c r="E273" s="67" t="s">
        <v>132</v>
      </c>
      <c r="F273" s="68">
        <v>32</v>
      </c>
      <c r="G273" s="65"/>
      <c r="H273" s="69"/>
      <c r="I273" s="70"/>
      <c r="J273" s="70"/>
      <c r="K273" s="34" t="s">
        <v>65</v>
      </c>
      <c r="L273" s="77">
        <v>273</v>
      </c>
      <c r="M273" s="77"/>
      <c r="N273" s="72"/>
      <c r="O273" s="79" t="s">
        <v>630</v>
      </c>
      <c r="P273" s="81">
        <v>43684.401967592596</v>
      </c>
      <c r="Q273" s="79" t="s">
        <v>637</v>
      </c>
      <c r="R273" s="79"/>
      <c r="S273" s="79"/>
      <c r="T273" s="79" t="s">
        <v>663</v>
      </c>
      <c r="U273" s="79"/>
      <c r="V273" s="82" t="s">
        <v>890</v>
      </c>
      <c r="W273" s="81">
        <v>43684.401967592596</v>
      </c>
      <c r="X273" s="85">
        <v>43684</v>
      </c>
      <c r="Y273" s="87" t="s">
        <v>1303</v>
      </c>
      <c r="Z273" s="82" t="s">
        <v>1815</v>
      </c>
      <c r="AA273" s="79"/>
      <c r="AB273" s="79"/>
      <c r="AC273" s="87" t="s">
        <v>2327</v>
      </c>
      <c r="AD273" s="79"/>
      <c r="AE273" s="79" t="b">
        <v>0</v>
      </c>
      <c r="AF273" s="79">
        <v>0</v>
      </c>
      <c r="AG273" s="87" t="s">
        <v>2624</v>
      </c>
      <c r="AH273" s="79" t="b">
        <v>0</v>
      </c>
      <c r="AI273" s="79" t="s">
        <v>2627</v>
      </c>
      <c r="AJ273" s="79"/>
      <c r="AK273" s="87" t="s">
        <v>2624</v>
      </c>
      <c r="AL273" s="79" t="b">
        <v>0</v>
      </c>
      <c r="AM273" s="79">
        <v>38</v>
      </c>
      <c r="AN273" s="87" t="s">
        <v>2563</v>
      </c>
      <c r="AO273" s="79" t="s">
        <v>2631</v>
      </c>
      <c r="AP273" s="79" t="b">
        <v>0</v>
      </c>
      <c r="AQ273" s="87" t="s">
        <v>2563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8"/>
      <c r="BG273" s="49"/>
      <c r="BH273" s="48"/>
      <c r="BI273" s="49"/>
      <c r="BJ273" s="48"/>
      <c r="BK273" s="49"/>
      <c r="BL273" s="48"/>
      <c r="BM273" s="49"/>
      <c r="BN273" s="48"/>
    </row>
    <row r="274" spans="1:66" ht="15">
      <c r="A274" s="64" t="s">
        <v>412</v>
      </c>
      <c r="B274" s="64" t="s">
        <v>623</v>
      </c>
      <c r="C274" s="65" t="s">
        <v>5759</v>
      </c>
      <c r="D274" s="66">
        <v>3</v>
      </c>
      <c r="E274" s="67" t="s">
        <v>132</v>
      </c>
      <c r="F274" s="68">
        <v>32</v>
      </c>
      <c r="G274" s="65"/>
      <c r="H274" s="69"/>
      <c r="I274" s="70"/>
      <c r="J274" s="70"/>
      <c r="K274" s="34" t="s">
        <v>65</v>
      </c>
      <c r="L274" s="77">
        <v>274</v>
      </c>
      <c r="M274" s="77"/>
      <c r="N274" s="72"/>
      <c r="O274" s="79" t="s">
        <v>631</v>
      </c>
      <c r="P274" s="81">
        <v>43684.401967592596</v>
      </c>
      <c r="Q274" s="79" t="s">
        <v>637</v>
      </c>
      <c r="R274" s="79"/>
      <c r="S274" s="79"/>
      <c r="T274" s="79" t="s">
        <v>663</v>
      </c>
      <c r="U274" s="79"/>
      <c r="V274" s="82" t="s">
        <v>890</v>
      </c>
      <c r="W274" s="81">
        <v>43684.401967592596</v>
      </c>
      <c r="X274" s="85">
        <v>43684</v>
      </c>
      <c r="Y274" s="87" t="s">
        <v>1303</v>
      </c>
      <c r="Z274" s="82" t="s">
        <v>1815</v>
      </c>
      <c r="AA274" s="79"/>
      <c r="AB274" s="79"/>
      <c r="AC274" s="87" t="s">
        <v>2327</v>
      </c>
      <c r="AD274" s="79"/>
      <c r="AE274" s="79" t="b">
        <v>0</v>
      </c>
      <c r="AF274" s="79">
        <v>0</v>
      </c>
      <c r="AG274" s="87" t="s">
        <v>2624</v>
      </c>
      <c r="AH274" s="79" t="b">
        <v>0</v>
      </c>
      <c r="AI274" s="79" t="s">
        <v>2627</v>
      </c>
      <c r="AJ274" s="79"/>
      <c r="AK274" s="87" t="s">
        <v>2624</v>
      </c>
      <c r="AL274" s="79" t="b">
        <v>0</v>
      </c>
      <c r="AM274" s="79">
        <v>38</v>
      </c>
      <c r="AN274" s="87" t="s">
        <v>2563</v>
      </c>
      <c r="AO274" s="79" t="s">
        <v>2631</v>
      </c>
      <c r="AP274" s="79" t="b">
        <v>0</v>
      </c>
      <c r="AQ274" s="87" t="s">
        <v>2563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8">
        <v>0</v>
      </c>
      <c r="BG274" s="49">
        <v>0</v>
      </c>
      <c r="BH274" s="48">
        <v>0</v>
      </c>
      <c r="BI274" s="49">
        <v>0</v>
      </c>
      <c r="BJ274" s="48">
        <v>0</v>
      </c>
      <c r="BK274" s="49">
        <v>0</v>
      </c>
      <c r="BL274" s="48">
        <v>6</v>
      </c>
      <c r="BM274" s="49">
        <v>100</v>
      </c>
      <c r="BN274" s="48">
        <v>6</v>
      </c>
    </row>
    <row r="275" spans="1:66" ht="15">
      <c r="A275" s="64" t="s">
        <v>413</v>
      </c>
      <c r="B275" s="64" t="s">
        <v>599</v>
      </c>
      <c r="C275" s="65" t="s">
        <v>5759</v>
      </c>
      <c r="D275" s="66">
        <v>3</v>
      </c>
      <c r="E275" s="67" t="s">
        <v>132</v>
      </c>
      <c r="F275" s="68">
        <v>32</v>
      </c>
      <c r="G275" s="65"/>
      <c r="H275" s="69"/>
      <c r="I275" s="70"/>
      <c r="J275" s="70"/>
      <c r="K275" s="34" t="s">
        <v>65</v>
      </c>
      <c r="L275" s="77">
        <v>275</v>
      </c>
      <c r="M275" s="77"/>
      <c r="N275" s="72"/>
      <c r="O275" s="79" t="s">
        <v>630</v>
      </c>
      <c r="P275" s="81">
        <v>43684.44349537037</v>
      </c>
      <c r="Q275" s="79" t="s">
        <v>634</v>
      </c>
      <c r="R275" s="79"/>
      <c r="S275" s="79"/>
      <c r="T275" s="79" t="s">
        <v>660</v>
      </c>
      <c r="U275" s="79"/>
      <c r="V275" s="82" t="s">
        <v>891</v>
      </c>
      <c r="W275" s="81">
        <v>43684.44349537037</v>
      </c>
      <c r="X275" s="85">
        <v>43684</v>
      </c>
      <c r="Y275" s="87" t="s">
        <v>1304</v>
      </c>
      <c r="Z275" s="82" t="s">
        <v>1816</v>
      </c>
      <c r="AA275" s="79"/>
      <c r="AB275" s="79"/>
      <c r="AC275" s="87" t="s">
        <v>2328</v>
      </c>
      <c r="AD275" s="79"/>
      <c r="AE275" s="79" t="b">
        <v>0</v>
      </c>
      <c r="AF275" s="79">
        <v>0</v>
      </c>
      <c r="AG275" s="87" t="s">
        <v>2624</v>
      </c>
      <c r="AH275" s="79" t="b">
        <v>0</v>
      </c>
      <c r="AI275" s="79" t="s">
        <v>2626</v>
      </c>
      <c r="AJ275" s="79"/>
      <c r="AK275" s="87" t="s">
        <v>2624</v>
      </c>
      <c r="AL275" s="79" t="b">
        <v>0</v>
      </c>
      <c r="AM275" s="79">
        <v>192</v>
      </c>
      <c r="AN275" s="87" t="s">
        <v>2597</v>
      </c>
      <c r="AO275" s="79" t="s">
        <v>2631</v>
      </c>
      <c r="AP275" s="79" t="b">
        <v>0</v>
      </c>
      <c r="AQ275" s="87" t="s">
        <v>2597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8">
        <v>1</v>
      </c>
      <c r="BG275" s="49">
        <v>2.9411764705882355</v>
      </c>
      <c r="BH275" s="48">
        <v>0</v>
      </c>
      <c r="BI275" s="49">
        <v>0</v>
      </c>
      <c r="BJ275" s="48">
        <v>0</v>
      </c>
      <c r="BK275" s="49">
        <v>0</v>
      </c>
      <c r="BL275" s="48">
        <v>33</v>
      </c>
      <c r="BM275" s="49">
        <v>97.05882352941177</v>
      </c>
      <c r="BN275" s="48">
        <v>34</v>
      </c>
    </row>
    <row r="276" spans="1:66" ht="15">
      <c r="A276" s="64" t="s">
        <v>414</v>
      </c>
      <c r="B276" s="64" t="s">
        <v>599</v>
      </c>
      <c r="C276" s="65" t="s">
        <v>5759</v>
      </c>
      <c r="D276" s="66">
        <v>3</v>
      </c>
      <c r="E276" s="67" t="s">
        <v>132</v>
      </c>
      <c r="F276" s="68">
        <v>32</v>
      </c>
      <c r="G276" s="65"/>
      <c r="H276" s="69"/>
      <c r="I276" s="70"/>
      <c r="J276" s="70"/>
      <c r="K276" s="34" t="s">
        <v>65</v>
      </c>
      <c r="L276" s="77">
        <v>276</v>
      </c>
      <c r="M276" s="77"/>
      <c r="N276" s="72"/>
      <c r="O276" s="79" t="s">
        <v>630</v>
      </c>
      <c r="P276" s="81">
        <v>43684.521099537036</v>
      </c>
      <c r="Q276" s="79" t="s">
        <v>634</v>
      </c>
      <c r="R276" s="79"/>
      <c r="S276" s="79"/>
      <c r="T276" s="79" t="s">
        <v>660</v>
      </c>
      <c r="U276" s="79"/>
      <c r="V276" s="82" t="s">
        <v>892</v>
      </c>
      <c r="W276" s="81">
        <v>43684.521099537036</v>
      </c>
      <c r="X276" s="85">
        <v>43684</v>
      </c>
      <c r="Y276" s="87" t="s">
        <v>1305</v>
      </c>
      <c r="Z276" s="82" t="s">
        <v>1817</v>
      </c>
      <c r="AA276" s="79"/>
      <c r="AB276" s="79"/>
      <c r="AC276" s="87" t="s">
        <v>2329</v>
      </c>
      <c r="AD276" s="79"/>
      <c r="AE276" s="79" t="b">
        <v>0</v>
      </c>
      <c r="AF276" s="79">
        <v>0</v>
      </c>
      <c r="AG276" s="87" t="s">
        <v>2624</v>
      </c>
      <c r="AH276" s="79" t="b">
        <v>0</v>
      </c>
      <c r="AI276" s="79" t="s">
        <v>2626</v>
      </c>
      <c r="AJ276" s="79"/>
      <c r="AK276" s="87" t="s">
        <v>2624</v>
      </c>
      <c r="AL276" s="79" t="b">
        <v>0</v>
      </c>
      <c r="AM276" s="79">
        <v>192</v>
      </c>
      <c r="AN276" s="87" t="s">
        <v>2597</v>
      </c>
      <c r="AO276" s="79" t="s">
        <v>2635</v>
      </c>
      <c r="AP276" s="79" t="b">
        <v>0</v>
      </c>
      <c r="AQ276" s="87" t="s">
        <v>2597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8">
        <v>1</v>
      </c>
      <c r="BG276" s="49">
        <v>2.9411764705882355</v>
      </c>
      <c r="BH276" s="48">
        <v>0</v>
      </c>
      <c r="BI276" s="49">
        <v>0</v>
      </c>
      <c r="BJ276" s="48">
        <v>0</v>
      </c>
      <c r="BK276" s="49">
        <v>0</v>
      </c>
      <c r="BL276" s="48">
        <v>33</v>
      </c>
      <c r="BM276" s="49">
        <v>97.05882352941177</v>
      </c>
      <c r="BN276" s="48">
        <v>34</v>
      </c>
    </row>
    <row r="277" spans="1:66" ht="15">
      <c r="A277" s="64" t="s">
        <v>415</v>
      </c>
      <c r="B277" s="64" t="s">
        <v>599</v>
      </c>
      <c r="C277" s="65" t="s">
        <v>5760</v>
      </c>
      <c r="D277" s="66">
        <v>10</v>
      </c>
      <c r="E277" s="67" t="s">
        <v>136</v>
      </c>
      <c r="F277" s="68">
        <v>28.285714285714285</v>
      </c>
      <c r="G277" s="65"/>
      <c r="H277" s="69"/>
      <c r="I277" s="70"/>
      <c r="J277" s="70"/>
      <c r="K277" s="34" t="s">
        <v>65</v>
      </c>
      <c r="L277" s="77">
        <v>277</v>
      </c>
      <c r="M277" s="77"/>
      <c r="N277" s="72"/>
      <c r="O277" s="79" t="s">
        <v>630</v>
      </c>
      <c r="P277" s="81">
        <v>43682.425046296295</v>
      </c>
      <c r="Q277" s="79" t="s">
        <v>633</v>
      </c>
      <c r="R277" s="79"/>
      <c r="S277" s="79"/>
      <c r="T277" s="79" t="s">
        <v>659</v>
      </c>
      <c r="U277" s="79"/>
      <c r="V277" s="82" t="s">
        <v>893</v>
      </c>
      <c r="W277" s="81">
        <v>43682.425046296295</v>
      </c>
      <c r="X277" s="85">
        <v>43682</v>
      </c>
      <c r="Y277" s="87" t="s">
        <v>1306</v>
      </c>
      <c r="Z277" s="82" t="s">
        <v>1818</v>
      </c>
      <c r="AA277" s="79"/>
      <c r="AB277" s="79"/>
      <c r="AC277" s="87" t="s">
        <v>2330</v>
      </c>
      <c r="AD277" s="79"/>
      <c r="AE277" s="79" t="b">
        <v>0</v>
      </c>
      <c r="AF277" s="79">
        <v>0</v>
      </c>
      <c r="AG277" s="87" t="s">
        <v>2624</v>
      </c>
      <c r="AH277" s="79" t="b">
        <v>0</v>
      </c>
      <c r="AI277" s="79" t="s">
        <v>2626</v>
      </c>
      <c r="AJ277" s="79"/>
      <c r="AK277" s="87" t="s">
        <v>2624</v>
      </c>
      <c r="AL277" s="79" t="b">
        <v>0</v>
      </c>
      <c r="AM277" s="79">
        <v>26</v>
      </c>
      <c r="AN277" s="87" t="s">
        <v>2596</v>
      </c>
      <c r="AO277" s="79" t="s">
        <v>2631</v>
      </c>
      <c r="AP277" s="79" t="b">
        <v>0</v>
      </c>
      <c r="AQ277" s="87" t="s">
        <v>2596</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1</v>
      </c>
      <c r="BF277" s="48">
        <v>1</v>
      </c>
      <c r="BG277" s="49">
        <v>2.5641025641025643</v>
      </c>
      <c r="BH277" s="48">
        <v>0</v>
      </c>
      <c r="BI277" s="49">
        <v>0</v>
      </c>
      <c r="BJ277" s="48">
        <v>0</v>
      </c>
      <c r="BK277" s="49">
        <v>0</v>
      </c>
      <c r="BL277" s="48">
        <v>38</v>
      </c>
      <c r="BM277" s="49">
        <v>97.43589743589743</v>
      </c>
      <c r="BN277" s="48">
        <v>39</v>
      </c>
    </row>
    <row r="278" spans="1:66" ht="15">
      <c r="A278" s="64" t="s">
        <v>415</v>
      </c>
      <c r="B278" s="64" t="s">
        <v>599</v>
      </c>
      <c r="C278" s="65" t="s">
        <v>5760</v>
      </c>
      <c r="D278" s="66">
        <v>10</v>
      </c>
      <c r="E278" s="67" t="s">
        <v>136</v>
      </c>
      <c r="F278" s="68">
        <v>28.285714285714285</v>
      </c>
      <c r="G278" s="65"/>
      <c r="H278" s="69"/>
      <c r="I278" s="70"/>
      <c r="J278" s="70"/>
      <c r="K278" s="34" t="s">
        <v>65</v>
      </c>
      <c r="L278" s="77">
        <v>278</v>
      </c>
      <c r="M278" s="77"/>
      <c r="N278" s="72"/>
      <c r="O278" s="79" t="s">
        <v>630</v>
      </c>
      <c r="P278" s="81">
        <v>43684.539247685185</v>
      </c>
      <c r="Q278" s="79" t="s">
        <v>639</v>
      </c>
      <c r="R278" s="79"/>
      <c r="S278" s="79"/>
      <c r="T278" s="79" t="s">
        <v>664</v>
      </c>
      <c r="U278" s="79"/>
      <c r="V278" s="82" t="s">
        <v>893</v>
      </c>
      <c r="W278" s="81">
        <v>43684.539247685185</v>
      </c>
      <c r="X278" s="85">
        <v>43684</v>
      </c>
      <c r="Y278" s="87" t="s">
        <v>1307</v>
      </c>
      <c r="Z278" s="82" t="s">
        <v>1819</v>
      </c>
      <c r="AA278" s="79"/>
      <c r="AB278" s="79"/>
      <c r="AC278" s="87" t="s">
        <v>2331</v>
      </c>
      <c r="AD278" s="79"/>
      <c r="AE278" s="79" t="b">
        <v>0</v>
      </c>
      <c r="AF278" s="79">
        <v>0</v>
      </c>
      <c r="AG278" s="87" t="s">
        <v>2624</v>
      </c>
      <c r="AH278" s="79" t="b">
        <v>0</v>
      </c>
      <c r="AI278" s="79" t="s">
        <v>2626</v>
      </c>
      <c r="AJ278" s="79"/>
      <c r="AK278" s="87" t="s">
        <v>2624</v>
      </c>
      <c r="AL278" s="79" t="b">
        <v>0</v>
      </c>
      <c r="AM278" s="79">
        <v>40</v>
      </c>
      <c r="AN278" s="87" t="s">
        <v>2598</v>
      </c>
      <c r="AO278" s="79" t="s">
        <v>2631</v>
      </c>
      <c r="AP278" s="79" t="b">
        <v>0</v>
      </c>
      <c r="AQ278" s="87" t="s">
        <v>2598</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8">
        <v>0</v>
      </c>
      <c r="BG278" s="49">
        <v>0</v>
      </c>
      <c r="BH278" s="48">
        <v>0</v>
      </c>
      <c r="BI278" s="49">
        <v>0</v>
      </c>
      <c r="BJ278" s="48">
        <v>0</v>
      </c>
      <c r="BK278" s="49">
        <v>0</v>
      </c>
      <c r="BL278" s="48">
        <v>40</v>
      </c>
      <c r="BM278" s="49">
        <v>100</v>
      </c>
      <c r="BN278" s="48">
        <v>40</v>
      </c>
    </row>
    <row r="279" spans="1:66" ht="15">
      <c r="A279" s="64" t="s">
        <v>416</v>
      </c>
      <c r="B279" s="64" t="s">
        <v>599</v>
      </c>
      <c r="C279" s="65" t="s">
        <v>5759</v>
      </c>
      <c r="D279" s="66">
        <v>3</v>
      </c>
      <c r="E279" s="67" t="s">
        <v>132</v>
      </c>
      <c r="F279" s="68">
        <v>32</v>
      </c>
      <c r="G279" s="65"/>
      <c r="H279" s="69"/>
      <c r="I279" s="70"/>
      <c r="J279" s="70"/>
      <c r="K279" s="34" t="s">
        <v>65</v>
      </c>
      <c r="L279" s="77">
        <v>279</v>
      </c>
      <c r="M279" s="77"/>
      <c r="N279" s="72"/>
      <c r="O279" s="79" t="s">
        <v>630</v>
      </c>
      <c r="P279" s="81">
        <v>43684.83663194445</v>
      </c>
      <c r="Q279" s="79" t="s">
        <v>634</v>
      </c>
      <c r="R279" s="79"/>
      <c r="S279" s="79"/>
      <c r="T279" s="79" t="s">
        <v>660</v>
      </c>
      <c r="U279" s="79"/>
      <c r="V279" s="82" t="s">
        <v>894</v>
      </c>
      <c r="W279" s="81">
        <v>43684.83663194445</v>
      </c>
      <c r="X279" s="85">
        <v>43684</v>
      </c>
      <c r="Y279" s="87" t="s">
        <v>1308</v>
      </c>
      <c r="Z279" s="82" t="s">
        <v>1820</v>
      </c>
      <c r="AA279" s="79"/>
      <c r="AB279" s="79"/>
      <c r="AC279" s="87" t="s">
        <v>2332</v>
      </c>
      <c r="AD279" s="79"/>
      <c r="AE279" s="79" t="b">
        <v>0</v>
      </c>
      <c r="AF279" s="79">
        <v>0</v>
      </c>
      <c r="AG279" s="87" t="s">
        <v>2624</v>
      </c>
      <c r="AH279" s="79" t="b">
        <v>0</v>
      </c>
      <c r="AI279" s="79" t="s">
        <v>2626</v>
      </c>
      <c r="AJ279" s="79"/>
      <c r="AK279" s="87" t="s">
        <v>2624</v>
      </c>
      <c r="AL279" s="79" t="b">
        <v>0</v>
      </c>
      <c r="AM279" s="79">
        <v>192</v>
      </c>
      <c r="AN279" s="87" t="s">
        <v>2597</v>
      </c>
      <c r="AO279" s="79" t="s">
        <v>2633</v>
      </c>
      <c r="AP279" s="79" t="b">
        <v>0</v>
      </c>
      <c r="AQ279" s="87" t="s">
        <v>2597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8">
        <v>1</v>
      </c>
      <c r="BG279" s="49">
        <v>2.9411764705882355</v>
      </c>
      <c r="BH279" s="48">
        <v>0</v>
      </c>
      <c r="BI279" s="49">
        <v>0</v>
      </c>
      <c r="BJ279" s="48">
        <v>0</v>
      </c>
      <c r="BK279" s="49">
        <v>0</v>
      </c>
      <c r="BL279" s="48">
        <v>33</v>
      </c>
      <c r="BM279" s="49">
        <v>97.05882352941177</v>
      </c>
      <c r="BN279" s="48">
        <v>34</v>
      </c>
    </row>
    <row r="280" spans="1:66" ht="15">
      <c r="A280" s="64" t="s">
        <v>417</v>
      </c>
      <c r="B280" s="64" t="s">
        <v>590</v>
      </c>
      <c r="C280" s="65" t="s">
        <v>5759</v>
      </c>
      <c r="D280" s="66">
        <v>3</v>
      </c>
      <c r="E280" s="67" t="s">
        <v>132</v>
      </c>
      <c r="F280" s="68">
        <v>32</v>
      </c>
      <c r="G280" s="65"/>
      <c r="H280" s="69"/>
      <c r="I280" s="70"/>
      <c r="J280" s="70"/>
      <c r="K280" s="34" t="s">
        <v>65</v>
      </c>
      <c r="L280" s="77">
        <v>280</v>
      </c>
      <c r="M280" s="77"/>
      <c r="N280" s="72"/>
      <c r="O280" s="79" t="s">
        <v>630</v>
      </c>
      <c r="P280" s="81">
        <v>43685.036458333336</v>
      </c>
      <c r="Q280" s="79" t="s">
        <v>637</v>
      </c>
      <c r="R280" s="79"/>
      <c r="S280" s="79"/>
      <c r="T280" s="79" t="s">
        <v>663</v>
      </c>
      <c r="U280" s="79"/>
      <c r="V280" s="82" t="s">
        <v>895</v>
      </c>
      <c r="W280" s="81">
        <v>43685.036458333336</v>
      </c>
      <c r="X280" s="85">
        <v>43685</v>
      </c>
      <c r="Y280" s="87" t="s">
        <v>1309</v>
      </c>
      <c r="Z280" s="82" t="s">
        <v>1821</v>
      </c>
      <c r="AA280" s="79"/>
      <c r="AB280" s="79"/>
      <c r="AC280" s="87" t="s">
        <v>2333</v>
      </c>
      <c r="AD280" s="79"/>
      <c r="AE280" s="79" t="b">
        <v>0</v>
      </c>
      <c r="AF280" s="79">
        <v>0</v>
      </c>
      <c r="AG280" s="87" t="s">
        <v>2624</v>
      </c>
      <c r="AH280" s="79" t="b">
        <v>0</v>
      </c>
      <c r="AI280" s="79" t="s">
        <v>2627</v>
      </c>
      <c r="AJ280" s="79"/>
      <c r="AK280" s="87" t="s">
        <v>2624</v>
      </c>
      <c r="AL280" s="79" t="b">
        <v>0</v>
      </c>
      <c r="AM280" s="79">
        <v>38</v>
      </c>
      <c r="AN280" s="87" t="s">
        <v>2563</v>
      </c>
      <c r="AO280" s="79" t="s">
        <v>2632</v>
      </c>
      <c r="AP280" s="79" t="b">
        <v>0</v>
      </c>
      <c r="AQ280" s="87" t="s">
        <v>2563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8"/>
      <c r="BG280" s="49"/>
      <c r="BH280" s="48"/>
      <c r="BI280" s="49"/>
      <c r="BJ280" s="48"/>
      <c r="BK280" s="49"/>
      <c r="BL280" s="48"/>
      <c r="BM280" s="49"/>
      <c r="BN280" s="48"/>
    </row>
    <row r="281" spans="1:66" ht="15">
      <c r="A281" s="64" t="s">
        <v>417</v>
      </c>
      <c r="B281" s="64" t="s">
        <v>623</v>
      </c>
      <c r="C281" s="65" t="s">
        <v>5759</v>
      </c>
      <c r="D281" s="66">
        <v>3</v>
      </c>
      <c r="E281" s="67" t="s">
        <v>132</v>
      </c>
      <c r="F281" s="68">
        <v>32</v>
      </c>
      <c r="G281" s="65"/>
      <c r="H281" s="69"/>
      <c r="I281" s="70"/>
      <c r="J281" s="70"/>
      <c r="K281" s="34" t="s">
        <v>65</v>
      </c>
      <c r="L281" s="77">
        <v>281</v>
      </c>
      <c r="M281" s="77"/>
      <c r="N281" s="72"/>
      <c r="O281" s="79" t="s">
        <v>631</v>
      </c>
      <c r="P281" s="81">
        <v>43685.036458333336</v>
      </c>
      <c r="Q281" s="79" t="s">
        <v>637</v>
      </c>
      <c r="R281" s="79"/>
      <c r="S281" s="79"/>
      <c r="T281" s="79" t="s">
        <v>663</v>
      </c>
      <c r="U281" s="79"/>
      <c r="V281" s="82" t="s">
        <v>895</v>
      </c>
      <c r="W281" s="81">
        <v>43685.036458333336</v>
      </c>
      <c r="X281" s="85">
        <v>43685</v>
      </c>
      <c r="Y281" s="87" t="s">
        <v>1309</v>
      </c>
      <c r="Z281" s="82" t="s">
        <v>1821</v>
      </c>
      <c r="AA281" s="79"/>
      <c r="AB281" s="79"/>
      <c r="AC281" s="87" t="s">
        <v>2333</v>
      </c>
      <c r="AD281" s="79"/>
      <c r="AE281" s="79" t="b">
        <v>0</v>
      </c>
      <c r="AF281" s="79">
        <v>0</v>
      </c>
      <c r="AG281" s="87" t="s">
        <v>2624</v>
      </c>
      <c r="AH281" s="79" t="b">
        <v>0</v>
      </c>
      <c r="AI281" s="79" t="s">
        <v>2627</v>
      </c>
      <c r="AJ281" s="79"/>
      <c r="AK281" s="87" t="s">
        <v>2624</v>
      </c>
      <c r="AL281" s="79" t="b">
        <v>0</v>
      </c>
      <c r="AM281" s="79">
        <v>38</v>
      </c>
      <c r="AN281" s="87" t="s">
        <v>2563</v>
      </c>
      <c r="AO281" s="79" t="s">
        <v>2632</v>
      </c>
      <c r="AP281" s="79" t="b">
        <v>0</v>
      </c>
      <c r="AQ281" s="87" t="s">
        <v>2563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8">
        <v>0</v>
      </c>
      <c r="BG281" s="49">
        <v>0</v>
      </c>
      <c r="BH281" s="48">
        <v>0</v>
      </c>
      <c r="BI281" s="49">
        <v>0</v>
      </c>
      <c r="BJ281" s="48">
        <v>0</v>
      </c>
      <c r="BK281" s="49">
        <v>0</v>
      </c>
      <c r="BL281" s="48">
        <v>6</v>
      </c>
      <c r="BM281" s="49">
        <v>100</v>
      </c>
      <c r="BN281" s="48">
        <v>6</v>
      </c>
    </row>
    <row r="282" spans="1:66" ht="15">
      <c r="A282" s="64" t="s">
        <v>418</v>
      </c>
      <c r="B282" s="64" t="s">
        <v>597</v>
      </c>
      <c r="C282" s="65" t="s">
        <v>5759</v>
      </c>
      <c r="D282" s="66">
        <v>3</v>
      </c>
      <c r="E282" s="67" t="s">
        <v>132</v>
      </c>
      <c r="F282" s="68">
        <v>32</v>
      </c>
      <c r="G282" s="65"/>
      <c r="H282" s="69"/>
      <c r="I282" s="70"/>
      <c r="J282" s="70"/>
      <c r="K282" s="34" t="s">
        <v>65</v>
      </c>
      <c r="L282" s="77">
        <v>282</v>
      </c>
      <c r="M282" s="77"/>
      <c r="N282" s="72"/>
      <c r="O282" s="79" t="s">
        <v>630</v>
      </c>
      <c r="P282" s="81">
        <v>43685.33734953704</v>
      </c>
      <c r="Q282" s="79" t="s">
        <v>641</v>
      </c>
      <c r="R282" s="79"/>
      <c r="S282" s="79"/>
      <c r="T282" s="79" t="s">
        <v>666</v>
      </c>
      <c r="U282" s="79"/>
      <c r="V282" s="82" t="s">
        <v>896</v>
      </c>
      <c r="W282" s="81">
        <v>43685.33734953704</v>
      </c>
      <c r="X282" s="85">
        <v>43685</v>
      </c>
      <c r="Y282" s="87" t="s">
        <v>1310</v>
      </c>
      <c r="Z282" s="82" t="s">
        <v>1822</v>
      </c>
      <c r="AA282" s="79"/>
      <c r="AB282" s="79"/>
      <c r="AC282" s="87" t="s">
        <v>2334</v>
      </c>
      <c r="AD282" s="79"/>
      <c r="AE282" s="79" t="b">
        <v>0</v>
      </c>
      <c r="AF282" s="79">
        <v>0</v>
      </c>
      <c r="AG282" s="87" t="s">
        <v>2624</v>
      </c>
      <c r="AH282" s="79" t="b">
        <v>0</v>
      </c>
      <c r="AI282" s="79" t="s">
        <v>2626</v>
      </c>
      <c r="AJ282" s="79"/>
      <c r="AK282" s="87" t="s">
        <v>2624</v>
      </c>
      <c r="AL282" s="79" t="b">
        <v>0</v>
      </c>
      <c r="AM282" s="79">
        <v>16</v>
      </c>
      <c r="AN282" s="87" t="s">
        <v>2573</v>
      </c>
      <c r="AO282" s="79" t="s">
        <v>2633</v>
      </c>
      <c r="AP282" s="79" t="b">
        <v>0</v>
      </c>
      <c r="AQ282" s="87" t="s">
        <v>2573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2</v>
      </c>
      <c r="BF282" s="48"/>
      <c r="BG282" s="49"/>
      <c r="BH282" s="48"/>
      <c r="BI282" s="49"/>
      <c r="BJ282" s="48"/>
      <c r="BK282" s="49"/>
      <c r="BL282" s="48"/>
      <c r="BM282" s="49"/>
      <c r="BN282" s="48"/>
    </row>
    <row r="283" spans="1:66" ht="15">
      <c r="A283" s="64" t="s">
        <v>418</v>
      </c>
      <c r="B283" s="64" t="s">
        <v>624</v>
      </c>
      <c r="C283" s="65" t="s">
        <v>5759</v>
      </c>
      <c r="D283" s="66">
        <v>3</v>
      </c>
      <c r="E283" s="67" t="s">
        <v>132</v>
      </c>
      <c r="F283" s="68">
        <v>32</v>
      </c>
      <c r="G283" s="65"/>
      <c r="H283" s="69"/>
      <c r="I283" s="70"/>
      <c r="J283" s="70"/>
      <c r="K283" s="34" t="s">
        <v>65</v>
      </c>
      <c r="L283" s="77">
        <v>283</v>
      </c>
      <c r="M283" s="77"/>
      <c r="N283" s="72"/>
      <c r="O283" s="79" t="s">
        <v>631</v>
      </c>
      <c r="P283" s="81">
        <v>43685.33734953704</v>
      </c>
      <c r="Q283" s="79" t="s">
        <v>641</v>
      </c>
      <c r="R283" s="79"/>
      <c r="S283" s="79"/>
      <c r="T283" s="79" t="s">
        <v>666</v>
      </c>
      <c r="U283" s="79"/>
      <c r="V283" s="82" t="s">
        <v>896</v>
      </c>
      <c r="W283" s="81">
        <v>43685.33734953704</v>
      </c>
      <c r="X283" s="85">
        <v>43685</v>
      </c>
      <c r="Y283" s="87" t="s">
        <v>1310</v>
      </c>
      <c r="Z283" s="82" t="s">
        <v>1822</v>
      </c>
      <c r="AA283" s="79"/>
      <c r="AB283" s="79"/>
      <c r="AC283" s="87" t="s">
        <v>2334</v>
      </c>
      <c r="AD283" s="79"/>
      <c r="AE283" s="79" t="b">
        <v>0</v>
      </c>
      <c r="AF283" s="79">
        <v>0</v>
      </c>
      <c r="AG283" s="87" t="s">
        <v>2624</v>
      </c>
      <c r="AH283" s="79" t="b">
        <v>0</v>
      </c>
      <c r="AI283" s="79" t="s">
        <v>2626</v>
      </c>
      <c r="AJ283" s="79"/>
      <c r="AK283" s="87" t="s">
        <v>2624</v>
      </c>
      <c r="AL283" s="79" t="b">
        <v>0</v>
      </c>
      <c r="AM283" s="79">
        <v>16</v>
      </c>
      <c r="AN283" s="87" t="s">
        <v>2573</v>
      </c>
      <c r="AO283" s="79" t="s">
        <v>2633</v>
      </c>
      <c r="AP283" s="79" t="b">
        <v>0</v>
      </c>
      <c r="AQ283" s="87" t="s">
        <v>2573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8">
        <v>0</v>
      </c>
      <c r="BG283" s="49">
        <v>0</v>
      </c>
      <c r="BH283" s="48">
        <v>1</v>
      </c>
      <c r="BI283" s="49">
        <v>3.0303030303030303</v>
      </c>
      <c r="BJ283" s="48">
        <v>0</v>
      </c>
      <c r="BK283" s="49">
        <v>0</v>
      </c>
      <c r="BL283" s="48">
        <v>32</v>
      </c>
      <c r="BM283" s="49">
        <v>96.96969696969697</v>
      </c>
      <c r="BN283" s="48">
        <v>33</v>
      </c>
    </row>
    <row r="284" spans="1:66" ht="15">
      <c r="A284" s="64" t="s">
        <v>419</v>
      </c>
      <c r="B284" s="64" t="s">
        <v>597</v>
      </c>
      <c r="C284" s="65" t="s">
        <v>5759</v>
      </c>
      <c r="D284" s="66">
        <v>3</v>
      </c>
      <c r="E284" s="67" t="s">
        <v>132</v>
      </c>
      <c r="F284" s="68">
        <v>32</v>
      </c>
      <c r="G284" s="65"/>
      <c r="H284" s="69"/>
      <c r="I284" s="70"/>
      <c r="J284" s="70"/>
      <c r="K284" s="34" t="s">
        <v>65</v>
      </c>
      <c r="L284" s="77">
        <v>284</v>
      </c>
      <c r="M284" s="77"/>
      <c r="N284" s="72"/>
      <c r="O284" s="79" t="s">
        <v>630</v>
      </c>
      <c r="P284" s="81">
        <v>43685.49563657407</v>
      </c>
      <c r="Q284" s="79" t="s">
        <v>641</v>
      </c>
      <c r="R284" s="79"/>
      <c r="S284" s="79"/>
      <c r="T284" s="79" t="s">
        <v>666</v>
      </c>
      <c r="U284" s="79"/>
      <c r="V284" s="82" t="s">
        <v>897</v>
      </c>
      <c r="W284" s="81">
        <v>43685.49563657407</v>
      </c>
      <c r="X284" s="85">
        <v>43685</v>
      </c>
      <c r="Y284" s="87" t="s">
        <v>1311</v>
      </c>
      <c r="Z284" s="82" t="s">
        <v>1823</v>
      </c>
      <c r="AA284" s="79"/>
      <c r="AB284" s="79"/>
      <c r="AC284" s="87" t="s">
        <v>2335</v>
      </c>
      <c r="AD284" s="79"/>
      <c r="AE284" s="79" t="b">
        <v>0</v>
      </c>
      <c r="AF284" s="79">
        <v>0</v>
      </c>
      <c r="AG284" s="87" t="s">
        <v>2624</v>
      </c>
      <c r="AH284" s="79" t="b">
        <v>0</v>
      </c>
      <c r="AI284" s="79" t="s">
        <v>2626</v>
      </c>
      <c r="AJ284" s="79"/>
      <c r="AK284" s="87" t="s">
        <v>2624</v>
      </c>
      <c r="AL284" s="79" t="b">
        <v>0</v>
      </c>
      <c r="AM284" s="79">
        <v>16</v>
      </c>
      <c r="AN284" s="87" t="s">
        <v>2573</v>
      </c>
      <c r="AO284" s="79" t="s">
        <v>2632</v>
      </c>
      <c r="AP284" s="79" t="b">
        <v>0</v>
      </c>
      <c r="AQ284" s="87" t="s">
        <v>2573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2</v>
      </c>
      <c r="BF284" s="48"/>
      <c r="BG284" s="49"/>
      <c r="BH284" s="48"/>
      <c r="BI284" s="49"/>
      <c r="BJ284" s="48"/>
      <c r="BK284" s="49"/>
      <c r="BL284" s="48"/>
      <c r="BM284" s="49"/>
      <c r="BN284" s="48"/>
    </row>
    <row r="285" spans="1:66" ht="15">
      <c r="A285" s="64" t="s">
        <v>419</v>
      </c>
      <c r="B285" s="64" t="s">
        <v>624</v>
      </c>
      <c r="C285" s="65" t="s">
        <v>5759</v>
      </c>
      <c r="D285" s="66">
        <v>3</v>
      </c>
      <c r="E285" s="67" t="s">
        <v>132</v>
      </c>
      <c r="F285" s="68">
        <v>32</v>
      </c>
      <c r="G285" s="65"/>
      <c r="H285" s="69"/>
      <c r="I285" s="70"/>
      <c r="J285" s="70"/>
      <c r="K285" s="34" t="s">
        <v>65</v>
      </c>
      <c r="L285" s="77">
        <v>285</v>
      </c>
      <c r="M285" s="77"/>
      <c r="N285" s="72"/>
      <c r="O285" s="79" t="s">
        <v>631</v>
      </c>
      <c r="P285" s="81">
        <v>43685.49563657407</v>
      </c>
      <c r="Q285" s="79" t="s">
        <v>641</v>
      </c>
      <c r="R285" s="79"/>
      <c r="S285" s="79"/>
      <c r="T285" s="79" t="s">
        <v>666</v>
      </c>
      <c r="U285" s="79"/>
      <c r="V285" s="82" t="s">
        <v>897</v>
      </c>
      <c r="W285" s="81">
        <v>43685.49563657407</v>
      </c>
      <c r="X285" s="85">
        <v>43685</v>
      </c>
      <c r="Y285" s="87" t="s">
        <v>1311</v>
      </c>
      <c r="Z285" s="82" t="s">
        <v>1823</v>
      </c>
      <c r="AA285" s="79"/>
      <c r="AB285" s="79"/>
      <c r="AC285" s="87" t="s">
        <v>2335</v>
      </c>
      <c r="AD285" s="79"/>
      <c r="AE285" s="79" t="b">
        <v>0</v>
      </c>
      <c r="AF285" s="79">
        <v>0</v>
      </c>
      <c r="AG285" s="87" t="s">
        <v>2624</v>
      </c>
      <c r="AH285" s="79" t="b">
        <v>0</v>
      </c>
      <c r="AI285" s="79" t="s">
        <v>2626</v>
      </c>
      <c r="AJ285" s="79"/>
      <c r="AK285" s="87" t="s">
        <v>2624</v>
      </c>
      <c r="AL285" s="79" t="b">
        <v>0</v>
      </c>
      <c r="AM285" s="79">
        <v>16</v>
      </c>
      <c r="AN285" s="87" t="s">
        <v>2573</v>
      </c>
      <c r="AO285" s="79" t="s">
        <v>2632</v>
      </c>
      <c r="AP285" s="79" t="b">
        <v>0</v>
      </c>
      <c r="AQ285" s="87" t="s">
        <v>2573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8">
        <v>0</v>
      </c>
      <c r="BG285" s="49">
        <v>0</v>
      </c>
      <c r="BH285" s="48">
        <v>1</v>
      </c>
      <c r="BI285" s="49">
        <v>3.0303030303030303</v>
      </c>
      <c r="BJ285" s="48">
        <v>0</v>
      </c>
      <c r="BK285" s="49">
        <v>0</v>
      </c>
      <c r="BL285" s="48">
        <v>32</v>
      </c>
      <c r="BM285" s="49">
        <v>96.96969696969697</v>
      </c>
      <c r="BN285" s="48">
        <v>33</v>
      </c>
    </row>
    <row r="286" spans="1:66" ht="15">
      <c r="A286" s="64" t="s">
        <v>420</v>
      </c>
      <c r="B286" s="64" t="s">
        <v>599</v>
      </c>
      <c r="C286" s="65" t="s">
        <v>5759</v>
      </c>
      <c r="D286" s="66">
        <v>3</v>
      </c>
      <c r="E286" s="67" t="s">
        <v>132</v>
      </c>
      <c r="F286" s="68">
        <v>32</v>
      </c>
      <c r="G286" s="65"/>
      <c r="H286" s="69"/>
      <c r="I286" s="70"/>
      <c r="J286" s="70"/>
      <c r="K286" s="34" t="s">
        <v>65</v>
      </c>
      <c r="L286" s="77">
        <v>286</v>
      </c>
      <c r="M286" s="77"/>
      <c r="N286" s="72"/>
      <c r="O286" s="79" t="s">
        <v>630</v>
      </c>
      <c r="P286" s="81">
        <v>43685.541284722225</v>
      </c>
      <c r="Q286" s="79" t="s">
        <v>633</v>
      </c>
      <c r="R286" s="79"/>
      <c r="S286" s="79"/>
      <c r="T286" s="79" t="s">
        <v>659</v>
      </c>
      <c r="U286" s="79"/>
      <c r="V286" s="82" t="s">
        <v>898</v>
      </c>
      <c r="W286" s="81">
        <v>43685.541284722225</v>
      </c>
      <c r="X286" s="85">
        <v>43685</v>
      </c>
      <c r="Y286" s="87" t="s">
        <v>1312</v>
      </c>
      <c r="Z286" s="82" t="s">
        <v>1824</v>
      </c>
      <c r="AA286" s="79"/>
      <c r="AB286" s="79"/>
      <c r="AC286" s="87" t="s">
        <v>2336</v>
      </c>
      <c r="AD286" s="79"/>
      <c r="AE286" s="79" t="b">
        <v>0</v>
      </c>
      <c r="AF286" s="79">
        <v>0</v>
      </c>
      <c r="AG286" s="87" t="s">
        <v>2624</v>
      </c>
      <c r="AH286" s="79" t="b">
        <v>0</v>
      </c>
      <c r="AI286" s="79" t="s">
        <v>2626</v>
      </c>
      <c r="AJ286" s="79"/>
      <c r="AK286" s="87" t="s">
        <v>2624</v>
      </c>
      <c r="AL286" s="79" t="b">
        <v>0</v>
      </c>
      <c r="AM286" s="79">
        <v>26</v>
      </c>
      <c r="AN286" s="87" t="s">
        <v>2596</v>
      </c>
      <c r="AO286" s="79" t="s">
        <v>2637</v>
      </c>
      <c r="AP286" s="79" t="b">
        <v>0</v>
      </c>
      <c r="AQ286" s="87" t="s">
        <v>2596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1</v>
      </c>
      <c r="BF286" s="48">
        <v>1</v>
      </c>
      <c r="BG286" s="49">
        <v>2.5641025641025643</v>
      </c>
      <c r="BH286" s="48">
        <v>0</v>
      </c>
      <c r="BI286" s="49">
        <v>0</v>
      </c>
      <c r="BJ286" s="48">
        <v>0</v>
      </c>
      <c r="BK286" s="49">
        <v>0</v>
      </c>
      <c r="BL286" s="48">
        <v>38</v>
      </c>
      <c r="BM286" s="49">
        <v>97.43589743589743</v>
      </c>
      <c r="BN286" s="48">
        <v>39</v>
      </c>
    </row>
    <row r="287" spans="1:66" ht="15">
      <c r="A287" s="64" t="s">
        <v>420</v>
      </c>
      <c r="B287" s="64" t="s">
        <v>597</v>
      </c>
      <c r="C287" s="65" t="s">
        <v>5760</v>
      </c>
      <c r="D287" s="66">
        <v>10</v>
      </c>
      <c r="E287" s="67" t="s">
        <v>136</v>
      </c>
      <c r="F287" s="68">
        <v>28.285714285714285</v>
      </c>
      <c r="G287" s="65"/>
      <c r="H287" s="69"/>
      <c r="I287" s="70"/>
      <c r="J287" s="70"/>
      <c r="K287" s="34" t="s">
        <v>65</v>
      </c>
      <c r="L287" s="77">
        <v>287</v>
      </c>
      <c r="M287" s="77"/>
      <c r="N287" s="72"/>
      <c r="O287" s="79" t="s">
        <v>630</v>
      </c>
      <c r="P287" s="81">
        <v>43685.54174768519</v>
      </c>
      <c r="Q287" s="79" t="s">
        <v>642</v>
      </c>
      <c r="R287" s="79"/>
      <c r="S287" s="79"/>
      <c r="T287" s="79" t="s">
        <v>661</v>
      </c>
      <c r="U287" s="79"/>
      <c r="V287" s="82" t="s">
        <v>898</v>
      </c>
      <c r="W287" s="81">
        <v>43685.54174768519</v>
      </c>
      <c r="X287" s="85">
        <v>43685</v>
      </c>
      <c r="Y287" s="87" t="s">
        <v>1313</v>
      </c>
      <c r="Z287" s="82" t="s">
        <v>1825</v>
      </c>
      <c r="AA287" s="79"/>
      <c r="AB287" s="79"/>
      <c r="AC287" s="87" t="s">
        <v>2337</v>
      </c>
      <c r="AD287" s="79"/>
      <c r="AE287" s="79" t="b">
        <v>0</v>
      </c>
      <c r="AF287" s="79">
        <v>0</v>
      </c>
      <c r="AG287" s="87" t="s">
        <v>2624</v>
      </c>
      <c r="AH287" s="79" t="b">
        <v>0</v>
      </c>
      <c r="AI287" s="79" t="s">
        <v>2626</v>
      </c>
      <c r="AJ287" s="79"/>
      <c r="AK287" s="87" t="s">
        <v>2624</v>
      </c>
      <c r="AL287" s="79" t="b">
        <v>0</v>
      </c>
      <c r="AM287" s="79">
        <v>11</v>
      </c>
      <c r="AN287" s="87" t="s">
        <v>2618</v>
      </c>
      <c r="AO287" s="79" t="s">
        <v>2637</v>
      </c>
      <c r="AP287" s="79" t="b">
        <v>0</v>
      </c>
      <c r="AQ287" s="87" t="s">
        <v>2618</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4</v>
      </c>
      <c r="BE287" s="78" t="str">
        <f>REPLACE(INDEX(GroupVertices[Group],MATCH(Edges[[#This Row],[Vertex 2]],GroupVertices[Vertex],0)),1,1,"")</f>
        <v>2</v>
      </c>
      <c r="BF287" s="48">
        <v>0</v>
      </c>
      <c r="BG287" s="49">
        <v>0</v>
      </c>
      <c r="BH287" s="48">
        <v>0</v>
      </c>
      <c r="BI287" s="49">
        <v>0</v>
      </c>
      <c r="BJ287" s="48">
        <v>0</v>
      </c>
      <c r="BK287" s="49">
        <v>0</v>
      </c>
      <c r="BL287" s="48">
        <v>18</v>
      </c>
      <c r="BM287" s="49">
        <v>100</v>
      </c>
      <c r="BN287" s="48">
        <v>18</v>
      </c>
    </row>
    <row r="288" spans="1:66" ht="15">
      <c r="A288" s="64" t="s">
        <v>420</v>
      </c>
      <c r="B288" s="64" t="s">
        <v>597</v>
      </c>
      <c r="C288" s="65" t="s">
        <v>5760</v>
      </c>
      <c r="D288" s="66">
        <v>10</v>
      </c>
      <c r="E288" s="67" t="s">
        <v>136</v>
      </c>
      <c r="F288" s="68">
        <v>28.285714285714285</v>
      </c>
      <c r="G288" s="65"/>
      <c r="H288" s="69"/>
      <c r="I288" s="70"/>
      <c r="J288" s="70"/>
      <c r="K288" s="34" t="s">
        <v>65</v>
      </c>
      <c r="L288" s="77">
        <v>288</v>
      </c>
      <c r="M288" s="77"/>
      <c r="N288" s="72"/>
      <c r="O288" s="79" t="s">
        <v>630</v>
      </c>
      <c r="P288" s="81">
        <v>43685.54318287037</v>
      </c>
      <c r="Q288" s="79" t="s">
        <v>641</v>
      </c>
      <c r="R288" s="79"/>
      <c r="S288" s="79"/>
      <c r="T288" s="79" t="s">
        <v>666</v>
      </c>
      <c r="U288" s="79"/>
      <c r="V288" s="82" t="s">
        <v>898</v>
      </c>
      <c r="W288" s="81">
        <v>43685.54318287037</v>
      </c>
      <c r="X288" s="85">
        <v>43685</v>
      </c>
      <c r="Y288" s="87" t="s">
        <v>1314</v>
      </c>
      <c r="Z288" s="82" t="s">
        <v>1826</v>
      </c>
      <c r="AA288" s="79"/>
      <c r="AB288" s="79"/>
      <c r="AC288" s="87" t="s">
        <v>2338</v>
      </c>
      <c r="AD288" s="79"/>
      <c r="AE288" s="79" t="b">
        <v>0</v>
      </c>
      <c r="AF288" s="79">
        <v>0</v>
      </c>
      <c r="AG288" s="87" t="s">
        <v>2624</v>
      </c>
      <c r="AH288" s="79" t="b">
        <v>0</v>
      </c>
      <c r="AI288" s="79" t="s">
        <v>2626</v>
      </c>
      <c r="AJ288" s="79"/>
      <c r="AK288" s="87" t="s">
        <v>2624</v>
      </c>
      <c r="AL288" s="79" t="b">
        <v>0</v>
      </c>
      <c r="AM288" s="79">
        <v>16</v>
      </c>
      <c r="AN288" s="87" t="s">
        <v>2573</v>
      </c>
      <c r="AO288" s="79" t="s">
        <v>2637</v>
      </c>
      <c r="AP288" s="79" t="b">
        <v>0</v>
      </c>
      <c r="AQ288" s="87" t="s">
        <v>2573</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4</v>
      </c>
      <c r="BE288" s="78" t="str">
        <f>REPLACE(INDEX(GroupVertices[Group],MATCH(Edges[[#This Row],[Vertex 2]],GroupVertices[Vertex],0)),1,1,"")</f>
        <v>2</v>
      </c>
      <c r="BF288" s="48"/>
      <c r="BG288" s="49"/>
      <c r="BH288" s="48"/>
      <c r="BI288" s="49"/>
      <c r="BJ288" s="48"/>
      <c r="BK288" s="49"/>
      <c r="BL288" s="48"/>
      <c r="BM288" s="49"/>
      <c r="BN288" s="48"/>
    </row>
    <row r="289" spans="1:66" ht="15">
      <c r="A289" s="64" t="s">
        <v>420</v>
      </c>
      <c r="B289" s="64" t="s">
        <v>624</v>
      </c>
      <c r="C289" s="65" t="s">
        <v>5759</v>
      </c>
      <c r="D289" s="66">
        <v>3</v>
      </c>
      <c r="E289" s="67" t="s">
        <v>132</v>
      </c>
      <c r="F289" s="68">
        <v>32</v>
      </c>
      <c r="G289" s="65"/>
      <c r="H289" s="69"/>
      <c r="I289" s="70"/>
      <c r="J289" s="70"/>
      <c r="K289" s="34" t="s">
        <v>65</v>
      </c>
      <c r="L289" s="77">
        <v>289</v>
      </c>
      <c r="M289" s="77"/>
      <c r="N289" s="72"/>
      <c r="O289" s="79" t="s">
        <v>631</v>
      </c>
      <c r="P289" s="81">
        <v>43685.54318287037</v>
      </c>
      <c r="Q289" s="79" t="s">
        <v>641</v>
      </c>
      <c r="R289" s="79"/>
      <c r="S289" s="79"/>
      <c r="T289" s="79" t="s">
        <v>666</v>
      </c>
      <c r="U289" s="79"/>
      <c r="V289" s="82" t="s">
        <v>898</v>
      </c>
      <c r="W289" s="81">
        <v>43685.54318287037</v>
      </c>
      <c r="X289" s="85">
        <v>43685</v>
      </c>
      <c r="Y289" s="87" t="s">
        <v>1314</v>
      </c>
      <c r="Z289" s="82" t="s">
        <v>1826</v>
      </c>
      <c r="AA289" s="79"/>
      <c r="AB289" s="79"/>
      <c r="AC289" s="87" t="s">
        <v>2338</v>
      </c>
      <c r="AD289" s="79"/>
      <c r="AE289" s="79" t="b">
        <v>0</v>
      </c>
      <c r="AF289" s="79">
        <v>0</v>
      </c>
      <c r="AG289" s="87" t="s">
        <v>2624</v>
      </c>
      <c r="AH289" s="79" t="b">
        <v>0</v>
      </c>
      <c r="AI289" s="79" t="s">
        <v>2626</v>
      </c>
      <c r="AJ289" s="79"/>
      <c r="AK289" s="87" t="s">
        <v>2624</v>
      </c>
      <c r="AL289" s="79" t="b">
        <v>0</v>
      </c>
      <c r="AM289" s="79">
        <v>16</v>
      </c>
      <c r="AN289" s="87" t="s">
        <v>2573</v>
      </c>
      <c r="AO289" s="79" t="s">
        <v>2637</v>
      </c>
      <c r="AP289" s="79" t="b">
        <v>0</v>
      </c>
      <c r="AQ289" s="87" t="s">
        <v>2573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4</v>
      </c>
      <c r="BF289" s="48">
        <v>0</v>
      </c>
      <c r="BG289" s="49">
        <v>0</v>
      </c>
      <c r="BH289" s="48">
        <v>1</v>
      </c>
      <c r="BI289" s="49">
        <v>3.0303030303030303</v>
      </c>
      <c r="BJ289" s="48">
        <v>0</v>
      </c>
      <c r="BK289" s="49">
        <v>0</v>
      </c>
      <c r="BL289" s="48">
        <v>32</v>
      </c>
      <c r="BM289" s="49">
        <v>96.96969696969697</v>
      </c>
      <c r="BN289" s="48">
        <v>33</v>
      </c>
    </row>
    <row r="290" spans="1:66" ht="15">
      <c r="A290" s="64" t="s">
        <v>421</v>
      </c>
      <c r="B290" s="64" t="s">
        <v>597</v>
      </c>
      <c r="C290" s="65" t="s">
        <v>5759</v>
      </c>
      <c r="D290" s="66">
        <v>3</v>
      </c>
      <c r="E290" s="67" t="s">
        <v>132</v>
      </c>
      <c r="F290" s="68">
        <v>32</v>
      </c>
      <c r="G290" s="65"/>
      <c r="H290" s="69"/>
      <c r="I290" s="70"/>
      <c r="J290" s="70"/>
      <c r="K290" s="34" t="s">
        <v>65</v>
      </c>
      <c r="L290" s="77">
        <v>290</v>
      </c>
      <c r="M290" s="77"/>
      <c r="N290" s="72"/>
      <c r="O290" s="79" t="s">
        <v>630</v>
      </c>
      <c r="P290" s="81">
        <v>43685.73082175926</v>
      </c>
      <c r="Q290" s="79" t="s">
        <v>641</v>
      </c>
      <c r="R290" s="79"/>
      <c r="S290" s="79"/>
      <c r="T290" s="79" t="s">
        <v>666</v>
      </c>
      <c r="U290" s="79"/>
      <c r="V290" s="82" t="s">
        <v>899</v>
      </c>
      <c r="W290" s="81">
        <v>43685.73082175926</v>
      </c>
      <c r="X290" s="85">
        <v>43685</v>
      </c>
      <c r="Y290" s="87" t="s">
        <v>1315</v>
      </c>
      <c r="Z290" s="82" t="s">
        <v>1827</v>
      </c>
      <c r="AA290" s="79"/>
      <c r="AB290" s="79"/>
      <c r="AC290" s="87" t="s">
        <v>2339</v>
      </c>
      <c r="AD290" s="79"/>
      <c r="AE290" s="79" t="b">
        <v>0</v>
      </c>
      <c r="AF290" s="79">
        <v>0</v>
      </c>
      <c r="AG290" s="87" t="s">
        <v>2624</v>
      </c>
      <c r="AH290" s="79" t="b">
        <v>0</v>
      </c>
      <c r="AI290" s="79" t="s">
        <v>2626</v>
      </c>
      <c r="AJ290" s="79"/>
      <c r="AK290" s="87" t="s">
        <v>2624</v>
      </c>
      <c r="AL290" s="79" t="b">
        <v>0</v>
      </c>
      <c r="AM290" s="79">
        <v>16</v>
      </c>
      <c r="AN290" s="87" t="s">
        <v>2573</v>
      </c>
      <c r="AO290" s="79" t="s">
        <v>2633</v>
      </c>
      <c r="AP290" s="79" t="b">
        <v>0</v>
      </c>
      <c r="AQ290" s="87" t="s">
        <v>2573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2</v>
      </c>
      <c r="BF290" s="48"/>
      <c r="BG290" s="49"/>
      <c r="BH290" s="48"/>
      <c r="BI290" s="49"/>
      <c r="BJ290" s="48"/>
      <c r="BK290" s="49"/>
      <c r="BL290" s="48"/>
      <c r="BM290" s="49"/>
      <c r="BN290" s="48"/>
    </row>
    <row r="291" spans="1:66" ht="15">
      <c r="A291" s="64" t="s">
        <v>421</v>
      </c>
      <c r="B291" s="64" t="s">
        <v>624</v>
      </c>
      <c r="C291" s="65" t="s">
        <v>5759</v>
      </c>
      <c r="D291" s="66">
        <v>3</v>
      </c>
      <c r="E291" s="67" t="s">
        <v>132</v>
      </c>
      <c r="F291" s="68">
        <v>32</v>
      </c>
      <c r="G291" s="65"/>
      <c r="H291" s="69"/>
      <c r="I291" s="70"/>
      <c r="J291" s="70"/>
      <c r="K291" s="34" t="s">
        <v>65</v>
      </c>
      <c r="L291" s="77">
        <v>291</v>
      </c>
      <c r="M291" s="77"/>
      <c r="N291" s="72"/>
      <c r="O291" s="79" t="s">
        <v>631</v>
      </c>
      <c r="P291" s="81">
        <v>43685.73082175926</v>
      </c>
      <c r="Q291" s="79" t="s">
        <v>641</v>
      </c>
      <c r="R291" s="79"/>
      <c r="S291" s="79"/>
      <c r="T291" s="79" t="s">
        <v>666</v>
      </c>
      <c r="U291" s="79"/>
      <c r="V291" s="82" t="s">
        <v>899</v>
      </c>
      <c r="W291" s="81">
        <v>43685.73082175926</v>
      </c>
      <c r="X291" s="85">
        <v>43685</v>
      </c>
      <c r="Y291" s="87" t="s">
        <v>1315</v>
      </c>
      <c r="Z291" s="82" t="s">
        <v>1827</v>
      </c>
      <c r="AA291" s="79"/>
      <c r="AB291" s="79"/>
      <c r="AC291" s="87" t="s">
        <v>2339</v>
      </c>
      <c r="AD291" s="79"/>
      <c r="AE291" s="79" t="b">
        <v>0</v>
      </c>
      <c r="AF291" s="79">
        <v>0</v>
      </c>
      <c r="AG291" s="87" t="s">
        <v>2624</v>
      </c>
      <c r="AH291" s="79" t="b">
        <v>0</v>
      </c>
      <c r="AI291" s="79" t="s">
        <v>2626</v>
      </c>
      <c r="AJ291" s="79"/>
      <c r="AK291" s="87" t="s">
        <v>2624</v>
      </c>
      <c r="AL291" s="79" t="b">
        <v>0</v>
      </c>
      <c r="AM291" s="79">
        <v>16</v>
      </c>
      <c r="AN291" s="87" t="s">
        <v>2573</v>
      </c>
      <c r="AO291" s="79" t="s">
        <v>2633</v>
      </c>
      <c r="AP291" s="79" t="b">
        <v>0</v>
      </c>
      <c r="AQ291" s="87" t="s">
        <v>2573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4</v>
      </c>
      <c r="BF291" s="48">
        <v>0</v>
      </c>
      <c r="BG291" s="49">
        <v>0</v>
      </c>
      <c r="BH291" s="48">
        <v>1</v>
      </c>
      <c r="BI291" s="49">
        <v>3.0303030303030303</v>
      </c>
      <c r="BJ291" s="48">
        <v>0</v>
      </c>
      <c r="BK291" s="49">
        <v>0</v>
      </c>
      <c r="BL291" s="48">
        <v>32</v>
      </c>
      <c r="BM291" s="49">
        <v>96.96969696969697</v>
      </c>
      <c r="BN291" s="48">
        <v>33</v>
      </c>
    </row>
    <row r="292" spans="1:66" ht="15">
      <c r="A292" s="64" t="s">
        <v>422</v>
      </c>
      <c r="B292" s="64" t="s">
        <v>599</v>
      </c>
      <c r="C292" s="65" t="s">
        <v>5759</v>
      </c>
      <c r="D292" s="66">
        <v>3</v>
      </c>
      <c r="E292" s="67" t="s">
        <v>132</v>
      </c>
      <c r="F292" s="68">
        <v>32</v>
      </c>
      <c r="G292" s="65"/>
      <c r="H292" s="69"/>
      <c r="I292" s="70"/>
      <c r="J292" s="70"/>
      <c r="K292" s="34" t="s">
        <v>65</v>
      </c>
      <c r="L292" s="77">
        <v>292</v>
      </c>
      <c r="M292" s="77"/>
      <c r="N292" s="72"/>
      <c r="O292" s="79" t="s">
        <v>630</v>
      </c>
      <c r="P292" s="81">
        <v>43682.57775462963</v>
      </c>
      <c r="Q292" s="79" t="s">
        <v>634</v>
      </c>
      <c r="R292" s="79"/>
      <c r="S292" s="79"/>
      <c r="T292" s="79" t="s">
        <v>660</v>
      </c>
      <c r="U292" s="79"/>
      <c r="V292" s="82" t="s">
        <v>723</v>
      </c>
      <c r="W292" s="81">
        <v>43682.57775462963</v>
      </c>
      <c r="X292" s="85">
        <v>43682</v>
      </c>
      <c r="Y292" s="87" t="s">
        <v>1316</v>
      </c>
      <c r="Z292" s="82" t="s">
        <v>1828</v>
      </c>
      <c r="AA292" s="79"/>
      <c r="AB292" s="79"/>
      <c r="AC292" s="87" t="s">
        <v>2340</v>
      </c>
      <c r="AD292" s="79"/>
      <c r="AE292" s="79" t="b">
        <v>0</v>
      </c>
      <c r="AF292" s="79">
        <v>0</v>
      </c>
      <c r="AG292" s="87" t="s">
        <v>2624</v>
      </c>
      <c r="AH292" s="79" t="b">
        <v>0</v>
      </c>
      <c r="AI292" s="79" t="s">
        <v>2626</v>
      </c>
      <c r="AJ292" s="79"/>
      <c r="AK292" s="87" t="s">
        <v>2624</v>
      </c>
      <c r="AL292" s="79" t="b">
        <v>0</v>
      </c>
      <c r="AM292" s="79">
        <v>192</v>
      </c>
      <c r="AN292" s="87" t="s">
        <v>2597</v>
      </c>
      <c r="AO292" s="79" t="s">
        <v>2632</v>
      </c>
      <c r="AP292" s="79" t="b">
        <v>0</v>
      </c>
      <c r="AQ292" s="87" t="s">
        <v>2597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1</v>
      </c>
      <c r="BF292" s="48">
        <v>1</v>
      </c>
      <c r="BG292" s="49">
        <v>2.9411764705882355</v>
      </c>
      <c r="BH292" s="48">
        <v>0</v>
      </c>
      <c r="BI292" s="49">
        <v>0</v>
      </c>
      <c r="BJ292" s="48">
        <v>0</v>
      </c>
      <c r="BK292" s="49">
        <v>0</v>
      </c>
      <c r="BL292" s="48">
        <v>33</v>
      </c>
      <c r="BM292" s="49">
        <v>97.05882352941177</v>
      </c>
      <c r="BN292" s="48">
        <v>34</v>
      </c>
    </row>
    <row r="293" spans="1:66" ht="15">
      <c r="A293" s="64" t="s">
        <v>422</v>
      </c>
      <c r="B293" s="64" t="s">
        <v>597</v>
      </c>
      <c r="C293" s="65" t="s">
        <v>5759</v>
      </c>
      <c r="D293" s="66">
        <v>3</v>
      </c>
      <c r="E293" s="67" t="s">
        <v>132</v>
      </c>
      <c r="F293" s="68">
        <v>32</v>
      </c>
      <c r="G293" s="65"/>
      <c r="H293" s="69"/>
      <c r="I293" s="70"/>
      <c r="J293" s="70"/>
      <c r="K293" s="34" t="s">
        <v>65</v>
      </c>
      <c r="L293" s="77">
        <v>293</v>
      </c>
      <c r="M293" s="77"/>
      <c r="N293" s="72"/>
      <c r="O293" s="79" t="s">
        <v>630</v>
      </c>
      <c r="P293" s="81">
        <v>43685.823379629626</v>
      </c>
      <c r="Q293" s="79" t="s">
        <v>641</v>
      </c>
      <c r="R293" s="79"/>
      <c r="S293" s="79"/>
      <c r="T293" s="79" t="s">
        <v>666</v>
      </c>
      <c r="U293" s="79"/>
      <c r="V293" s="82" t="s">
        <v>723</v>
      </c>
      <c r="W293" s="81">
        <v>43685.823379629626</v>
      </c>
      <c r="X293" s="85">
        <v>43685</v>
      </c>
      <c r="Y293" s="87" t="s">
        <v>1317</v>
      </c>
      <c r="Z293" s="82" t="s">
        <v>1829</v>
      </c>
      <c r="AA293" s="79"/>
      <c r="AB293" s="79"/>
      <c r="AC293" s="87" t="s">
        <v>2341</v>
      </c>
      <c r="AD293" s="79"/>
      <c r="AE293" s="79" t="b">
        <v>0</v>
      </c>
      <c r="AF293" s="79">
        <v>0</v>
      </c>
      <c r="AG293" s="87" t="s">
        <v>2624</v>
      </c>
      <c r="AH293" s="79" t="b">
        <v>0</v>
      </c>
      <c r="AI293" s="79" t="s">
        <v>2626</v>
      </c>
      <c r="AJ293" s="79"/>
      <c r="AK293" s="87" t="s">
        <v>2624</v>
      </c>
      <c r="AL293" s="79" t="b">
        <v>0</v>
      </c>
      <c r="AM293" s="79">
        <v>16</v>
      </c>
      <c r="AN293" s="87" t="s">
        <v>2573</v>
      </c>
      <c r="AO293" s="79" t="s">
        <v>2632</v>
      </c>
      <c r="AP293" s="79" t="b">
        <v>0</v>
      </c>
      <c r="AQ293" s="87" t="s">
        <v>2573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2</v>
      </c>
      <c r="BF293" s="48"/>
      <c r="BG293" s="49"/>
      <c r="BH293" s="48"/>
      <c r="BI293" s="49"/>
      <c r="BJ293" s="48"/>
      <c r="BK293" s="49"/>
      <c r="BL293" s="48"/>
      <c r="BM293" s="49"/>
      <c r="BN293" s="48"/>
    </row>
    <row r="294" spans="1:66" ht="15">
      <c r="A294" s="64" t="s">
        <v>422</v>
      </c>
      <c r="B294" s="64" t="s">
        <v>624</v>
      </c>
      <c r="C294" s="65" t="s">
        <v>5759</v>
      </c>
      <c r="D294" s="66">
        <v>3</v>
      </c>
      <c r="E294" s="67" t="s">
        <v>132</v>
      </c>
      <c r="F294" s="68">
        <v>32</v>
      </c>
      <c r="G294" s="65"/>
      <c r="H294" s="69"/>
      <c r="I294" s="70"/>
      <c r="J294" s="70"/>
      <c r="K294" s="34" t="s">
        <v>65</v>
      </c>
      <c r="L294" s="77">
        <v>294</v>
      </c>
      <c r="M294" s="77"/>
      <c r="N294" s="72"/>
      <c r="O294" s="79" t="s">
        <v>631</v>
      </c>
      <c r="P294" s="81">
        <v>43685.823379629626</v>
      </c>
      <c r="Q294" s="79" t="s">
        <v>641</v>
      </c>
      <c r="R294" s="79"/>
      <c r="S294" s="79"/>
      <c r="T294" s="79" t="s">
        <v>666</v>
      </c>
      <c r="U294" s="79"/>
      <c r="V294" s="82" t="s">
        <v>723</v>
      </c>
      <c r="W294" s="81">
        <v>43685.823379629626</v>
      </c>
      <c r="X294" s="85">
        <v>43685</v>
      </c>
      <c r="Y294" s="87" t="s">
        <v>1317</v>
      </c>
      <c r="Z294" s="82" t="s">
        <v>1829</v>
      </c>
      <c r="AA294" s="79"/>
      <c r="AB294" s="79"/>
      <c r="AC294" s="87" t="s">
        <v>2341</v>
      </c>
      <c r="AD294" s="79"/>
      <c r="AE294" s="79" t="b">
        <v>0</v>
      </c>
      <c r="AF294" s="79">
        <v>0</v>
      </c>
      <c r="AG294" s="87" t="s">
        <v>2624</v>
      </c>
      <c r="AH294" s="79" t="b">
        <v>0</v>
      </c>
      <c r="AI294" s="79" t="s">
        <v>2626</v>
      </c>
      <c r="AJ294" s="79"/>
      <c r="AK294" s="87" t="s">
        <v>2624</v>
      </c>
      <c r="AL294" s="79" t="b">
        <v>0</v>
      </c>
      <c r="AM294" s="79">
        <v>16</v>
      </c>
      <c r="AN294" s="87" t="s">
        <v>2573</v>
      </c>
      <c r="AO294" s="79" t="s">
        <v>2632</v>
      </c>
      <c r="AP294" s="79" t="b">
        <v>0</v>
      </c>
      <c r="AQ294" s="87" t="s">
        <v>2573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4</v>
      </c>
      <c r="BF294" s="48">
        <v>0</v>
      </c>
      <c r="BG294" s="49">
        <v>0</v>
      </c>
      <c r="BH294" s="48">
        <v>1</v>
      </c>
      <c r="BI294" s="49">
        <v>3.0303030303030303</v>
      </c>
      <c r="BJ294" s="48">
        <v>0</v>
      </c>
      <c r="BK294" s="49">
        <v>0</v>
      </c>
      <c r="BL294" s="48">
        <v>32</v>
      </c>
      <c r="BM294" s="49">
        <v>96.96969696969697</v>
      </c>
      <c r="BN294" s="48">
        <v>33</v>
      </c>
    </row>
    <row r="295" spans="1:66" ht="15">
      <c r="A295" s="64" t="s">
        <v>423</v>
      </c>
      <c r="B295" s="64" t="s">
        <v>599</v>
      </c>
      <c r="C295" s="65" t="s">
        <v>5759</v>
      </c>
      <c r="D295" s="66">
        <v>3</v>
      </c>
      <c r="E295" s="67" t="s">
        <v>132</v>
      </c>
      <c r="F295" s="68">
        <v>32</v>
      </c>
      <c r="G295" s="65"/>
      <c r="H295" s="69"/>
      <c r="I295" s="70"/>
      <c r="J295" s="70"/>
      <c r="K295" s="34" t="s">
        <v>65</v>
      </c>
      <c r="L295" s="77">
        <v>295</v>
      </c>
      <c r="M295" s="77"/>
      <c r="N295" s="72"/>
      <c r="O295" s="79" t="s">
        <v>630</v>
      </c>
      <c r="P295" s="81">
        <v>43685.947800925926</v>
      </c>
      <c r="Q295" s="79" t="s">
        <v>634</v>
      </c>
      <c r="R295" s="79"/>
      <c r="S295" s="79"/>
      <c r="T295" s="79" t="s">
        <v>660</v>
      </c>
      <c r="U295" s="79"/>
      <c r="V295" s="82" t="s">
        <v>900</v>
      </c>
      <c r="W295" s="81">
        <v>43685.947800925926</v>
      </c>
      <c r="X295" s="85">
        <v>43685</v>
      </c>
      <c r="Y295" s="87" t="s">
        <v>1318</v>
      </c>
      <c r="Z295" s="82" t="s">
        <v>1830</v>
      </c>
      <c r="AA295" s="79"/>
      <c r="AB295" s="79"/>
      <c r="AC295" s="87" t="s">
        <v>2342</v>
      </c>
      <c r="AD295" s="79"/>
      <c r="AE295" s="79" t="b">
        <v>0</v>
      </c>
      <c r="AF295" s="79">
        <v>0</v>
      </c>
      <c r="AG295" s="87" t="s">
        <v>2624</v>
      </c>
      <c r="AH295" s="79" t="b">
        <v>0</v>
      </c>
      <c r="AI295" s="79" t="s">
        <v>2626</v>
      </c>
      <c r="AJ295" s="79"/>
      <c r="AK295" s="87" t="s">
        <v>2624</v>
      </c>
      <c r="AL295" s="79" t="b">
        <v>0</v>
      </c>
      <c r="AM295" s="79">
        <v>192</v>
      </c>
      <c r="AN295" s="87" t="s">
        <v>2597</v>
      </c>
      <c r="AO295" s="79" t="s">
        <v>2633</v>
      </c>
      <c r="AP295" s="79" t="b">
        <v>0</v>
      </c>
      <c r="AQ295" s="87" t="s">
        <v>2597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8">
        <v>1</v>
      </c>
      <c r="BG295" s="49">
        <v>2.9411764705882355</v>
      </c>
      <c r="BH295" s="48">
        <v>0</v>
      </c>
      <c r="BI295" s="49">
        <v>0</v>
      </c>
      <c r="BJ295" s="48">
        <v>0</v>
      </c>
      <c r="BK295" s="49">
        <v>0</v>
      </c>
      <c r="BL295" s="48">
        <v>33</v>
      </c>
      <c r="BM295" s="49">
        <v>97.05882352941177</v>
      </c>
      <c r="BN295" s="48">
        <v>34</v>
      </c>
    </row>
    <row r="296" spans="1:66" ht="15">
      <c r="A296" s="64" t="s">
        <v>424</v>
      </c>
      <c r="B296" s="64" t="s">
        <v>599</v>
      </c>
      <c r="C296" s="65" t="s">
        <v>5759</v>
      </c>
      <c r="D296" s="66">
        <v>3</v>
      </c>
      <c r="E296" s="67" t="s">
        <v>132</v>
      </c>
      <c r="F296" s="68">
        <v>32</v>
      </c>
      <c r="G296" s="65"/>
      <c r="H296" s="69"/>
      <c r="I296" s="70"/>
      <c r="J296" s="70"/>
      <c r="K296" s="34" t="s">
        <v>65</v>
      </c>
      <c r="L296" s="77">
        <v>296</v>
      </c>
      <c r="M296" s="77"/>
      <c r="N296" s="72"/>
      <c r="O296" s="79" t="s">
        <v>630</v>
      </c>
      <c r="P296" s="81">
        <v>43685.9487037037</v>
      </c>
      <c r="Q296" s="79" t="s">
        <v>634</v>
      </c>
      <c r="R296" s="79"/>
      <c r="S296" s="79"/>
      <c r="T296" s="79" t="s">
        <v>660</v>
      </c>
      <c r="U296" s="79"/>
      <c r="V296" s="82" t="s">
        <v>901</v>
      </c>
      <c r="W296" s="81">
        <v>43685.9487037037</v>
      </c>
      <c r="X296" s="85">
        <v>43685</v>
      </c>
      <c r="Y296" s="87" t="s">
        <v>1319</v>
      </c>
      <c r="Z296" s="82" t="s">
        <v>1831</v>
      </c>
      <c r="AA296" s="79"/>
      <c r="AB296" s="79"/>
      <c r="AC296" s="87" t="s">
        <v>2343</v>
      </c>
      <c r="AD296" s="79"/>
      <c r="AE296" s="79" t="b">
        <v>0</v>
      </c>
      <c r="AF296" s="79">
        <v>0</v>
      </c>
      <c r="AG296" s="87" t="s">
        <v>2624</v>
      </c>
      <c r="AH296" s="79" t="b">
        <v>0</v>
      </c>
      <c r="AI296" s="79" t="s">
        <v>2626</v>
      </c>
      <c r="AJ296" s="79"/>
      <c r="AK296" s="87" t="s">
        <v>2624</v>
      </c>
      <c r="AL296" s="79" t="b">
        <v>0</v>
      </c>
      <c r="AM296" s="79">
        <v>192</v>
      </c>
      <c r="AN296" s="87" t="s">
        <v>2597</v>
      </c>
      <c r="AO296" s="79" t="s">
        <v>2639</v>
      </c>
      <c r="AP296" s="79" t="b">
        <v>0</v>
      </c>
      <c r="AQ296" s="87" t="s">
        <v>2597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8">
        <v>1</v>
      </c>
      <c r="BG296" s="49">
        <v>2.9411764705882355</v>
      </c>
      <c r="BH296" s="48">
        <v>0</v>
      </c>
      <c r="BI296" s="49">
        <v>0</v>
      </c>
      <c r="BJ296" s="48">
        <v>0</v>
      </c>
      <c r="BK296" s="49">
        <v>0</v>
      </c>
      <c r="BL296" s="48">
        <v>33</v>
      </c>
      <c r="BM296" s="49">
        <v>97.05882352941177</v>
      </c>
      <c r="BN296" s="48">
        <v>34</v>
      </c>
    </row>
    <row r="297" spans="1:66" ht="15">
      <c r="A297" s="64" t="s">
        <v>425</v>
      </c>
      <c r="B297" s="64" t="s">
        <v>599</v>
      </c>
      <c r="C297" s="65" t="s">
        <v>5759</v>
      </c>
      <c r="D297" s="66">
        <v>3</v>
      </c>
      <c r="E297" s="67" t="s">
        <v>132</v>
      </c>
      <c r="F297" s="68">
        <v>32</v>
      </c>
      <c r="G297" s="65"/>
      <c r="H297" s="69"/>
      <c r="I297" s="70"/>
      <c r="J297" s="70"/>
      <c r="K297" s="34" t="s">
        <v>65</v>
      </c>
      <c r="L297" s="77">
        <v>297</v>
      </c>
      <c r="M297" s="77"/>
      <c r="N297" s="72"/>
      <c r="O297" s="79" t="s">
        <v>630</v>
      </c>
      <c r="P297" s="81">
        <v>43685.95043981481</v>
      </c>
      <c r="Q297" s="79" t="s">
        <v>634</v>
      </c>
      <c r="R297" s="79"/>
      <c r="S297" s="79"/>
      <c r="T297" s="79" t="s">
        <v>660</v>
      </c>
      <c r="U297" s="79"/>
      <c r="V297" s="82" t="s">
        <v>902</v>
      </c>
      <c r="W297" s="81">
        <v>43685.95043981481</v>
      </c>
      <c r="X297" s="85">
        <v>43685</v>
      </c>
      <c r="Y297" s="87" t="s">
        <v>1320</v>
      </c>
      <c r="Z297" s="82" t="s">
        <v>1832</v>
      </c>
      <c r="AA297" s="79"/>
      <c r="AB297" s="79"/>
      <c r="AC297" s="87" t="s">
        <v>2344</v>
      </c>
      <c r="AD297" s="79"/>
      <c r="AE297" s="79" t="b">
        <v>0</v>
      </c>
      <c r="AF297" s="79">
        <v>0</v>
      </c>
      <c r="AG297" s="87" t="s">
        <v>2624</v>
      </c>
      <c r="AH297" s="79" t="b">
        <v>0</v>
      </c>
      <c r="AI297" s="79" t="s">
        <v>2626</v>
      </c>
      <c r="AJ297" s="79"/>
      <c r="AK297" s="87" t="s">
        <v>2624</v>
      </c>
      <c r="AL297" s="79" t="b">
        <v>0</v>
      </c>
      <c r="AM297" s="79">
        <v>192</v>
      </c>
      <c r="AN297" s="87" t="s">
        <v>2597</v>
      </c>
      <c r="AO297" s="79" t="s">
        <v>2631</v>
      </c>
      <c r="AP297" s="79" t="b">
        <v>0</v>
      </c>
      <c r="AQ297" s="87" t="s">
        <v>2597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8">
        <v>1</v>
      </c>
      <c r="BG297" s="49">
        <v>2.9411764705882355</v>
      </c>
      <c r="BH297" s="48">
        <v>0</v>
      </c>
      <c r="BI297" s="49">
        <v>0</v>
      </c>
      <c r="BJ297" s="48">
        <v>0</v>
      </c>
      <c r="BK297" s="49">
        <v>0</v>
      </c>
      <c r="BL297" s="48">
        <v>33</v>
      </c>
      <c r="BM297" s="49">
        <v>97.05882352941177</v>
      </c>
      <c r="BN297" s="48">
        <v>34</v>
      </c>
    </row>
    <row r="298" spans="1:66" ht="15">
      <c r="A298" s="64" t="s">
        <v>426</v>
      </c>
      <c r="B298" s="64" t="s">
        <v>599</v>
      </c>
      <c r="C298" s="65" t="s">
        <v>5759</v>
      </c>
      <c r="D298" s="66">
        <v>3</v>
      </c>
      <c r="E298" s="67" t="s">
        <v>132</v>
      </c>
      <c r="F298" s="68">
        <v>32</v>
      </c>
      <c r="G298" s="65"/>
      <c r="H298" s="69"/>
      <c r="I298" s="70"/>
      <c r="J298" s="70"/>
      <c r="K298" s="34" t="s">
        <v>65</v>
      </c>
      <c r="L298" s="77">
        <v>298</v>
      </c>
      <c r="M298" s="77"/>
      <c r="N298" s="72"/>
      <c r="O298" s="79" t="s">
        <v>630</v>
      </c>
      <c r="P298" s="81">
        <v>43685.951527777775</v>
      </c>
      <c r="Q298" s="79" t="s">
        <v>634</v>
      </c>
      <c r="R298" s="79"/>
      <c r="S298" s="79"/>
      <c r="T298" s="79" t="s">
        <v>660</v>
      </c>
      <c r="U298" s="79"/>
      <c r="V298" s="82" t="s">
        <v>903</v>
      </c>
      <c r="W298" s="81">
        <v>43685.951527777775</v>
      </c>
      <c r="X298" s="85">
        <v>43685</v>
      </c>
      <c r="Y298" s="87" t="s">
        <v>1321</v>
      </c>
      <c r="Z298" s="82" t="s">
        <v>1833</v>
      </c>
      <c r="AA298" s="79"/>
      <c r="AB298" s="79"/>
      <c r="AC298" s="87" t="s">
        <v>2345</v>
      </c>
      <c r="AD298" s="79"/>
      <c r="AE298" s="79" t="b">
        <v>0</v>
      </c>
      <c r="AF298" s="79">
        <v>0</v>
      </c>
      <c r="AG298" s="87" t="s">
        <v>2624</v>
      </c>
      <c r="AH298" s="79" t="b">
        <v>0</v>
      </c>
      <c r="AI298" s="79" t="s">
        <v>2626</v>
      </c>
      <c r="AJ298" s="79"/>
      <c r="AK298" s="87" t="s">
        <v>2624</v>
      </c>
      <c r="AL298" s="79" t="b">
        <v>0</v>
      </c>
      <c r="AM298" s="79">
        <v>192</v>
      </c>
      <c r="AN298" s="87" t="s">
        <v>2597</v>
      </c>
      <c r="AO298" s="79" t="s">
        <v>2633</v>
      </c>
      <c r="AP298" s="79" t="b">
        <v>0</v>
      </c>
      <c r="AQ298" s="87" t="s">
        <v>2597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8">
        <v>1</v>
      </c>
      <c r="BG298" s="49">
        <v>2.9411764705882355</v>
      </c>
      <c r="BH298" s="48">
        <v>0</v>
      </c>
      <c r="BI298" s="49">
        <v>0</v>
      </c>
      <c r="BJ298" s="48">
        <v>0</v>
      </c>
      <c r="BK298" s="49">
        <v>0</v>
      </c>
      <c r="BL298" s="48">
        <v>33</v>
      </c>
      <c r="BM298" s="49">
        <v>97.05882352941177</v>
      </c>
      <c r="BN298" s="48">
        <v>34</v>
      </c>
    </row>
    <row r="299" spans="1:66" ht="15">
      <c r="A299" s="64" t="s">
        <v>427</v>
      </c>
      <c r="B299" s="64" t="s">
        <v>599</v>
      </c>
      <c r="C299" s="65" t="s">
        <v>5759</v>
      </c>
      <c r="D299" s="66">
        <v>3</v>
      </c>
      <c r="E299" s="67" t="s">
        <v>132</v>
      </c>
      <c r="F299" s="68">
        <v>32</v>
      </c>
      <c r="G299" s="65"/>
      <c r="H299" s="69"/>
      <c r="I299" s="70"/>
      <c r="J299" s="70"/>
      <c r="K299" s="34" t="s">
        <v>65</v>
      </c>
      <c r="L299" s="77">
        <v>299</v>
      </c>
      <c r="M299" s="77"/>
      <c r="N299" s="72"/>
      <c r="O299" s="79" t="s">
        <v>630</v>
      </c>
      <c r="P299" s="81">
        <v>43685.95222222222</v>
      </c>
      <c r="Q299" s="79" t="s">
        <v>634</v>
      </c>
      <c r="R299" s="79"/>
      <c r="S299" s="79"/>
      <c r="T299" s="79" t="s">
        <v>660</v>
      </c>
      <c r="U299" s="79"/>
      <c r="V299" s="82" t="s">
        <v>904</v>
      </c>
      <c r="W299" s="81">
        <v>43685.95222222222</v>
      </c>
      <c r="X299" s="85">
        <v>43685</v>
      </c>
      <c r="Y299" s="87" t="s">
        <v>1322</v>
      </c>
      <c r="Z299" s="82" t="s">
        <v>1834</v>
      </c>
      <c r="AA299" s="79"/>
      <c r="AB299" s="79"/>
      <c r="AC299" s="87" t="s">
        <v>2346</v>
      </c>
      <c r="AD299" s="79"/>
      <c r="AE299" s="79" t="b">
        <v>0</v>
      </c>
      <c r="AF299" s="79">
        <v>0</v>
      </c>
      <c r="AG299" s="87" t="s">
        <v>2624</v>
      </c>
      <c r="AH299" s="79" t="b">
        <v>0</v>
      </c>
      <c r="AI299" s="79" t="s">
        <v>2626</v>
      </c>
      <c r="AJ299" s="79"/>
      <c r="AK299" s="87" t="s">
        <v>2624</v>
      </c>
      <c r="AL299" s="79" t="b">
        <v>0</v>
      </c>
      <c r="AM299" s="79">
        <v>192</v>
      </c>
      <c r="AN299" s="87" t="s">
        <v>2597</v>
      </c>
      <c r="AO299" s="79" t="s">
        <v>2631</v>
      </c>
      <c r="AP299" s="79" t="b">
        <v>0</v>
      </c>
      <c r="AQ299" s="87" t="s">
        <v>2597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8">
        <v>1</v>
      </c>
      <c r="BG299" s="49">
        <v>2.9411764705882355</v>
      </c>
      <c r="BH299" s="48">
        <v>0</v>
      </c>
      <c r="BI299" s="49">
        <v>0</v>
      </c>
      <c r="BJ299" s="48">
        <v>0</v>
      </c>
      <c r="BK299" s="49">
        <v>0</v>
      </c>
      <c r="BL299" s="48">
        <v>33</v>
      </c>
      <c r="BM299" s="49">
        <v>97.05882352941177</v>
      </c>
      <c r="BN299" s="48">
        <v>34</v>
      </c>
    </row>
    <row r="300" spans="1:66" ht="15">
      <c r="A300" s="64" t="s">
        <v>428</v>
      </c>
      <c r="B300" s="64" t="s">
        <v>599</v>
      </c>
      <c r="C300" s="65" t="s">
        <v>5759</v>
      </c>
      <c r="D300" s="66">
        <v>3</v>
      </c>
      <c r="E300" s="67" t="s">
        <v>132</v>
      </c>
      <c r="F300" s="68">
        <v>32</v>
      </c>
      <c r="G300" s="65"/>
      <c r="H300" s="69"/>
      <c r="I300" s="70"/>
      <c r="J300" s="70"/>
      <c r="K300" s="34" t="s">
        <v>65</v>
      </c>
      <c r="L300" s="77">
        <v>300</v>
      </c>
      <c r="M300" s="77"/>
      <c r="N300" s="72"/>
      <c r="O300" s="79" t="s">
        <v>630</v>
      </c>
      <c r="P300" s="81">
        <v>43685.95295138889</v>
      </c>
      <c r="Q300" s="79" t="s">
        <v>634</v>
      </c>
      <c r="R300" s="79"/>
      <c r="S300" s="79"/>
      <c r="T300" s="79" t="s">
        <v>660</v>
      </c>
      <c r="U300" s="79"/>
      <c r="V300" s="82" t="s">
        <v>905</v>
      </c>
      <c r="W300" s="81">
        <v>43685.95295138889</v>
      </c>
      <c r="X300" s="85">
        <v>43685</v>
      </c>
      <c r="Y300" s="87" t="s">
        <v>1323</v>
      </c>
      <c r="Z300" s="82" t="s">
        <v>1835</v>
      </c>
      <c r="AA300" s="79"/>
      <c r="AB300" s="79"/>
      <c r="AC300" s="87" t="s">
        <v>2347</v>
      </c>
      <c r="AD300" s="79"/>
      <c r="AE300" s="79" t="b">
        <v>0</v>
      </c>
      <c r="AF300" s="79">
        <v>0</v>
      </c>
      <c r="AG300" s="87" t="s">
        <v>2624</v>
      </c>
      <c r="AH300" s="79" t="b">
        <v>0</v>
      </c>
      <c r="AI300" s="79" t="s">
        <v>2626</v>
      </c>
      <c r="AJ300" s="79"/>
      <c r="AK300" s="87" t="s">
        <v>2624</v>
      </c>
      <c r="AL300" s="79" t="b">
        <v>0</v>
      </c>
      <c r="AM300" s="79">
        <v>192</v>
      </c>
      <c r="AN300" s="87" t="s">
        <v>2597</v>
      </c>
      <c r="AO300" s="79" t="s">
        <v>2632</v>
      </c>
      <c r="AP300" s="79" t="b">
        <v>0</v>
      </c>
      <c r="AQ300" s="87" t="s">
        <v>2597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8">
        <v>1</v>
      </c>
      <c r="BG300" s="49">
        <v>2.9411764705882355</v>
      </c>
      <c r="BH300" s="48">
        <v>0</v>
      </c>
      <c r="BI300" s="49">
        <v>0</v>
      </c>
      <c r="BJ300" s="48">
        <v>0</v>
      </c>
      <c r="BK300" s="49">
        <v>0</v>
      </c>
      <c r="BL300" s="48">
        <v>33</v>
      </c>
      <c r="BM300" s="49">
        <v>97.05882352941177</v>
      </c>
      <c r="BN300" s="48">
        <v>34</v>
      </c>
    </row>
    <row r="301" spans="1:66" ht="15">
      <c r="A301" s="64" t="s">
        <v>429</v>
      </c>
      <c r="B301" s="64" t="s">
        <v>599</v>
      </c>
      <c r="C301" s="65" t="s">
        <v>5759</v>
      </c>
      <c r="D301" s="66">
        <v>3</v>
      </c>
      <c r="E301" s="67" t="s">
        <v>132</v>
      </c>
      <c r="F301" s="68">
        <v>32</v>
      </c>
      <c r="G301" s="65"/>
      <c r="H301" s="69"/>
      <c r="I301" s="70"/>
      <c r="J301" s="70"/>
      <c r="K301" s="34" t="s">
        <v>65</v>
      </c>
      <c r="L301" s="77">
        <v>301</v>
      </c>
      <c r="M301" s="77"/>
      <c r="N301" s="72"/>
      <c r="O301" s="79" t="s">
        <v>630</v>
      </c>
      <c r="P301" s="81">
        <v>43685.95413194445</v>
      </c>
      <c r="Q301" s="79" t="s">
        <v>634</v>
      </c>
      <c r="R301" s="79"/>
      <c r="S301" s="79"/>
      <c r="T301" s="79" t="s">
        <v>660</v>
      </c>
      <c r="U301" s="79"/>
      <c r="V301" s="82" t="s">
        <v>906</v>
      </c>
      <c r="W301" s="81">
        <v>43685.95413194445</v>
      </c>
      <c r="X301" s="85">
        <v>43685</v>
      </c>
      <c r="Y301" s="87" t="s">
        <v>1324</v>
      </c>
      <c r="Z301" s="82" t="s">
        <v>1836</v>
      </c>
      <c r="AA301" s="79"/>
      <c r="AB301" s="79"/>
      <c r="AC301" s="87" t="s">
        <v>2348</v>
      </c>
      <c r="AD301" s="79"/>
      <c r="AE301" s="79" t="b">
        <v>0</v>
      </c>
      <c r="AF301" s="79">
        <v>0</v>
      </c>
      <c r="AG301" s="87" t="s">
        <v>2624</v>
      </c>
      <c r="AH301" s="79" t="b">
        <v>0</v>
      </c>
      <c r="AI301" s="79" t="s">
        <v>2626</v>
      </c>
      <c r="AJ301" s="79"/>
      <c r="AK301" s="87" t="s">
        <v>2624</v>
      </c>
      <c r="AL301" s="79" t="b">
        <v>0</v>
      </c>
      <c r="AM301" s="79">
        <v>192</v>
      </c>
      <c r="AN301" s="87" t="s">
        <v>2597</v>
      </c>
      <c r="AO301" s="79" t="s">
        <v>2632</v>
      </c>
      <c r="AP301" s="79" t="b">
        <v>0</v>
      </c>
      <c r="AQ301" s="87" t="s">
        <v>2597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8">
        <v>1</v>
      </c>
      <c r="BG301" s="49">
        <v>2.9411764705882355</v>
      </c>
      <c r="BH301" s="48">
        <v>0</v>
      </c>
      <c r="BI301" s="49">
        <v>0</v>
      </c>
      <c r="BJ301" s="48">
        <v>0</v>
      </c>
      <c r="BK301" s="49">
        <v>0</v>
      </c>
      <c r="BL301" s="48">
        <v>33</v>
      </c>
      <c r="BM301" s="49">
        <v>97.05882352941177</v>
      </c>
      <c r="BN301" s="48">
        <v>34</v>
      </c>
    </row>
    <row r="302" spans="1:66" ht="15">
      <c r="A302" s="64" t="s">
        <v>430</v>
      </c>
      <c r="B302" s="64" t="s">
        <v>599</v>
      </c>
      <c r="C302" s="65" t="s">
        <v>5759</v>
      </c>
      <c r="D302" s="66">
        <v>3</v>
      </c>
      <c r="E302" s="67" t="s">
        <v>132</v>
      </c>
      <c r="F302" s="68">
        <v>32</v>
      </c>
      <c r="G302" s="65"/>
      <c r="H302" s="69"/>
      <c r="I302" s="70"/>
      <c r="J302" s="70"/>
      <c r="K302" s="34" t="s">
        <v>65</v>
      </c>
      <c r="L302" s="77">
        <v>302</v>
      </c>
      <c r="M302" s="77"/>
      <c r="N302" s="72"/>
      <c r="O302" s="79" t="s">
        <v>630</v>
      </c>
      <c r="P302" s="81">
        <v>43685.95505787037</v>
      </c>
      <c r="Q302" s="79" t="s">
        <v>634</v>
      </c>
      <c r="R302" s="79"/>
      <c r="S302" s="79"/>
      <c r="T302" s="79" t="s">
        <v>660</v>
      </c>
      <c r="U302" s="79"/>
      <c r="V302" s="82" t="s">
        <v>907</v>
      </c>
      <c r="W302" s="81">
        <v>43685.95505787037</v>
      </c>
      <c r="X302" s="85">
        <v>43685</v>
      </c>
      <c r="Y302" s="87" t="s">
        <v>1325</v>
      </c>
      <c r="Z302" s="82" t="s">
        <v>1837</v>
      </c>
      <c r="AA302" s="79"/>
      <c r="AB302" s="79"/>
      <c r="AC302" s="87" t="s">
        <v>2349</v>
      </c>
      <c r="AD302" s="79"/>
      <c r="AE302" s="79" t="b">
        <v>0</v>
      </c>
      <c r="AF302" s="79">
        <v>0</v>
      </c>
      <c r="AG302" s="87" t="s">
        <v>2624</v>
      </c>
      <c r="AH302" s="79" t="b">
        <v>0</v>
      </c>
      <c r="AI302" s="79" t="s">
        <v>2626</v>
      </c>
      <c r="AJ302" s="79"/>
      <c r="AK302" s="87" t="s">
        <v>2624</v>
      </c>
      <c r="AL302" s="79" t="b">
        <v>0</v>
      </c>
      <c r="AM302" s="79">
        <v>192</v>
      </c>
      <c r="AN302" s="87" t="s">
        <v>2597</v>
      </c>
      <c r="AO302" s="79" t="s">
        <v>2631</v>
      </c>
      <c r="AP302" s="79" t="b">
        <v>0</v>
      </c>
      <c r="AQ302" s="87" t="s">
        <v>2597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8">
        <v>1</v>
      </c>
      <c r="BG302" s="49">
        <v>2.9411764705882355</v>
      </c>
      <c r="BH302" s="48">
        <v>0</v>
      </c>
      <c r="BI302" s="49">
        <v>0</v>
      </c>
      <c r="BJ302" s="48">
        <v>0</v>
      </c>
      <c r="BK302" s="49">
        <v>0</v>
      </c>
      <c r="BL302" s="48">
        <v>33</v>
      </c>
      <c r="BM302" s="49">
        <v>97.05882352941177</v>
      </c>
      <c r="BN302" s="48">
        <v>34</v>
      </c>
    </row>
    <row r="303" spans="1:66" ht="15">
      <c r="A303" s="64" t="s">
        <v>431</v>
      </c>
      <c r="B303" s="64" t="s">
        <v>599</v>
      </c>
      <c r="C303" s="65" t="s">
        <v>5759</v>
      </c>
      <c r="D303" s="66">
        <v>3</v>
      </c>
      <c r="E303" s="67" t="s">
        <v>132</v>
      </c>
      <c r="F303" s="68">
        <v>32</v>
      </c>
      <c r="G303" s="65"/>
      <c r="H303" s="69"/>
      <c r="I303" s="70"/>
      <c r="J303" s="70"/>
      <c r="K303" s="34" t="s">
        <v>65</v>
      </c>
      <c r="L303" s="77">
        <v>303</v>
      </c>
      <c r="M303" s="77"/>
      <c r="N303" s="72"/>
      <c r="O303" s="79" t="s">
        <v>630</v>
      </c>
      <c r="P303" s="81">
        <v>43685.95784722222</v>
      </c>
      <c r="Q303" s="79" t="s">
        <v>634</v>
      </c>
      <c r="R303" s="79"/>
      <c r="S303" s="79"/>
      <c r="T303" s="79" t="s">
        <v>660</v>
      </c>
      <c r="U303" s="79"/>
      <c r="V303" s="82" t="s">
        <v>908</v>
      </c>
      <c r="W303" s="81">
        <v>43685.95784722222</v>
      </c>
      <c r="X303" s="85">
        <v>43685</v>
      </c>
      <c r="Y303" s="87" t="s">
        <v>1326</v>
      </c>
      <c r="Z303" s="82" t="s">
        <v>1838</v>
      </c>
      <c r="AA303" s="79"/>
      <c r="AB303" s="79"/>
      <c r="AC303" s="87" t="s">
        <v>2350</v>
      </c>
      <c r="AD303" s="79"/>
      <c r="AE303" s="79" t="b">
        <v>0</v>
      </c>
      <c r="AF303" s="79">
        <v>0</v>
      </c>
      <c r="AG303" s="87" t="s">
        <v>2624</v>
      </c>
      <c r="AH303" s="79" t="b">
        <v>0</v>
      </c>
      <c r="AI303" s="79" t="s">
        <v>2626</v>
      </c>
      <c r="AJ303" s="79"/>
      <c r="AK303" s="87" t="s">
        <v>2624</v>
      </c>
      <c r="AL303" s="79" t="b">
        <v>0</v>
      </c>
      <c r="AM303" s="79">
        <v>192</v>
      </c>
      <c r="AN303" s="87" t="s">
        <v>2597</v>
      </c>
      <c r="AO303" s="79" t="s">
        <v>2632</v>
      </c>
      <c r="AP303" s="79" t="b">
        <v>0</v>
      </c>
      <c r="AQ303" s="87" t="s">
        <v>2597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8">
        <v>1</v>
      </c>
      <c r="BG303" s="49">
        <v>2.9411764705882355</v>
      </c>
      <c r="BH303" s="48">
        <v>0</v>
      </c>
      <c r="BI303" s="49">
        <v>0</v>
      </c>
      <c r="BJ303" s="48">
        <v>0</v>
      </c>
      <c r="BK303" s="49">
        <v>0</v>
      </c>
      <c r="BL303" s="48">
        <v>33</v>
      </c>
      <c r="BM303" s="49">
        <v>97.05882352941177</v>
      </c>
      <c r="BN303" s="48">
        <v>34</v>
      </c>
    </row>
    <row r="304" spans="1:66" ht="15">
      <c r="A304" s="64" t="s">
        <v>432</v>
      </c>
      <c r="B304" s="64" t="s">
        <v>599</v>
      </c>
      <c r="C304" s="65" t="s">
        <v>5759</v>
      </c>
      <c r="D304" s="66">
        <v>3</v>
      </c>
      <c r="E304" s="67" t="s">
        <v>132</v>
      </c>
      <c r="F304" s="68">
        <v>32</v>
      </c>
      <c r="G304" s="65"/>
      <c r="H304" s="69"/>
      <c r="I304" s="70"/>
      <c r="J304" s="70"/>
      <c r="K304" s="34" t="s">
        <v>65</v>
      </c>
      <c r="L304" s="77">
        <v>304</v>
      </c>
      <c r="M304" s="77"/>
      <c r="N304" s="72"/>
      <c r="O304" s="79" t="s">
        <v>630</v>
      </c>
      <c r="P304" s="81">
        <v>43685.9578587963</v>
      </c>
      <c r="Q304" s="79" t="s">
        <v>634</v>
      </c>
      <c r="R304" s="79"/>
      <c r="S304" s="79"/>
      <c r="T304" s="79" t="s">
        <v>660</v>
      </c>
      <c r="U304" s="79"/>
      <c r="V304" s="82" t="s">
        <v>909</v>
      </c>
      <c r="W304" s="81">
        <v>43685.9578587963</v>
      </c>
      <c r="X304" s="85">
        <v>43685</v>
      </c>
      <c r="Y304" s="87" t="s">
        <v>1327</v>
      </c>
      <c r="Z304" s="82" t="s">
        <v>1839</v>
      </c>
      <c r="AA304" s="79"/>
      <c r="AB304" s="79"/>
      <c r="AC304" s="87" t="s">
        <v>2351</v>
      </c>
      <c r="AD304" s="79"/>
      <c r="AE304" s="79" t="b">
        <v>0</v>
      </c>
      <c r="AF304" s="79">
        <v>0</v>
      </c>
      <c r="AG304" s="87" t="s">
        <v>2624</v>
      </c>
      <c r="AH304" s="79" t="b">
        <v>0</v>
      </c>
      <c r="AI304" s="79" t="s">
        <v>2626</v>
      </c>
      <c r="AJ304" s="79"/>
      <c r="AK304" s="87" t="s">
        <v>2624</v>
      </c>
      <c r="AL304" s="79" t="b">
        <v>0</v>
      </c>
      <c r="AM304" s="79">
        <v>192</v>
      </c>
      <c r="AN304" s="87" t="s">
        <v>2597</v>
      </c>
      <c r="AO304" s="79" t="s">
        <v>2631</v>
      </c>
      <c r="AP304" s="79" t="b">
        <v>0</v>
      </c>
      <c r="AQ304" s="87" t="s">
        <v>2597</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8">
        <v>1</v>
      </c>
      <c r="BG304" s="49">
        <v>2.9411764705882355</v>
      </c>
      <c r="BH304" s="48">
        <v>0</v>
      </c>
      <c r="BI304" s="49">
        <v>0</v>
      </c>
      <c r="BJ304" s="48">
        <v>0</v>
      </c>
      <c r="BK304" s="49">
        <v>0</v>
      </c>
      <c r="BL304" s="48">
        <v>33</v>
      </c>
      <c r="BM304" s="49">
        <v>97.05882352941177</v>
      </c>
      <c r="BN304" s="48">
        <v>34</v>
      </c>
    </row>
    <row r="305" spans="1:66" ht="15">
      <c r="A305" s="64" t="s">
        <v>433</v>
      </c>
      <c r="B305" s="64" t="s">
        <v>599</v>
      </c>
      <c r="C305" s="65" t="s">
        <v>5759</v>
      </c>
      <c r="D305" s="66">
        <v>3</v>
      </c>
      <c r="E305" s="67" t="s">
        <v>132</v>
      </c>
      <c r="F305" s="68">
        <v>32</v>
      </c>
      <c r="G305" s="65"/>
      <c r="H305" s="69"/>
      <c r="I305" s="70"/>
      <c r="J305" s="70"/>
      <c r="K305" s="34" t="s">
        <v>65</v>
      </c>
      <c r="L305" s="77">
        <v>305</v>
      </c>
      <c r="M305" s="77"/>
      <c r="N305" s="72"/>
      <c r="O305" s="79" t="s">
        <v>630</v>
      </c>
      <c r="P305" s="81">
        <v>43685.95929398148</v>
      </c>
      <c r="Q305" s="79" t="s">
        <v>634</v>
      </c>
      <c r="R305" s="79"/>
      <c r="S305" s="79"/>
      <c r="T305" s="79" t="s">
        <v>660</v>
      </c>
      <c r="U305" s="79"/>
      <c r="V305" s="82" t="s">
        <v>910</v>
      </c>
      <c r="W305" s="81">
        <v>43685.95929398148</v>
      </c>
      <c r="X305" s="85">
        <v>43685</v>
      </c>
      <c r="Y305" s="87" t="s">
        <v>1328</v>
      </c>
      <c r="Z305" s="82" t="s">
        <v>1840</v>
      </c>
      <c r="AA305" s="79"/>
      <c r="AB305" s="79"/>
      <c r="AC305" s="87" t="s">
        <v>2352</v>
      </c>
      <c r="AD305" s="79"/>
      <c r="AE305" s="79" t="b">
        <v>0</v>
      </c>
      <c r="AF305" s="79">
        <v>0</v>
      </c>
      <c r="AG305" s="87" t="s">
        <v>2624</v>
      </c>
      <c r="AH305" s="79" t="b">
        <v>0</v>
      </c>
      <c r="AI305" s="79" t="s">
        <v>2626</v>
      </c>
      <c r="AJ305" s="79"/>
      <c r="AK305" s="87" t="s">
        <v>2624</v>
      </c>
      <c r="AL305" s="79" t="b">
        <v>0</v>
      </c>
      <c r="AM305" s="79">
        <v>192</v>
      </c>
      <c r="AN305" s="87" t="s">
        <v>2597</v>
      </c>
      <c r="AO305" s="79" t="s">
        <v>2640</v>
      </c>
      <c r="AP305" s="79" t="b">
        <v>0</v>
      </c>
      <c r="AQ305" s="87" t="s">
        <v>2597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8">
        <v>1</v>
      </c>
      <c r="BG305" s="49">
        <v>2.9411764705882355</v>
      </c>
      <c r="BH305" s="48">
        <v>0</v>
      </c>
      <c r="BI305" s="49">
        <v>0</v>
      </c>
      <c r="BJ305" s="48">
        <v>0</v>
      </c>
      <c r="BK305" s="49">
        <v>0</v>
      </c>
      <c r="BL305" s="48">
        <v>33</v>
      </c>
      <c r="BM305" s="49">
        <v>97.05882352941177</v>
      </c>
      <c r="BN305" s="48">
        <v>34</v>
      </c>
    </row>
    <row r="306" spans="1:66" ht="15">
      <c r="A306" s="64" t="s">
        <v>434</v>
      </c>
      <c r="B306" s="64" t="s">
        <v>599</v>
      </c>
      <c r="C306" s="65" t="s">
        <v>5759</v>
      </c>
      <c r="D306" s="66">
        <v>3</v>
      </c>
      <c r="E306" s="67" t="s">
        <v>132</v>
      </c>
      <c r="F306" s="68">
        <v>32</v>
      </c>
      <c r="G306" s="65"/>
      <c r="H306" s="69"/>
      <c r="I306" s="70"/>
      <c r="J306" s="70"/>
      <c r="K306" s="34" t="s">
        <v>65</v>
      </c>
      <c r="L306" s="77">
        <v>306</v>
      </c>
      <c r="M306" s="77"/>
      <c r="N306" s="72"/>
      <c r="O306" s="79" t="s">
        <v>630</v>
      </c>
      <c r="P306" s="81">
        <v>43685.96050925926</v>
      </c>
      <c r="Q306" s="79" t="s">
        <v>634</v>
      </c>
      <c r="R306" s="79"/>
      <c r="S306" s="79"/>
      <c r="T306" s="79" t="s">
        <v>660</v>
      </c>
      <c r="U306" s="79"/>
      <c r="V306" s="82" t="s">
        <v>911</v>
      </c>
      <c r="W306" s="81">
        <v>43685.96050925926</v>
      </c>
      <c r="X306" s="85">
        <v>43685</v>
      </c>
      <c r="Y306" s="87" t="s">
        <v>1329</v>
      </c>
      <c r="Z306" s="82" t="s">
        <v>1841</v>
      </c>
      <c r="AA306" s="79"/>
      <c r="AB306" s="79"/>
      <c r="AC306" s="87" t="s">
        <v>2353</v>
      </c>
      <c r="AD306" s="79"/>
      <c r="AE306" s="79" t="b">
        <v>0</v>
      </c>
      <c r="AF306" s="79">
        <v>0</v>
      </c>
      <c r="AG306" s="87" t="s">
        <v>2624</v>
      </c>
      <c r="AH306" s="79" t="b">
        <v>0</v>
      </c>
      <c r="AI306" s="79" t="s">
        <v>2626</v>
      </c>
      <c r="AJ306" s="79"/>
      <c r="AK306" s="87" t="s">
        <v>2624</v>
      </c>
      <c r="AL306" s="79" t="b">
        <v>0</v>
      </c>
      <c r="AM306" s="79">
        <v>192</v>
      </c>
      <c r="AN306" s="87" t="s">
        <v>2597</v>
      </c>
      <c r="AO306" s="79" t="s">
        <v>2631</v>
      </c>
      <c r="AP306" s="79" t="b">
        <v>0</v>
      </c>
      <c r="AQ306" s="87" t="s">
        <v>2597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8">
        <v>1</v>
      </c>
      <c r="BG306" s="49">
        <v>2.9411764705882355</v>
      </c>
      <c r="BH306" s="48">
        <v>0</v>
      </c>
      <c r="BI306" s="49">
        <v>0</v>
      </c>
      <c r="BJ306" s="48">
        <v>0</v>
      </c>
      <c r="BK306" s="49">
        <v>0</v>
      </c>
      <c r="BL306" s="48">
        <v>33</v>
      </c>
      <c r="BM306" s="49">
        <v>97.05882352941177</v>
      </c>
      <c r="BN306" s="48">
        <v>34</v>
      </c>
    </row>
    <row r="307" spans="1:66" ht="15">
      <c r="A307" s="64" t="s">
        <v>435</v>
      </c>
      <c r="B307" s="64" t="s">
        <v>599</v>
      </c>
      <c r="C307" s="65" t="s">
        <v>5759</v>
      </c>
      <c r="D307" s="66">
        <v>3</v>
      </c>
      <c r="E307" s="67" t="s">
        <v>132</v>
      </c>
      <c r="F307" s="68">
        <v>32</v>
      </c>
      <c r="G307" s="65"/>
      <c r="H307" s="69"/>
      <c r="I307" s="70"/>
      <c r="J307" s="70"/>
      <c r="K307" s="34" t="s">
        <v>65</v>
      </c>
      <c r="L307" s="77">
        <v>307</v>
      </c>
      <c r="M307" s="77"/>
      <c r="N307" s="72"/>
      <c r="O307" s="79" t="s">
        <v>630</v>
      </c>
      <c r="P307" s="81">
        <v>43685.96324074074</v>
      </c>
      <c r="Q307" s="79" t="s">
        <v>634</v>
      </c>
      <c r="R307" s="79"/>
      <c r="S307" s="79"/>
      <c r="T307" s="79" t="s">
        <v>660</v>
      </c>
      <c r="U307" s="79"/>
      <c r="V307" s="82" t="s">
        <v>912</v>
      </c>
      <c r="W307" s="81">
        <v>43685.96324074074</v>
      </c>
      <c r="X307" s="85">
        <v>43685</v>
      </c>
      <c r="Y307" s="87" t="s">
        <v>1330</v>
      </c>
      <c r="Z307" s="82" t="s">
        <v>1842</v>
      </c>
      <c r="AA307" s="79"/>
      <c r="AB307" s="79"/>
      <c r="AC307" s="87" t="s">
        <v>2354</v>
      </c>
      <c r="AD307" s="79"/>
      <c r="AE307" s="79" t="b">
        <v>0</v>
      </c>
      <c r="AF307" s="79">
        <v>0</v>
      </c>
      <c r="AG307" s="87" t="s">
        <v>2624</v>
      </c>
      <c r="AH307" s="79" t="b">
        <v>0</v>
      </c>
      <c r="AI307" s="79" t="s">
        <v>2626</v>
      </c>
      <c r="AJ307" s="79"/>
      <c r="AK307" s="87" t="s">
        <v>2624</v>
      </c>
      <c r="AL307" s="79" t="b">
        <v>0</v>
      </c>
      <c r="AM307" s="79">
        <v>192</v>
      </c>
      <c r="AN307" s="87" t="s">
        <v>2597</v>
      </c>
      <c r="AO307" s="79" t="s">
        <v>2631</v>
      </c>
      <c r="AP307" s="79" t="b">
        <v>0</v>
      </c>
      <c r="AQ307" s="87" t="s">
        <v>2597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8">
        <v>1</v>
      </c>
      <c r="BG307" s="49">
        <v>2.9411764705882355</v>
      </c>
      <c r="BH307" s="48">
        <v>0</v>
      </c>
      <c r="BI307" s="49">
        <v>0</v>
      </c>
      <c r="BJ307" s="48">
        <v>0</v>
      </c>
      <c r="BK307" s="49">
        <v>0</v>
      </c>
      <c r="BL307" s="48">
        <v>33</v>
      </c>
      <c r="BM307" s="49">
        <v>97.05882352941177</v>
      </c>
      <c r="BN307" s="48">
        <v>34</v>
      </c>
    </row>
    <row r="308" spans="1:66" ht="15">
      <c r="A308" s="64" t="s">
        <v>436</v>
      </c>
      <c r="B308" s="64" t="s">
        <v>599</v>
      </c>
      <c r="C308" s="65" t="s">
        <v>5759</v>
      </c>
      <c r="D308" s="66">
        <v>3</v>
      </c>
      <c r="E308" s="67" t="s">
        <v>132</v>
      </c>
      <c r="F308" s="68">
        <v>32</v>
      </c>
      <c r="G308" s="65"/>
      <c r="H308" s="69"/>
      <c r="I308" s="70"/>
      <c r="J308" s="70"/>
      <c r="K308" s="34" t="s">
        <v>65</v>
      </c>
      <c r="L308" s="77">
        <v>308</v>
      </c>
      <c r="M308" s="77"/>
      <c r="N308" s="72"/>
      <c r="O308" s="79" t="s">
        <v>630</v>
      </c>
      <c r="P308" s="81">
        <v>43685.96325231482</v>
      </c>
      <c r="Q308" s="79" t="s">
        <v>634</v>
      </c>
      <c r="R308" s="79"/>
      <c r="S308" s="79"/>
      <c r="T308" s="79" t="s">
        <v>660</v>
      </c>
      <c r="U308" s="79"/>
      <c r="V308" s="82" t="s">
        <v>913</v>
      </c>
      <c r="W308" s="81">
        <v>43685.96325231482</v>
      </c>
      <c r="X308" s="85">
        <v>43685</v>
      </c>
      <c r="Y308" s="87" t="s">
        <v>1331</v>
      </c>
      <c r="Z308" s="82" t="s">
        <v>1843</v>
      </c>
      <c r="AA308" s="79"/>
      <c r="AB308" s="79"/>
      <c r="AC308" s="87" t="s">
        <v>2355</v>
      </c>
      <c r="AD308" s="79"/>
      <c r="AE308" s="79" t="b">
        <v>0</v>
      </c>
      <c r="AF308" s="79">
        <v>0</v>
      </c>
      <c r="AG308" s="87" t="s">
        <v>2624</v>
      </c>
      <c r="AH308" s="79" t="b">
        <v>0</v>
      </c>
      <c r="AI308" s="79" t="s">
        <v>2626</v>
      </c>
      <c r="AJ308" s="79"/>
      <c r="AK308" s="87" t="s">
        <v>2624</v>
      </c>
      <c r="AL308" s="79" t="b">
        <v>0</v>
      </c>
      <c r="AM308" s="79">
        <v>192</v>
      </c>
      <c r="AN308" s="87" t="s">
        <v>2597</v>
      </c>
      <c r="AO308" s="79" t="s">
        <v>2633</v>
      </c>
      <c r="AP308" s="79" t="b">
        <v>0</v>
      </c>
      <c r="AQ308" s="87" t="s">
        <v>2597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8">
        <v>1</v>
      </c>
      <c r="BG308" s="49">
        <v>2.9411764705882355</v>
      </c>
      <c r="BH308" s="48">
        <v>0</v>
      </c>
      <c r="BI308" s="49">
        <v>0</v>
      </c>
      <c r="BJ308" s="48">
        <v>0</v>
      </c>
      <c r="BK308" s="49">
        <v>0</v>
      </c>
      <c r="BL308" s="48">
        <v>33</v>
      </c>
      <c r="BM308" s="49">
        <v>97.05882352941177</v>
      </c>
      <c r="BN308" s="48">
        <v>34</v>
      </c>
    </row>
    <row r="309" spans="1:66" ht="15">
      <c r="A309" s="64" t="s">
        <v>437</v>
      </c>
      <c r="B309" s="64" t="s">
        <v>599</v>
      </c>
      <c r="C309" s="65" t="s">
        <v>5759</v>
      </c>
      <c r="D309" s="66">
        <v>3</v>
      </c>
      <c r="E309" s="67" t="s">
        <v>132</v>
      </c>
      <c r="F309" s="68">
        <v>32</v>
      </c>
      <c r="G309" s="65"/>
      <c r="H309" s="69"/>
      <c r="I309" s="70"/>
      <c r="J309" s="70"/>
      <c r="K309" s="34" t="s">
        <v>65</v>
      </c>
      <c r="L309" s="77">
        <v>309</v>
      </c>
      <c r="M309" s="77"/>
      <c r="N309" s="72"/>
      <c r="O309" s="79" t="s">
        <v>630</v>
      </c>
      <c r="P309" s="81">
        <v>43685.96560185185</v>
      </c>
      <c r="Q309" s="79" t="s">
        <v>634</v>
      </c>
      <c r="R309" s="79"/>
      <c r="S309" s="79"/>
      <c r="T309" s="79" t="s">
        <v>660</v>
      </c>
      <c r="U309" s="79"/>
      <c r="V309" s="82" t="s">
        <v>914</v>
      </c>
      <c r="W309" s="81">
        <v>43685.96560185185</v>
      </c>
      <c r="X309" s="85">
        <v>43685</v>
      </c>
      <c r="Y309" s="87" t="s">
        <v>1332</v>
      </c>
      <c r="Z309" s="82" t="s">
        <v>1844</v>
      </c>
      <c r="AA309" s="79"/>
      <c r="AB309" s="79"/>
      <c r="AC309" s="87" t="s">
        <v>2356</v>
      </c>
      <c r="AD309" s="79"/>
      <c r="AE309" s="79" t="b">
        <v>0</v>
      </c>
      <c r="AF309" s="79">
        <v>0</v>
      </c>
      <c r="AG309" s="87" t="s">
        <v>2624</v>
      </c>
      <c r="AH309" s="79" t="b">
        <v>0</v>
      </c>
      <c r="AI309" s="79" t="s">
        <v>2626</v>
      </c>
      <c r="AJ309" s="79"/>
      <c r="AK309" s="87" t="s">
        <v>2624</v>
      </c>
      <c r="AL309" s="79" t="b">
        <v>0</v>
      </c>
      <c r="AM309" s="79">
        <v>192</v>
      </c>
      <c r="AN309" s="87" t="s">
        <v>2597</v>
      </c>
      <c r="AO309" s="79" t="s">
        <v>2631</v>
      </c>
      <c r="AP309" s="79" t="b">
        <v>0</v>
      </c>
      <c r="AQ309" s="87" t="s">
        <v>2597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8">
        <v>1</v>
      </c>
      <c r="BG309" s="49">
        <v>2.9411764705882355</v>
      </c>
      <c r="BH309" s="48">
        <v>0</v>
      </c>
      <c r="BI309" s="49">
        <v>0</v>
      </c>
      <c r="BJ309" s="48">
        <v>0</v>
      </c>
      <c r="BK309" s="49">
        <v>0</v>
      </c>
      <c r="BL309" s="48">
        <v>33</v>
      </c>
      <c r="BM309" s="49">
        <v>97.05882352941177</v>
      </c>
      <c r="BN309" s="48">
        <v>34</v>
      </c>
    </row>
    <row r="310" spans="1:66" ht="15">
      <c r="A310" s="64" t="s">
        <v>438</v>
      </c>
      <c r="B310" s="64" t="s">
        <v>599</v>
      </c>
      <c r="C310" s="65" t="s">
        <v>5759</v>
      </c>
      <c r="D310" s="66">
        <v>3</v>
      </c>
      <c r="E310" s="67" t="s">
        <v>132</v>
      </c>
      <c r="F310" s="68">
        <v>32</v>
      </c>
      <c r="G310" s="65"/>
      <c r="H310" s="69"/>
      <c r="I310" s="70"/>
      <c r="J310" s="70"/>
      <c r="K310" s="34" t="s">
        <v>65</v>
      </c>
      <c r="L310" s="77">
        <v>310</v>
      </c>
      <c r="M310" s="77"/>
      <c r="N310" s="72"/>
      <c r="O310" s="79" t="s">
        <v>630</v>
      </c>
      <c r="P310" s="81">
        <v>43685.97284722222</v>
      </c>
      <c r="Q310" s="79" t="s">
        <v>634</v>
      </c>
      <c r="R310" s="79"/>
      <c r="S310" s="79"/>
      <c r="T310" s="79" t="s">
        <v>660</v>
      </c>
      <c r="U310" s="79"/>
      <c r="V310" s="82" t="s">
        <v>915</v>
      </c>
      <c r="W310" s="81">
        <v>43685.97284722222</v>
      </c>
      <c r="X310" s="85">
        <v>43685</v>
      </c>
      <c r="Y310" s="87" t="s">
        <v>1333</v>
      </c>
      <c r="Z310" s="82" t="s">
        <v>1845</v>
      </c>
      <c r="AA310" s="79"/>
      <c r="AB310" s="79"/>
      <c r="AC310" s="87" t="s">
        <v>2357</v>
      </c>
      <c r="AD310" s="79"/>
      <c r="AE310" s="79" t="b">
        <v>0</v>
      </c>
      <c r="AF310" s="79">
        <v>0</v>
      </c>
      <c r="AG310" s="87" t="s">
        <v>2624</v>
      </c>
      <c r="AH310" s="79" t="b">
        <v>0</v>
      </c>
      <c r="AI310" s="79" t="s">
        <v>2626</v>
      </c>
      <c r="AJ310" s="79"/>
      <c r="AK310" s="87" t="s">
        <v>2624</v>
      </c>
      <c r="AL310" s="79" t="b">
        <v>0</v>
      </c>
      <c r="AM310" s="79">
        <v>192</v>
      </c>
      <c r="AN310" s="87" t="s">
        <v>2597</v>
      </c>
      <c r="AO310" s="79" t="s">
        <v>2631</v>
      </c>
      <c r="AP310" s="79" t="b">
        <v>0</v>
      </c>
      <c r="AQ310" s="87" t="s">
        <v>2597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8">
        <v>1</v>
      </c>
      <c r="BG310" s="49">
        <v>2.9411764705882355</v>
      </c>
      <c r="BH310" s="48">
        <v>0</v>
      </c>
      <c r="BI310" s="49">
        <v>0</v>
      </c>
      <c r="BJ310" s="48">
        <v>0</v>
      </c>
      <c r="BK310" s="49">
        <v>0</v>
      </c>
      <c r="BL310" s="48">
        <v>33</v>
      </c>
      <c r="BM310" s="49">
        <v>97.05882352941177</v>
      </c>
      <c r="BN310" s="48">
        <v>34</v>
      </c>
    </row>
    <row r="311" spans="1:66" ht="15">
      <c r="A311" s="64" t="s">
        <v>439</v>
      </c>
      <c r="B311" s="64" t="s">
        <v>599</v>
      </c>
      <c r="C311" s="65" t="s">
        <v>5759</v>
      </c>
      <c r="D311" s="66">
        <v>3</v>
      </c>
      <c r="E311" s="67" t="s">
        <v>132</v>
      </c>
      <c r="F311" s="68">
        <v>32</v>
      </c>
      <c r="G311" s="65"/>
      <c r="H311" s="69"/>
      <c r="I311" s="70"/>
      <c r="J311" s="70"/>
      <c r="K311" s="34" t="s">
        <v>65</v>
      </c>
      <c r="L311" s="77">
        <v>311</v>
      </c>
      <c r="M311" s="77"/>
      <c r="N311" s="72"/>
      <c r="O311" s="79" t="s">
        <v>630</v>
      </c>
      <c r="P311" s="81">
        <v>43685.97782407407</v>
      </c>
      <c r="Q311" s="79" t="s">
        <v>634</v>
      </c>
      <c r="R311" s="79"/>
      <c r="S311" s="79"/>
      <c r="T311" s="79" t="s">
        <v>660</v>
      </c>
      <c r="U311" s="79"/>
      <c r="V311" s="82" t="s">
        <v>916</v>
      </c>
      <c r="W311" s="81">
        <v>43685.97782407407</v>
      </c>
      <c r="X311" s="85">
        <v>43685</v>
      </c>
      <c r="Y311" s="87" t="s">
        <v>1334</v>
      </c>
      <c r="Z311" s="82" t="s">
        <v>1846</v>
      </c>
      <c r="AA311" s="79"/>
      <c r="AB311" s="79"/>
      <c r="AC311" s="87" t="s">
        <v>2358</v>
      </c>
      <c r="AD311" s="79"/>
      <c r="AE311" s="79" t="b">
        <v>0</v>
      </c>
      <c r="AF311" s="79">
        <v>0</v>
      </c>
      <c r="AG311" s="87" t="s">
        <v>2624</v>
      </c>
      <c r="AH311" s="79" t="b">
        <v>0</v>
      </c>
      <c r="AI311" s="79" t="s">
        <v>2626</v>
      </c>
      <c r="AJ311" s="79"/>
      <c r="AK311" s="87" t="s">
        <v>2624</v>
      </c>
      <c r="AL311" s="79" t="b">
        <v>0</v>
      </c>
      <c r="AM311" s="79">
        <v>192</v>
      </c>
      <c r="AN311" s="87" t="s">
        <v>2597</v>
      </c>
      <c r="AO311" s="79" t="s">
        <v>2641</v>
      </c>
      <c r="AP311" s="79" t="b">
        <v>0</v>
      </c>
      <c r="AQ311" s="87" t="s">
        <v>2597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8">
        <v>1</v>
      </c>
      <c r="BG311" s="49">
        <v>2.9411764705882355</v>
      </c>
      <c r="BH311" s="48">
        <v>0</v>
      </c>
      <c r="BI311" s="49">
        <v>0</v>
      </c>
      <c r="BJ311" s="48">
        <v>0</v>
      </c>
      <c r="BK311" s="49">
        <v>0</v>
      </c>
      <c r="BL311" s="48">
        <v>33</v>
      </c>
      <c r="BM311" s="49">
        <v>97.05882352941177</v>
      </c>
      <c r="BN311" s="48">
        <v>34</v>
      </c>
    </row>
    <row r="312" spans="1:66" ht="15">
      <c r="A312" s="64" t="s">
        <v>440</v>
      </c>
      <c r="B312" s="64" t="s">
        <v>599</v>
      </c>
      <c r="C312" s="65" t="s">
        <v>5759</v>
      </c>
      <c r="D312" s="66">
        <v>3</v>
      </c>
      <c r="E312" s="67" t="s">
        <v>132</v>
      </c>
      <c r="F312" s="68">
        <v>32</v>
      </c>
      <c r="G312" s="65"/>
      <c r="H312" s="69"/>
      <c r="I312" s="70"/>
      <c r="J312" s="70"/>
      <c r="K312" s="34" t="s">
        <v>65</v>
      </c>
      <c r="L312" s="77">
        <v>312</v>
      </c>
      <c r="M312" s="77"/>
      <c r="N312" s="72"/>
      <c r="O312" s="79" t="s">
        <v>630</v>
      </c>
      <c r="P312" s="81">
        <v>43685.978171296294</v>
      </c>
      <c r="Q312" s="79" t="s">
        <v>634</v>
      </c>
      <c r="R312" s="79"/>
      <c r="S312" s="79"/>
      <c r="T312" s="79" t="s">
        <v>660</v>
      </c>
      <c r="U312" s="79"/>
      <c r="V312" s="82" t="s">
        <v>917</v>
      </c>
      <c r="W312" s="81">
        <v>43685.978171296294</v>
      </c>
      <c r="X312" s="85">
        <v>43685</v>
      </c>
      <c r="Y312" s="87" t="s">
        <v>1335</v>
      </c>
      <c r="Z312" s="82" t="s">
        <v>1847</v>
      </c>
      <c r="AA312" s="79"/>
      <c r="AB312" s="79"/>
      <c r="AC312" s="87" t="s">
        <v>2359</v>
      </c>
      <c r="AD312" s="79"/>
      <c r="AE312" s="79" t="b">
        <v>0</v>
      </c>
      <c r="AF312" s="79">
        <v>0</v>
      </c>
      <c r="AG312" s="87" t="s">
        <v>2624</v>
      </c>
      <c r="AH312" s="79" t="b">
        <v>0</v>
      </c>
      <c r="AI312" s="79" t="s">
        <v>2626</v>
      </c>
      <c r="AJ312" s="79"/>
      <c r="AK312" s="87" t="s">
        <v>2624</v>
      </c>
      <c r="AL312" s="79" t="b">
        <v>0</v>
      </c>
      <c r="AM312" s="79">
        <v>192</v>
      </c>
      <c r="AN312" s="87" t="s">
        <v>2597</v>
      </c>
      <c r="AO312" s="79" t="s">
        <v>2632</v>
      </c>
      <c r="AP312" s="79" t="b">
        <v>0</v>
      </c>
      <c r="AQ312" s="87" t="s">
        <v>2597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8">
        <v>1</v>
      </c>
      <c r="BG312" s="49">
        <v>2.9411764705882355</v>
      </c>
      <c r="BH312" s="48">
        <v>0</v>
      </c>
      <c r="BI312" s="49">
        <v>0</v>
      </c>
      <c r="BJ312" s="48">
        <v>0</v>
      </c>
      <c r="BK312" s="49">
        <v>0</v>
      </c>
      <c r="BL312" s="48">
        <v>33</v>
      </c>
      <c r="BM312" s="49">
        <v>97.05882352941177</v>
      </c>
      <c r="BN312" s="48">
        <v>34</v>
      </c>
    </row>
    <row r="313" spans="1:66" ht="15">
      <c r="A313" s="64" t="s">
        <v>441</v>
      </c>
      <c r="B313" s="64" t="s">
        <v>599</v>
      </c>
      <c r="C313" s="65" t="s">
        <v>5759</v>
      </c>
      <c r="D313" s="66">
        <v>3</v>
      </c>
      <c r="E313" s="67" t="s">
        <v>132</v>
      </c>
      <c r="F313" s="68">
        <v>32</v>
      </c>
      <c r="G313" s="65"/>
      <c r="H313" s="69"/>
      <c r="I313" s="70"/>
      <c r="J313" s="70"/>
      <c r="K313" s="34" t="s">
        <v>65</v>
      </c>
      <c r="L313" s="77">
        <v>313</v>
      </c>
      <c r="M313" s="77"/>
      <c r="N313" s="72"/>
      <c r="O313" s="79" t="s">
        <v>630</v>
      </c>
      <c r="P313" s="81">
        <v>43685.98159722222</v>
      </c>
      <c r="Q313" s="79" t="s">
        <v>634</v>
      </c>
      <c r="R313" s="79"/>
      <c r="S313" s="79"/>
      <c r="T313" s="79" t="s">
        <v>660</v>
      </c>
      <c r="U313" s="79"/>
      <c r="V313" s="82" t="s">
        <v>918</v>
      </c>
      <c r="W313" s="81">
        <v>43685.98159722222</v>
      </c>
      <c r="X313" s="85">
        <v>43685</v>
      </c>
      <c r="Y313" s="87" t="s">
        <v>1336</v>
      </c>
      <c r="Z313" s="82" t="s">
        <v>1848</v>
      </c>
      <c r="AA313" s="79"/>
      <c r="AB313" s="79"/>
      <c r="AC313" s="87" t="s">
        <v>2360</v>
      </c>
      <c r="AD313" s="79"/>
      <c r="AE313" s="79" t="b">
        <v>0</v>
      </c>
      <c r="AF313" s="79">
        <v>0</v>
      </c>
      <c r="AG313" s="87" t="s">
        <v>2624</v>
      </c>
      <c r="AH313" s="79" t="b">
        <v>0</v>
      </c>
      <c r="AI313" s="79" t="s">
        <v>2626</v>
      </c>
      <c r="AJ313" s="79"/>
      <c r="AK313" s="87" t="s">
        <v>2624</v>
      </c>
      <c r="AL313" s="79" t="b">
        <v>0</v>
      </c>
      <c r="AM313" s="79">
        <v>192</v>
      </c>
      <c r="AN313" s="87" t="s">
        <v>2597</v>
      </c>
      <c r="AO313" s="79" t="s">
        <v>2631</v>
      </c>
      <c r="AP313" s="79" t="b">
        <v>0</v>
      </c>
      <c r="AQ313" s="87" t="s">
        <v>2597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8">
        <v>1</v>
      </c>
      <c r="BG313" s="49">
        <v>2.9411764705882355</v>
      </c>
      <c r="BH313" s="48">
        <v>0</v>
      </c>
      <c r="BI313" s="49">
        <v>0</v>
      </c>
      <c r="BJ313" s="48">
        <v>0</v>
      </c>
      <c r="BK313" s="49">
        <v>0</v>
      </c>
      <c r="BL313" s="48">
        <v>33</v>
      </c>
      <c r="BM313" s="49">
        <v>97.05882352941177</v>
      </c>
      <c r="BN313" s="48">
        <v>34</v>
      </c>
    </row>
    <row r="314" spans="1:66" ht="15">
      <c r="A314" s="64" t="s">
        <v>442</v>
      </c>
      <c r="B314" s="64" t="s">
        <v>599</v>
      </c>
      <c r="C314" s="65" t="s">
        <v>5759</v>
      </c>
      <c r="D314" s="66">
        <v>3</v>
      </c>
      <c r="E314" s="67" t="s">
        <v>132</v>
      </c>
      <c r="F314" s="68">
        <v>32</v>
      </c>
      <c r="G314" s="65"/>
      <c r="H314" s="69"/>
      <c r="I314" s="70"/>
      <c r="J314" s="70"/>
      <c r="K314" s="34" t="s">
        <v>65</v>
      </c>
      <c r="L314" s="77">
        <v>314</v>
      </c>
      <c r="M314" s="77"/>
      <c r="N314" s="72"/>
      <c r="O314" s="79" t="s">
        <v>630</v>
      </c>
      <c r="P314" s="81">
        <v>43685.99054398148</v>
      </c>
      <c r="Q314" s="79" t="s">
        <v>634</v>
      </c>
      <c r="R314" s="79"/>
      <c r="S314" s="79"/>
      <c r="T314" s="79" t="s">
        <v>660</v>
      </c>
      <c r="U314" s="79"/>
      <c r="V314" s="82" t="s">
        <v>919</v>
      </c>
      <c r="W314" s="81">
        <v>43685.99054398148</v>
      </c>
      <c r="X314" s="85">
        <v>43685</v>
      </c>
      <c r="Y314" s="87" t="s">
        <v>1337</v>
      </c>
      <c r="Z314" s="82" t="s">
        <v>1849</v>
      </c>
      <c r="AA314" s="79"/>
      <c r="AB314" s="79"/>
      <c r="AC314" s="87" t="s">
        <v>2361</v>
      </c>
      <c r="AD314" s="79"/>
      <c r="AE314" s="79" t="b">
        <v>0</v>
      </c>
      <c r="AF314" s="79">
        <v>0</v>
      </c>
      <c r="AG314" s="87" t="s">
        <v>2624</v>
      </c>
      <c r="AH314" s="79" t="b">
        <v>0</v>
      </c>
      <c r="AI314" s="79" t="s">
        <v>2626</v>
      </c>
      <c r="AJ314" s="79"/>
      <c r="AK314" s="87" t="s">
        <v>2624</v>
      </c>
      <c r="AL314" s="79" t="b">
        <v>0</v>
      </c>
      <c r="AM314" s="79">
        <v>192</v>
      </c>
      <c r="AN314" s="87" t="s">
        <v>2597</v>
      </c>
      <c r="AO314" s="79" t="s">
        <v>2631</v>
      </c>
      <c r="AP314" s="79" t="b">
        <v>0</v>
      </c>
      <c r="AQ314" s="87" t="s">
        <v>2597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8">
        <v>1</v>
      </c>
      <c r="BG314" s="49">
        <v>2.9411764705882355</v>
      </c>
      <c r="BH314" s="48">
        <v>0</v>
      </c>
      <c r="BI314" s="49">
        <v>0</v>
      </c>
      <c r="BJ314" s="48">
        <v>0</v>
      </c>
      <c r="BK314" s="49">
        <v>0</v>
      </c>
      <c r="BL314" s="48">
        <v>33</v>
      </c>
      <c r="BM314" s="49">
        <v>97.05882352941177</v>
      </c>
      <c r="BN314" s="48">
        <v>34</v>
      </c>
    </row>
    <row r="315" spans="1:66" ht="15">
      <c r="A315" s="64" t="s">
        <v>443</v>
      </c>
      <c r="B315" s="64" t="s">
        <v>599</v>
      </c>
      <c r="C315" s="65" t="s">
        <v>5759</v>
      </c>
      <c r="D315" s="66">
        <v>3</v>
      </c>
      <c r="E315" s="67" t="s">
        <v>132</v>
      </c>
      <c r="F315" s="68">
        <v>32</v>
      </c>
      <c r="G315" s="65"/>
      <c r="H315" s="69"/>
      <c r="I315" s="70"/>
      <c r="J315" s="70"/>
      <c r="K315" s="34" t="s">
        <v>65</v>
      </c>
      <c r="L315" s="77">
        <v>315</v>
      </c>
      <c r="M315" s="77"/>
      <c r="N315" s="72"/>
      <c r="O315" s="79" t="s">
        <v>630</v>
      </c>
      <c r="P315" s="81">
        <v>43686.01018518519</v>
      </c>
      <c r="Q315" s="79" t="s">
        <v>634</v>
      </c>
      <c r="R315" s="79"/>
      <c r="S315" s="79"/>
      <c r="T315" s="79" t="s">
        <v>660</v>
      </c>
      <c r="U315" s="79"/>
      <c r="V315" s="82" t="s">
        <v>920</v>
      </c>
      <c r="W315" s="81">
        <v>43686.01018518519</v>
      </c>
      <c r="X315" s="85">
        <v>43686</v>
      </c>
      <c r="Y315" s="87" t="s">
        <v>1338</v>
      </c>
      <c r="Z315" s="82" t="s">
        <v>1850</v>
      </c>
      <c r="AA315" s="79"/>
      <c r="AB315" s="79"/>
      <c r="AC315" s="87" t="s">
        <v>2362</v>
      </c>
      <c r="AD315" s="79"/>
      <c r="AE315" s="79" t="b">
        <v>0</v>
      </c>
      <c r="AF315" s="79">
        <v>0</v>
      </c>
      <c r="AG315" s="87" t="s">
        <v>2624</v>
      </c>
      <c r="AH315" s="79" t="b">
        <v>0</v>
      </c>
      <c r="AI315" s="79" t="s">
        <v>2626</v>
      </c>
      <c r="AJ315" s="79"/>
      <c r="AK315" s="87" t="s">
        <v>2624</v>
      </c>
      <c r="AL315" s="79" t="b">
        <v>0</v>
      </c>
      <c r="AM315" s="79">
        <v>192</v>
      </c>
      <c r="AN315" s="87" t="s">
        <v>2597</v>
      </c>
      <c r="AO315" s="79" t="s">
        <v>2635</v>
      </c>
      <c r="AP315" s="79" t="b">
        <v>0</v>
      </c>
      <c r="AQ315" s="87" t="s">
        <v>2597</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8">
        <v>1</v>
      </c>
      <c r="BG315" s="49">
        <v>2.9411764705882355</v>
      </c>
      <c r="BH315" s="48">
        <v>0</v>
      </c>
      <c r="BI315" s="49">
        <v>0</v>
      </c>
      <c r="BJ315" s="48">
        <v>0</v>
      </c>
      <c r="BK315" s="49">
        <v>0</v>
      </c>
      <c r="BL315" s="48">
        <v>33</v>
      </c>
      <c r="BM315" s="49">
        <v>97.05882352941177</v>
      </c>
      <c r="BN315" s="48">
        <v>34</v>
      </c>
    </row>
    <row r="316" spans="1:66" ht="15">
      <c r="A316" s="64" t="s">
        <v>444</v>
      </c>
      <c r="B316" s="64" t="s">
        <v>599</v>
      </c>
      <c r="C316" s="65" t="s">
        <v>5759</v>
      </c>
      <c r="D316" s="66">
        <v>3</v>
      </c>
      <c r="E316" s="67" t="s">
        <v>132</v>
      </c>
      <c r="F316" s="68">
        <v>32</v>
      </c>
      <c r="G316" s="65"/>
      <c r="H316" s="69"/>
      <c r="I316" s="70"/>
      <c r="J316" s="70"/>
      <c r="K316" s="34" t="s">
        <v>65</v>
      </c>
      <c r="L316" s="77">
        <v>316</v>
      </c>
      <c r="M316" s="77"/>
      <c r="N316" s="72"/>
      <c r="O316" s="79" t="s">
        <v>630</v>
      </c>
      <c r="P316" s="81">
        <v>43686.02821759259</v>
      </c>
      <c r="Q316" s="79" t="s">
        <v>634</v>
      </c>
      <c r="R316" s="79"/>
      <c r="S316" s="79"/>
      <c r="T316" s="79" t="s">
        <v>660</v>
      </c>
      <c r="U316" s="79"/>
      <c r="V316" s="82" t="s">
        <v>723</v>
      </c>
      <c r="W316" s="81">
        <v>43686.02821759259</v>
      </c>
      <c r="X316" s="85">
        <v>43686</v>
      </c>
      <c r="Y316" s="87" t="s">
        <v>1339</v>
      </c>
      <c r="Z316" s="82" t="s">
        <v>1851</v>
      </c>
      <c r="AA316" s="79"/>
      <c r="AB316" s="79"/>
      <c r="AC316" s="87" t="s">
        <v>2363</v>
      </c>
      <c r="AD316" s="79"/>
      <c r="AE316" s="79" t="b">
        <v>0</v>
      </c>
      <c r="AF316" s="79">
        <v>0</v>
      </c>
      <c r="AG316" s="87" t="s">
        <v>2624</v>
      </c>
      <c r="AH316" s="79" t="b">
        <v>0</v>
      </c>
      <c r="AI316" s="79" t="s">
        <v>2626</v>
      </c>
      <c r="AJ316" s="79"/>
      <c r="AK316" s="87" t="s">
        <v>2624</v>
      </c>
      <c r="AL316" s="79" t="b">
        <v>0</v>
      </c>
      <c r="AM316" s="79">
        <v>192</v>
      </c>
      <c r="AN316" s="87" t="s">
        <v>2597</v>
      </c>
      <c r="AO316" s="79" t="s">
        <v>2642</v>
      </c>
      <c r="AP316" s="79" t="b">
        <v>0</v>
      </c>
      <c r="AQ316" s="87" t="s">
        <v>2597</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8">
        <v>1</v>
      </c>
      <c r="BG316" s="49">
        <v>2.9411764705882355</v>
      </c>
      <c r="BH316" s="48">
        <v>0</v>
      </c>
      <c r="BI316" s="49">
        <v>0</v>
      </c>
      <c r="BJ316" s="48">
        <v>0</v>
      </c>
      <c r="BK316" s="49">
        <v>0</v>
      </c>
      <c r="BL316" s="48">
        <v>33</v>
      </c>
      <c r="BM316" s="49">
        <v>97.05882352941177</v>
      </c>
      <c r="BN316" s="48">
        <v>34</v>
      </c>
    </row>
    <row r="317" spans="1:66" ht="15">
      <c r="A317" s="64" t="s">
        <v>445</v>
      </c>
      <c r="B317" s="64" t="s">
        <v>599</v>
      </c>
      <c r="C317" s="65" t="s">
        <v>5759</v>
      </c>
      <c r="D317" s="66">
        <v>3</v>
      </c>
      <c r="E317" s="67" t="s">
        <v>132</v>
      </c>
      <c r="F317" s="68">
        <v>32</v>
      </c>
      <c r="G317" s="65"/>
      <c r="H317" s="69"/>
      <c r="I317" s="70"/>
      <c r="J317" s="70"/>
      <c r="K317" s="34" t="s">
        <v>65</v>
      </c>
      <c r="L317" s="77">
        <v>317</v>
      </c>
      <c r="M317" s="77"/>
      <c r="N317" s="72"/>
      <c r="O317" s="79" t="s">
        <v>630</v>
      </c>
      <c r="P317" s="81">
        <v>43686.13549768519</v>
      </c>
      <c r="Q317" s="79" t="s">
        <v>634</v>
      </c>
      <c r="R317" s="79"/>
      <c r="S317" s="79"/>
      <c r="T317" s="79" t="s">
        <v>660</v>
      </c>
      <c r="U317" s="79"/>
      <c r="V317" s="82" t="s">
        <v>921</v>
      </c>
      <c r="W317" s="81">
        <v>43686.13549768519</v>
      </c>
      <c r="X317" s="85">
        <v>43686</v>
      </c>
      <c r="Y317" s="87" t="s">
        <v>1340</v>
      </c>
      <c r="Z317" s="82" t="s">
        <v>1852</v>
      </c>
      <c r="AA317" s="79"/>
      <c r="AB317" s="79"/>
      <c r="AC317" s="87" t="s">
        <v>2364</v>
      </c>
      <c r="AD317" s="79"/>
      <c r="AE317" s="79" t="b">
        <v>0</v>
      </c>
      <c r="AF317" s="79">
        <v>0</v>
      </c>
      <c r="AG317" s="87" t="s">
        <v>2624</v>
      </c>
      <c r="AH317" s="79" t="b">
        <v>0</v>
      </c>
      <c r="AI317" s="79" t="s">
        <v>2626</v>
      </c>
      <c r="AJ317" s="79"/>
      <c r="AK317" s="87" t="s">
        <v>2624</v>
      </c>
      <c r="AL317" s="79" t="b">
        <v>0</v>
      </c>
      <c r="AM317" s="79">
        <v>192</v>
      </c>
      <c r="AN317" s="87" t="s">
        <v>2597</v>
      </c>
      <c r="AO317" s="79" t="s">
        <v>2631</v>
      </c>
      <c r="AP317" s="79" t="b">
        <v>0</v>
      </c>
      <c r="AQ317" s="87" t="s">
        <v>2597</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8">
        <v>1</v>
      </c>
      <c r="BG317" s="49">
        <v>2.9411764705882355</v>
      </c>
      <c r="BH317" s="48">
        <v>0</v>
      </c>
      <c r="BI317" s="49">
        <v>0</v>
      </c>
      <c r="BJ317" s="48">
        <v>0</v>
      </c>
      <c r="BK317" s="49">
        <v>0</v>
      </c>
      <c r="BL317" s="48">
        <v>33</v>
      </c>
      <c r="BM317" s="49">
        <v>97.05882352941177</v>
      </c>
      <c r="BN317" s="48">
        <v>34</v>
      </c>
    </row>
    <row r="318" spans="1:66" ht="15">
      <c r="A318" s="64" t="s">
        <v>446</v>
      </c>
      <c r="B318" s="64" t="s">
        <v>599</v>
      </c>
      <c r="C318" s="65" t="s">
        <v>5759</v>
      </c>
      <c r="D318" s="66">
        <v>3</v>
      </c>
      <c r="E318" s="67" t="s">
        <v>132</v>
      </c>
      <c r="F318" s="68">
        <v>32</v>
      </c>
      <c r="G318" s="65"/>
      <c r="H318" s="69"/>
      <c r="I318" s="70"/>
      <c r="J318" s="70"/>
      <c r="K318" s="34" t="s">
        <v>65</v>
      </c>
      <c r="L318" s="77">
        <v>318</v>
      </c>
      <c r="M318" s="77"/>
      <c r="N318" s="72"/>
      <c r="O318" s="79" t="s">
        <v>630</v>
      </c>
      <c r="P318" s="81">
        <v>43686.22938657407</v>
      </c>
      <c r="Q318" s="79" t="s">
        <v>634</v>
      </c>
      <c r="R318" s="79"/>
      <c r="S318" s="79"/>
      <c r="T318" s="79" t="s">
        <v>660</v>
      </c>
      <c r="U318" s="79"/>
      <c r="V318" s="82" t="s">
        <v>922</v>
      </c>
      <c r="W318" s="81">
        <v>43686.22938657407</v>
      </c>
      <c r="X318" s="85">
        <v>43686</v>
      </c>
      <c r="Y318" s="87" t="s">
        <v>1341</v>
      </c>
      <c r="Z318" s="82" t="s">
        <v>1853</v>
      </c>
      <c r="AA318" s="79"/>
      <c r="AB318" s="79"/>
      <c r="AC318" s="87" t="s">
        <v>2365</v>
      </c>
      <c r="AD318" s="79"/>
      <c r="AE318" s="79" t="b">
        <v>0</v>
      </c>
      <c r="AF318" s="79">
        <v>0</v>
      </c>
      <c r="AG318" s="87" t="s">
        <v>2624</v>
      </c>
      <c r="AH318" s="79" t="b">
        <v>0</v>
      </c>
      <c r="AI318" s="79" t="s">
        <v>2626</v>
      </c>
      <c r="AJ318" s="79"/>
      <c r="AK318" s="87" t="s">
        <v>2624</v>
      </c>
      <c r="AL318" s="79" t="b">
        <v>0</v>
      </c>
      <c r="AM318" s="79">
        <v>192</v>
      </c>
      <c r="AN318" s="87" t="s">
        <v>2597</v>
      </c>
      <c r="AO318" s="79" t="s">
        <v>2631</v>
      </c>
      <c r="AP318" s="79" t="b">
        <v>0</v>
      </c>
      <c r="AQ318" s="87" t="s">
        <v>2597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8">
        <v>1</v>
      </c>
      <c r="BG318" s="49">
        <v>2.9411764705882355</v>
      </c>
      <c r="BH318" s="48">
        <v>0</v>
      </c>
      <c r="BI318" s="49">
        <v>0</v>
      </c>
      <c r="BJ318" s="48">
        <v>0</v>
      </c>
      <c r="BK318" s="49">
        <v>0</v>
      </c>
      <c r="BL318" s="48">
        <v>33</v>
      </c>
      <c r="BM318" s="49">
        <v>97.05882352941177</v>
      </c>
      <c r="BN318" s="48">
        <v>34</v>
      </c>
    </row>
    <row r="319" spans="1:66" ht="15">
      <c r="A319" s="64" t="s">
        <v>447</v>
      </c>
      <c r="B319" s="64" t="s">
        <v>599</v>
      </c>
      <c r="C319" s="65" t="s">
        <v>5759</v>
      </c>
      <c r="D319" s="66">
        <v>3</v>
      </c>
      <c r="E319" s="67" t="s">
        <v>132</v>
      </c>
      <c r="F319" s="68">
        <v>32</v>
      </c>
      <c r="G319" s="65"/>
      <c r="H319" s="69"/>
      <c r="I319" s="70"/>
      <c r="J319" s="70"/>
      <c r="K319" s="34" t="s">
        <v>65</v>
      </c>
      <c r="L319" s="77">
        <v>319</v>
      </c>
      <c r="M319" s="77"/>
      <c r="N319" s="72"/>
      <c r="O319" s="79" t="s">
        <v>630</v>
      </c>
      <c r="P319" s="81">
        <v>43686.31821759259</v>
      </c>
      <c r="Q319" s="79" t="s">
        <v>634</v>
      </c>
      <c r="R319" s="79"/>
      <c r="S319" s="79"/>
      <c r="T319" s="79" t="s">
        <v>660</v>
      </c>
      <c r="U319" s="79"/>
      <c r="V319" s="82" t="s">
        <v>923</v>
      </c>
      <c r="W319" s="81">
        <v>43686.31821759259</v>
      </c>
      <c r="X319" s="85">
        <v>43686</v>
      </c>
      <c r="Y319" s="87" t="s">
        <v>1342</v>
      </c>
      <c r="Z319" s="82" t="s">
        <v>1854</v>
      </c>
      <c r="AA319" s="79"/>
      <c r="AB319" s="79"/>
      <c r="AC319" s="87" t="s">
        <v>2366</v>
      </c>
      <c r="AD319" s="79"/>
      <c r="AE319" s="79" t="b">
        <v>0</v>
      </c>
      <c r="AF319" s="79">
        <v>0</v>
      </c>
      <c r="AG319" s="87" t="s">
        <v>2624</v>
      </c>
      <c r="AH319" s="79" t="b">
        <v>0</v>
      </c>
      <c r="AI319" s="79" t="s">
        <v>2626</v>
      </c>
      <c r="AJ319" s="79"/>
      <c r="AK319" s="87" t="s">
        <v>2624</v>
      </c>
      <c r="AL319" s="79" t="b">
        <v>0</v>
      </c>
      <c r="AM319" s="79">
        <v>192</v>
      </c>
      <c r="AN319" s="87" t="s">
        <v>2597</v>
      </c>
      <c r="AO319" s="79" t="s">
        <v>2633</v>
      </c>
      <c r="AP319" s="79" t="b">
        <v>0</v>
      </c>
      <c r="AQ319" s="87" t="s">
        <v>2597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8">
        <v>1</v>
      </c>
      <c r="BG319" s="49">
        <v>2.9411764705882355</v>
      </c>
      <c r="BH319" s="48">
        <v>0</v>
      </c>
      <c r="BI319" s="49">
        <v>0</v>
      </c>
      <c r="BJ319" s="48">
        <v>0</v>
      </c>
      <c r="BK319" s="49">
        <v>0</v>
      </c>
      <c r="BL319" s="48">
        <v>33</v>
      </c>
      <c r="BM319" s="49">
        <v>97.05882352941177</v>
      </c>
      <c r="BN319" s="48">
        <v>34</v>
      </c>
    </row>
    <row r="320" spans="1:66" ht="15">
      <c r="A320" s="64" t="s">
        <v>448</v>
      </c>
      <c r="B320" s="64" t="s">
        <v>599</v>
      </c>
      <c r="C320" s="65" t="s">
        <v>5759</v>
      </c>
      <c r="D320" s="66">
        <v>3</v>
      </c>
      <c r="E320" s="67" t="s">
        <v>132</v>
      </c>
      <c r="F320" s="68">
        <v>32</v>
      </c>
      <c r="G320" s="65"/>
      <c r="H320" s="69"/>
      <c r="I320" s="70"/>
      <c r="J320" s="70"/>
      <c r="K320" s="34" t="s">
        <v>65</v>
      </c>
      <c r="L320" s="77">
        <v>320</v>
      </c>
      <c r="M320" s="77"/>
      <c r="N320" s="72"/>
      <c r="O320" s="79" t="s">
        <v>630</v>
      </c>
      <c r="P320" s="81">
        <v>43686.41019675926</v>
      </c>
      <c r="Q320" s="79" t="s">
        <v>634</v>
      </c>
      <c r="R320" s="79"/>
      <c r="S320" s="79"/>
      <c r="T320" s="79" t="s">
        <v>660</v>
      </c>
      <c r="U320" s="79"/>
      <c r="V320" s="82" t="s">
        <v>924</v>
      </c>
      <c r="W320" s="81">
        <v>43686.41019675926</v>
      </c>
      <c r="X320" s="85">
        <v>43686</v>
      </c>
      <c r="Y320" s="87" t="s">
        <v>1343</v>
      </c>
      <c r="Z320" s="82" t="s">
        <v>1855</v>
      </c>
      <c r="AA320" s="79"/>
      <c r="AB320" s="79"/>
      <c r="AC320" s="87" t="s">
        <v>2367</v>
      </c>
      <c r="AD320" s="79"/>
      <c r="AE320" s="79" t="b">
        <v>0</v>
      </c>
      <c r="AF320" s="79">
        <v>0</v>
      </c>
      <c r="AG320" s="87" t="s">
        <v>2624</v>
      </c>
      <c r="AH320" s="79" t="b">
        <v>0</v>
      </c>
      <c r="AI320" s="79" t="s">
        <v>2626</v>
      </c>
      <c r="AJ320" s="79"/>
      <c r="AK320" s="87" t="s">
        <v>2624</v>
      </c>
      <c r="AL320" s="79" t="b">
        <v>0</v>
      </c>
      <c r="AM320" s="79">
        <v>192</v>
      </c>
      <c r="AN320" s="87" t="s">
        <v>2597</v>
      </c>
      <c r="AO320" s="79" t="s">
        <v>2632</v>
      </c>
      <c r="AP320" s="79" t="b">
        <v>0</v>
      </c>
      <c r="AQ320" s="87" t="s">
        <v>2597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8">
        <v>1</v>
      </c>
      <c r="BG320" s="49">
        <v>2.9411764705882355</v>
      </c>
      <c r="BH320" s="48">
        <v>0</v>
      </c>
      <c r="BI320" s="49">
        <v>0</v>
      </c>
      <c r="BJ320" s="48">
        <v>0</v>
      </c>
      <c r="BK320" s="49">
        <v>0</v>
      </c>
      <c r="BL320" s="48">
        <v>33</v>
      </c>
      <c r="BM320" s="49">
        <v>97.05882352941177</v>
      </c>
      <c r="BN320" s="48">
        <v>34</v>
      </c>
    </row>
    <row r="321" spans="1:66" ht="15">
      <c r="A321" s="64" t="s">
        <v>449</v>
      </c>
      <c r="B321" s="64" t="s">
        <v>597</v>
      </c>
      <c r="C321" s="65" t="s">
        <v>5759</v>
      </c>
      <c r="D321" s="66">
        <v>3</v>
      </c>
      <c r="E321" s="67" t="s">
        <v>132</v>
      </c>
      <c r="F321" s="68">
        <v>32</v>
      </c>
      <c r="G321" s="65"/>
      <c r="H321" s="69"/>
      <c r="I321" s="70"/>
      <c r="J321" s="70"/>
      <c r="K321" s="34" t="s">
        <v>65</v>
      </c>
      <c r="L321" s="77">
        <v>321</v>
      </c>
      <c r="M321" s="77"/>
      <c r="N321" s="72"/>
      <c r="O321" s="79" t="s">
        <v>630</v>
      </c>
      <c r="P321" s="81">
        <v>43686.46908564815</v>
      </c>
      <c r="Q321" s="79" t="s">
        <v>643</v>
      </c>
      <c r="R321" s="79"/>
      <c r="S321" s="79"/>
      <c r="T321" s="79" t="s">
        <v>667</v>
      </c>
      <c r="U321" s="79"/>
      <c r="V321" s="82" t="s">
        <v>925</v>
      </c>
      <c r="W321" s="81">
        <v>43686.46908564815</v>
      </c>
      <c r="X321" s="85">
        <v>43686</v>
      </c>
      <c r="Y321" s="87" t="s">
        <v>1344</v>
      </c>
      <c r="Z321" s="82" t="s">
        <v>1856</v>
      </c>
      <c r="AA321" s="79"/>
      <c r="AB321" s="79"/>
      <c r="AC321" s="87" t="s">
        <v>2368</v>
      </c>
      <c r="AD321" s="79"/>
      <c r="AE321" s="79" t="b">
        <v>0</v>
      </c>
      <c r="AF321" s="79">
        <v>0</v>
      </c>
      <c r="AG321" s="87" t="s">
        <v>2624</v>
      </c>
      <c r="AH321" s="79" t="b">
        <v>0</v>
      </c>
      <c r="AI321" s="79" t="s">
        <v>2626</v>
      </c>
      <c r="AJ321" s="79"/>
      <c r="AK321" s="87" t="s">
        <v>2624</v>
      </c>
      <c r="AL321" s="79" t="b">
        <v>0</v>
      </c>
      <c r="AM321" s="79">
        <v>18</v>
      </c>
      <c r="AN321" s="87" t="s">
        <v>2620</v>
      </c>
      <c r="AO321" s="79" t="s">
        <v>2632</v>
      </c>
      <c r="AP321" s="79" t="b">
        <v>0</v>
      </c>
      <c r="AQ321" s="87" t="s">
        <v>2620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8">
        <v>1</v>
      </c>
      <c r="BG321" s="49">
        <v>3.8461538461538463</v>
      </c>
      <c r="BH321" s="48">
        <v>0</v>
      </c>
      <c r="BI321" s="49">
        <v>0</v>
      </c>
      <c r="BJ321" s="48">
        <v>0</v>
      </c>
      <c r="BK321" s="49">
        <v>0</v>
      </c>
      <c r="BL321" s="48">
        <v>25</v>
      </c>
      <c r="BM321" s="49">
        <v>96.15384615384616</v>
      </c>
      <c r="BN321" s="48">
        <v>26</v>
      </c>
    </row>
    <row r="322" spans="1:66" ht="15">
      <c r="A322" s="64" t="s">
        <v>450</v>
      </c>
      <c r="B322" s="64" t="s">
        <v>597</v>
      </c>
      <c r="C322" s="65" t="s">
        <v>5759</v>
      </c>
      <c r="D322" s="66">
        <v>3</v>
      </c>
      <c r="E322" s="67" t="s">
        <v>132</v>
      </c>
      <c r="F322" s="68">
        <v>32</v>
      </c>
      <c r="G322" s="65"/>
      <c r="H322" s="69"/>
      <c r="I322" s="70"/>
      <c r="J322" s="70"/>
      <c r="K322" s="34" t="s">
        <v>65</v>
      </c>
      <c r="L322" s="77">
        <v>322</v>
      </c>
      <c r="M322" s="77"/>
      <c r="N322" s="72"/>
      <c r="O322" s="79" t="s">
        <v>630</v>
      </c>
      <c r="P322" s="81">
        <v>43686.47100694444</v>
      </c>
      <c r="Q322" s="79" t="s">
        <v>643</v>
      </c>
      <c r="R322" s="79"/>
      <c r="S322" s="79"/>
      <c r="T322" s="79" t="s">
        <v>667</v>
      </c>
      <c r="U322" s="79"/>
      <c r="V322" s="82" t="s">
        <v>926</v>
      </c>
      <c r="W322" s="81">
        <v>43686.47100694444</v>
      </c>
      <c r="X322" s="85">
        <v>43686</v>
      </c>
      <c r="Y322" s="87" t="s">
        <v>1345</v>
      </c>
      <c r="Z322" s="82" t="s">
        <v>1857</v>
      </c>
      <c r="AA322" s="79"/>
      <c r="AB322" s="79"/>
      <c r="AC322" s="87" t="s">
        <v>2369</v>
      </c>
      <c r="AD322" s="79"/>
      <c r="AE322" s="79" t="b">
        <v>0</v>
      </c>
      <c r="AF322" s="79">
        <v>0</v>
      </c>
      <c r="AG322" s="87" t="s">
        <v>2624</v>
      </c>
      <c r="AH322" s="79" t="b">
        <v>0</v>
      </c>
      <c r="AI322" s="79" t="s">
        <v>2626</v>
      </c>
      <c r="AJ322" s="79"/>
      <c r="AK322" s="87" t="s">
        <v>2624</v>
      </c>
      <c r="AL322" s="79" t="b">
        <v>0</v>
      </c>
      <c r="AM322" s="79">
        <v>18</v>
      </c>
      <c r="AN322" s="87" t="s">
        <v>2620</v>
      </c>
      <c r="AO322" s="79" t="s">
        <v>2643</v>
      </c>
      <c r="AP322" s="79" t="b">
        <v>0</v>
      </c>
      <c r="AQ322" s="87" t="s">
        <v>2620</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8">
        <v>1</v>
      </c>
      <c r="BG322" s="49">
        <v>3.8461538461538463</v>
      </c>
      <c r="BH322" s="48">
        <v>0</v>
      </c>
      <c r="BI322" s="49">
        <v>0</v>
      </c>
      <c r="BJ322" s="48">
        <v>0</v>
      </c>
      <c r="BK322" s="49">
        <v>0</v>
      </c>
      <c r="BL322" s="48">
        <v>25</v>
      </c>
      <c r="BM322" s="49">
        <v>96.15384615384616</v>
      </c>
      <c r="BN322" s="48">
        <v>26</v>
      </c>
    </row>
    <row r="323" spans="1:66" ht="15">
      <c r="A323" s="64" t="s">
        <v>451</v>
      </c>
      <c r="B323" s="64" t="s">
        <v>599</v>
      </c>
      <c r="C323" s="65" t="s">
        <v>5761</v>
      </c>
      <c r="D323" s="66">
        <v>10</v>
      </c>
      <c r="E323" s="67" t="s">
        <v>136</v>
      </c>
      <c r="F323" s="68">
        <v>24.57142857142857</v>
      </c>
      <c r="G323" s="65"/>
      <c r="H323" s="69"/>
      <c r="I323" s="70"/>
      <c r="J323" s="70"/>
      <c r="K323" s="34" t="s">
        <v>65</v>
      </c>
      <c r="L323" s="77">
        <v>323</v>
      </c>
      <c r="M323" s="77"/>
      <c r="N323" s="72"/>
      <c r="O323" s="79" t="s">
        <v>630</v>
      </c>
      <c r="P323" s="81">
        <v>43682.23825231481</v>
      </c>
      <c r="Q323" s="79" t="s">
        <v>633</v>
      </c>
      <c r="R323" s="79"/>
      <c r="S323" s="79"/>
      <c r="T323" s="79" t="s">
        <v>659</v>
      </c>
      <c r="U323" s="79"/>
      <c r="V323" s="82" t="s">
        <v>927</v>
      </c>
      <c r="W323" s="81">
        <v>43682.23825231481</v>
      </c>
      <c r="X323" s="85">
        <v>43682</v>
      </c>
      <c r="Y323" s="87" t="s">
        <v>1346</v>
      </c>
      <c r="Z323" s="82" t="s">
        <v>1858</v>
      </c>
      <c r="AA323" s="79"/>
      <c r="AB323" s="79"/>
      <c r="AC323" s="87" t="s">
        <v>2370</v>
      </c>
      <c r="AD323" s="79"/>
      <c r="AE323" s="79" t="b">
        <v>0</v>
      </c>
      <c r="AF323" s="79">
        <v>0</v>
      </c>
      <c r="AG323" s="87" t="s">
        <v>2624</v>
      </c>
      <c r="AH323" s="79" t="b">
        <v>0</v>
      </c>
      <c r="AI323" s="79" t="s">
        <v>2626</v>
      </c>
      <c r="AJ323" s="79"/>
      <c r="AK323" s="87" t="s">
        <v>2624</v>
      </c>
      <c r="AL323" s="79" t="b">
        <v>0</v>
      </c>
      <c r="AM323" s="79">
        <v>26</v>
      </c>
      <c r="AN323" s="87" t="s">
        <v>2596</v>
      </c>
      <c r="AO323" s="79" t="s">
        <v>2631</v>
      </c>
      <c r="AP323" s="79" t="b">
        <v>0</v>
      </c>
      <c r="AQ323" s="87" t="s">
        <v>2596</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4</v>
      </c>
      <c r="BE323" s="78" t="str">
        <f>REPLACE(INDEX(GroupVertices[Group],MATCH(Edges[[#This Row],[Vertex 2]],GroupVertices[Vertex],0)),1,1,"")</f>
        <v>1</v>
      </c>
      <c r="BF323" s="48">
        <v>1</v>
      </c>
      <c r="BG323" s="49">
        <v>2.5641025641025643</v>
      </c>
      <c r="BH323" s="48">
        <v>0</v>
      </c>
      <c r="BI323" s="49">
        <v>0</v>
      </c>
      <c r="BJ323" s="48">
        <v>0</v>
      </c>
      <c r="BK323" s="49">
        <v>0</v>
      </c>
      <c r="BL323" s="48">
        <v>38</v>
      </c>
      <c r="BM323" s="49">
        <v>97.43589743589743</v>
      </c>
      <c r="BN323" s="48">
        <v>39</v>
      </c>
    </row>
    <row r="324" spans="1:66" ht="15">
      <c r="A324" s="64" t="s">
        <v>451</v>
      </c>
      <c r="B324" s="64" t="s">
        <v>599</v>
      </c>
      <c r="C324" s="65" t="s">
        <v>5761</v>
      </c>
      <c r="D324" s="66">
        <v>10</v>
      </c>
      <c r="E324" s="67" t="s">
        <v>136</v>
      </c>
      <c r="F324" s="68">
        <v>24.57142857142857</v>
      </c>
      <c r="G324" s="65"/>
      <c r="H324" s="69"/>
      <c r="I324" s="70"/>
      <c r="J324" s="70"/>
      <c r="K324" s="34" t="s">
        <v>65</v>
      </c>
      <c r="L324" s="77">
        <v>324</v>
      </c>
      <c r="M324" s="77"/>
      <c r="N324" s="72"/>
      <c r="O324" s="79" t="s">
        <v>630</v>
      </c>
      <c r="P324" s="81">
        <v>43682.392546296294</v>
      </c>
      <c r="Q324" s="79" t="s">
        <v>634</v>
      </c>
      <c r="R324" s="79"/>
      <c r="S324" s="79"/>
      <c r="T324" s="79" t="s">
        <v>660</v>
      </c>
      <c r="U324" s="79"/>
      <c r="V324" s="82" t="s">
        <v>927</v>
      </c>
      <c r="W324" s="81">
        <v>43682.392546296294</v>
      </c>
      <c r="X324" s="85">
        <v>43682</v>
      </c>
      <c r="Y324" s="87" t="s">
        <v>1347</v>
      </c>
      <c r="Z324" s="82" t="s">
        <v>1859</v>
      </c>
      <c r="AA324" s="79"/>
      <c r="AB324" s="79"/>
      <c r="AC324" s="87" t="s">
        <v>2371</v>
      </c>
      <c r="AD324" s="79"/>
      <c r="AE324" s="79" t="b">
        <v>0</v>
      </c>
      <c r="AF324" s="79">
        <v>0</v>
      </c>
      <c r="AG324" s="87" t="s">
        <v>2624</v>
      </c>
      <c r="AH324" s="79" t="b">
        <v>0</v>
      </c>
      <c r="AI324" s="79" t="s">
        <v>2626</v>
      </c>
      <c r="AJ324" s="79"/>
      <c r="AK324" s="87" t="s">
        <v>2624</v>
      </c>
      <c r="AL324" s="79" t="b">
        <v>0</v>
      </c>
      <c r="AM324" s="79">
        <v>192</v>
      </c>
      <c r="AN324" s="87" t="s">
        <v>2597</v>
      </c>
      <c r="AO324" s="79" t="s">
        <v>2631</v>
      </c>
      <c r="AP324" s="79" t="b">
        <v>0</v>
      </c>
      <c r="AQ324" s="87" t="s">
        <v>2597</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4</v>
      </c>
      <c r="BE324" s="78" t="str">
        <f>REPLACE(INDEX(GroupVertices[Group],MATCH(Edges[[#This Row],[Vertex 2]],GroupVertices[Vertex],0)),1,1,"")</f>
        <v>1</v>
      </c>
      <c r="BF324" s="48">
        <v>1</v>
      </c>
      <c r="BG324" s="49">
        <v>2.9411764705882355</v>
      </c>
      <c r="BH324" s="48">
        <v>0</v>
      </c>
      <c r="BI324" s="49">
        <v>0</v>
      </c>
      <c r="BJ324" s="48">
        <v>0</v>
      </c>
      <c r="BK324" s="49">
        <v>0</v>
      </c>
      <c r="BL324" s="48">
        <v>33</v>
      </c>
      <c r="BM324" s="49">
        <v>97.05882352941177</v>
      </c>
      <c r="BN324" s="48">
        <v>34</v>
      </c>
    </row>
    <row r="325" spans="1:66" ht="15">
      <c r="A325" s="64" t="s">
        <v>451</v>
      </c>
      <c r="B325" s="64" t="s">
        <v>599</v>
      </c>
      <c r="C325" s="65" t="s">
        <v>5761</v>
      </c>
      <c r="D325" s="66">
        <v>10</v>
      </c>
      <c r="E325" s="67" t="s">
        <v>136</v>
      </c>
      <c r="F325" s="68">
        <v>24.57142857142857</v>
      </c>
      <c r="G325" s="65"/>
      <c r="H325" s="69"/>
      <c r="I325" s="70"/>
      <c r="J325" s="70"/>
      <c r="K325" s="34" t="s">
        <v>65</v>
      </c>
      <c r="L325" s="77">
        <v>325</v>
      </c>
      <c r="M325" s="77"/>
      <c r="N325" s="72"/>
      <c r="O325" s="79" t="s">
        <v>630</v>
      </c>
      <c r="P325" s="81">
        <v>43683.34543981482</v>
      </c>
      <c r="Q325" s="79" t="s">
        <v>639</v>
      </c>
      <c r="R325" s="79"/>
      <c r="S325" s="79"/>
      <c r="T325" s="79" t="s">
        <v>664</v>
      </c>
      <c r="U325" s="79"/>
      <c r="V325" s="82" t="s">
        <v>927</v>
      </c>
      <c r="W325" s="81">
        <v>43683.34543981482</v>
      </c>
      <c r="X325" s="85">
        <v>43683</v>
      </c>
      <c r="Y325" s="87" t="s">
        <v>1348</v>
      </c>
      <c r="Z325" s="82" t="s">
        <v>1860</v>
      </c>
      <c r="AA325" s="79"/>
      <c r="AB325" s="79"/>
      <c r="AC325" s="87" t="s">
        <v>2372</v>
      </c>
      <c r="AD325" s="79"/>
      <c r="AE325" s="79" t="b">
        <v>0</v>
      </c>
      <c r="AF325" s="79">
        <v>0</v>
      </c>
      <c r="AG325" s="87" t="s">
        <v>2624</v>
      </c>
      <c r="AH325" s="79" t="b">
        <v>0</v>
      </c>
      <c r="AI325" s="79" t="s">
        <v>2626</v>
      </c>
      <c r="AJ325" s="79"/>
      <c r="AK325" s="87" t="s">
        <v>2624</v>
      </c>
      <c r="AL325" s="79" t="b">
        <v>0</v>
      </c>
      <c r="AM325" s="79">
        <v>40</v>
      </c>
      <c r="AN325" s="87" t="s">
        <v>2598</v>
      </c>
      <c r="AO325" s="79" t="s">
        <v>2631</v>
      </c>
      <c r="AP325" s="79" t="b">
        <v>0</v>
      </c>
      <c r="AQ325" s="87" t="s">
        <v>2598</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4</v>
      </c>
      <c r="BE325" s="78" t="str">
        <f>REPLACE(INDEX(GroupVertices[Group],MATCH(Edges[[#This Row],[Vertex 2]],GroupVertices[Vertex],0)),1,1,"")</f>
        <v>1</v>
      </c>
      <c r="BF325" s="48">
        <v>0</v>
      </c>
      <c r="BG325" s="49">
        <v>0</v>
      </c>
      <c r="BH325" s="48">
        <v>0</v>
      </c>
      <c r="BI325" s="49">
        <v>0</v>
      </c>
      <c r="BJ325" s="48">
        <v>0</v>
      </c>
      <c r="BK325" s="49">
        <v>0</v>
      </c>
      <c r="BL325" s="48">
        <v>40</v>
      </c>
      <c r="BM325" s="49">
        <v>100</v>
      </c>
      <c r="BN325" s="48">
        <v>40</v>
      </c>
    </row>
    <row r="326" spans="1:66" ht="15">
      <c r="A326" s="64" t="s">
        <v>451</v>
      </c>
      <c r="B326" s="64" t="s">
        <v>597</v>
      </c>
      <c r="C326" s="65" t="s">
        <v>5760</v>
      </c>
      <c r="D326" s="66">
        <v>10</v>
      </c>
      <c r="E326" s="67" t="s">
        <v>136</v>
      </c>
      <c r="F326" s="68">
        <v>28.285714285714285</v>
      </c>
      <c r="G326" s="65"/>
      <c r="H326" s="69"/>
      <c r="I326" s="70"/>
      <c r="J326" s="70"/>
      <c r="K326" s="34" t="s">
        <v>65</v>
      </c>
      <c r="L326" s="77">
        <v>326</v>
      </c>
      <c r="M326" s="77"/>
      <c r="N326" s="72"/>
      <c r="O326" s="79" t="s">
        <v>630</v>
      </c>
      <c r="P326" s="81">
        <v>43685.639861111114</v>
      </c>
      <c r="Q326" s="79" t="s">
        <v>641</v>
      </c>
      <c r="R326" s="79"/>
      <c r="S326" s="79"/>
      <c r="T326" s="79" t="s">
        <v>666</v>
      </c>
      <c r="U326" s="79"/>
      <c r="V326" s="82" t="s">
        <v>927</v>
      </c>
      <c r="W326" s="81">
        <v>43685.639861111114</v>
      </c>
      <c r="X326" s="85">
        <v>43685</v>
      </c>
      <c r="Y326" s="87" t="s">
        <v>1349</v>
      </c>
      <c r="Z326" s="82" t="s">
        <v>1861</v>
      </c>
      <c r="AA326" s="79"/>
      <c r="AB326" s="79"/>
      <c r="AC326" s="87" t="s">
        <v>2373</v>
      </c>
      <c r="AD326" s="79"/>
      <c r="AE326" s="79" t="b">
        <v>0</v>
      </c>
      <c r="AF326" s="79">
        <v>0</v>
      </c>
      <c r="AG326" s="87" t="s">
        <v>2624</v>
      </c>
      <c r="AH326" s="79" t="b">
        <v>0</v>
      </c>
      <c r="AI326" s="79" t="s">
        <v>2626</v>
      </c>
      <c r="AJ326" s="79"/>
      <c r="AK326" s="87" t="s">
        <v>2624</v>
      </c>
      <c r="AL326" s="79" t="b">
        <v>0</v>
      </c>
      <c r="AM326" s="79">
        <v>16</v>
      </c>
      <c r="AN326" s="87" t="s">
        <v>2573</v>
      </c>
      <c r="AO326" s="79" t="s">
        <v>2631</v>
      </c>
      <c r="AP326" s="79" t="b">
        <v>0</v>
      </c>
      <c r="AQ326" s="87" t="s">
        <v>2573</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4</v>
      </c>
      <c r="BE326" s="78" t="str">
        <f>REPLACE(INDEX(GroupVertices[Group],MATCH(Edges[[#This Row],[Vertex 2]],GroupVertices[Vertex],0)),1,1,"")</f>
        <v>2</v>
      </c>
      <c r="BF326" s="48"/>
      <c r="BG326" s="49"/>
      <c r="BH326" s="48"/>
      <c r="BI326" s="49"/>
      <c r="BJ326" s="48"/>
      <c r="BK326" s="49"/>
      <c r="BL326" s="48"/>
      <c r="BM326" s="49"/>
      <c r="BN326" s="48"/>
    </row>
    <row r="327" spans="1:66" ht="15">
      <c r="A327" s="64" t="s">
        <v>451</v>
      </c>
      <c r="B327" s="64" t="s">
        <v>624</v>
      </c>
      <c r="C327" s="65" t="s">
        <v>5759</v>
      </c>
      <c r="D327" s="66">
        <v>3</v>
      </c>
      <c r="E327" s="67" t="s">
        <v>132</v>
      </c>
      <c r="F327" s="68">
        <v>32</v>
      </c>
      <c r="G327" s="65"/>
      <c r="H327" s="69"/>
      <c r="I327" s="70"/>
      <c r="J327" s="70"/>
      <c r="K327" s="34" t="s">
        <v>65</v>
      </c>
      <c r="L327" s="77">
        <v>327</v>
      </c>
      <c r="M327" s="77"/>
      <c r="N327" s="72"/>
      <c r="O327" s="79" t="s">
        <v>631</v>
      </c>
      <c r="P327" s="81">
        <v>43685.639861111114</v>
      </c>
      <c r="Q327" s="79" t="s">
        <v>641</v>
      </c>
      <c r="R327" s="79"/>
      <c r="S327" s="79"/>
      <c r="T327" s="79" t="s">
        <v>666</v>
      </c>
      <c r="U327" s="79"/>
      <c r="V327" s="82" t="s">
        <v>927</v>
      </c>
      <c r="W327" s="81">
        <v>43685.639861111114</v>
      </c>
      <c r="X327" s="85">
        <v>43685</v>
      </c>
      <c r="Y327" s="87" t="s">
        <v>1349</v>
      </c>
      <c r="Z327" s="82" t="s">
        <v>1861</v>
      </c>
      <c r="AA327" s="79"/>
      <c r="AB327" s="79"/>
      <c r="AC327" s="87" t="s">
        <v>2373</v>
      </c>
      <c r="AD327" s="79"/>
      <c r="AE327" s="79" t="b">
        <v>0</v>
      </c>
      <c r="AF327" s="79">
        <v>0</v>
      </c>
      <c r="AG327" s="87" t="s">
        <v>2624</v>
      </c>
      <c r="AH327" s="79" t="b">
        <v>0</v>
      </c>
      <c r="AI327" s="79" t="s">
        <v>2626</v>
      </c>
      <c r="AJ327" s="79"/>
      <c r="AK327" s="87" t="s">
        <v>2624</v>
      </c>
      <c r="AL327" s="79" t="b">
        <v>0</v>
      </c>
      <c r="AM327" s="79">
        <v>16</v>
      </c>
      <c r="AN327" s="87" t="s">
        <v>2573</v>
      </c>
      <c r="AO327" s="79" t="s">
        <v>2631</v>
      </c>
      <c r="AP327" s="79" t="b">
        <v>0</v>
      </c>
      <c r="AQ327" s="87" t="s">
        <v>2573</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4</v>
      </c>
      <c r="BF327" s="48">
        <v>0</v>
      </c>
      <c r="BG327" s="49">
        <v>0</v>
      </c>
      <c r="BH327" s="48">
        <v>1</v>
      </c>
      <c r="BI327" s="49">
        <v>3.0303030303030303</v>
      </c>
      <c r="BJ327" s="48">
        <v>0</v>
      </c>
      <c r="BK327" s="49">
        <v>0</v>
      </c>
      <c r="BL327" s="48">
        <v>32</v>
      </c>
      <c r="BM327" s="49">
        <v>96.96969696969697</v>
      </c>
      <c r="BN327" s="48">
        <v>33</v>
      </c>
    </row>
    <row r="328" spans="1:66" ht="15">
      <c r="A328" s="64" t="s">
        <v>451</v>
      </c>
      <c r="B328" s="64" t="s">
        <v>597</v>
      </c>
      <c r="C328" s="65" t="s">
        <v>5760</v>
      </c>
      <c r="D328" s="66">
        <v>10</v>
      </c>
      <c r="E328" s="67" t="s">
        <v>136</v>
      </c>
      <c r="F328" s="68">
        <v>28.285714285714285</v>
      </c>
      <c r="G328" s="65"/>
      <c r="H328" s="69"/>
      <c r="I328" s="70"/>
      <c r="J328" s="70"/>
      <c r="K328" s="34" t="s">
        <v>65</v>
      </c>
      <c r="L328" s="77">
        <v>328</v>
      </c>
      <c r="M328" s="77"/>
      <c r="N328" s="72"/>
      <c r="O328" s="79" t="s">
        <v>630</v>
      </c>
      <c r="P328" s="81">
        <v>43686.495358796295</v>
      </c>
      <c r="Q328" s="79" t="s">
        <v>643</v>
      </c>
      <c r="R328" s="79"/>
      <c r="S328" s="79"/>
      <c r="T328" s="79" t="s">
        <v>667</v>
      </c>
      <c r="U328" s="79"/>
      <c r="V328" s="82" t="s">
        <v>927</v>
      </c>
      <c r="W328" s="81">
        <v>43686.495358796295</v>
      </c>
      <c r="X328" s="85">
        <v>43686</v>
      </c>
      <c r="Y328" s="87" t="s">
        <v>1350</v>
      </c>
      <c r="Z328" s="82" t="s">
        <v>1862</v>
      </c>
      <c r="AA328" s="79"/>
      <c r="AB328" s="79"/>
      <c r="AC328" s="87" t="s">
        <v>2374</v>
      </c>
      <c r="AD328" s="79"/>
      <c r="AE328" s="79" t="b">
        <v>0</v>
      </c>
      <c r="AF328" s="79">
        <v>0</v>
      </c>
      <c r="AG328" s="87" t="s">
        <v>2624</v>
      </c>
      <c r="AH328" s="79" t="b">
        <v>0</v>
      </c>
      <c r="AI328" s="79" t="s">
        <v>2626</v>
      </c>
      <c r="AJ328" s="79"/>
      <c r="AK328" s="87" t="s">
        <v>2624</v>
      </c>
      <c r="AL328" s="79" t="b">
        <v>0</v>
      </c>
      <c r="AM328" s="79">
        <v>18</v>
      </c>
      <c r="AN328" s="87" t="s">
        <v>2620</v>
      </c>
      <c r="AO328" s="79" t="s">
        <v>2631</v>
      </c>
      <c r="AP328" s="79" t="b">
        <v>0</v>
      </c>
      <c r="AQ328" s="87" t="s">
        <v>2620</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4</v>
      </c>
      <c r="BE328" s="78" t="str">
        <f>REPLACE(INDEX(GroupVertices[Group],MATCH(Edges[[#This Row],[Vertex 2]],GroupVertices[Vertex],0)),1,1,"")</f>
        <v>2</v>
      </c>
      <c r="BF328" s="48">
        <v>1</v>
      </c>
      <c r="BG328" s="49">
        <v>3.8461538461538463</v>
      </c>
      <c r="BH328" s="48">
        <v>0</v>
      </c>
      <c r="BI328" s="49">
        <v>0</v>
      </c>
      <c r="BJ328" s="48">
        <v>0</v>
      </c>
      <c r="BK328" s="49">
        <v>0</v>
      </c>
      <c r="BL328" s="48">
        <v>25</v>
      </c>
      <c r="BM328" s="49">
        <v>96.15384615384616</v>
      </c>
      <c r="BN328" s="48">
        <v>26</v>
      </c>
    </row>
    <row r="329" spans="1:66" ht="15">
      <c r="A329" s="64" t="s">
        <v>452</v>
      </c>
      <c r="B329" s="64" t="s">
        <v>599</v>
      </c>
      <c r="C329" s="65" t="s">
        <v>5759</v>
      </c>
      <c r="D329" s="66">
        <v>3</v>
      </c>
      <c r="E329" s="67" t="s">
        <v>132</v>
      </c>
      <c r="F329" s="68">
        <v>32</v>
      </c>
      <c r="G329" s="65"/>
      <c r="H329" s="69"/>
      <c r="I329" s="70"/>
      <c r="J329" s="70"/>
      <c r="K329" s="34" t="s">
        <v>65</v>
      </c>
      <c r="L329" s="77">
        <v>329</v>
      </c>
      <c r="M329" s="77"/>
      <c r="N329" s="72"/>
      <c r="O329" s="79" t="s">
        <v>630</v>
      </c>
      <c r="P329" s="81">
        <v>43683.35184027778</v>
      </c>
      <c r="Q329" s="79" t="s">
        <v>639</v>
      </c>
      <c r="R329" s="79"/>
      <c r="S329" s="79"/>
      <c r="T329" s="79" t="s">
        <v>664</v>
      </c>
      <c r="U329" s="79"/>
      <c r="V329" s="82" t="s">
        <v>928</v>
      </c>
      <c r="W329" s="81">
        <v>43683.35184027778</v>
      </c>
      <c r="X329" s="85">
        <v>43683</v>
      </c>
      <c r="Y329" s="87" t="s">
        <v>1351</v>
      </c>
      <c r="Z329" s="82" t="s">
        <v>1863</v>
      </c>
      <c r="AA329" s="79"/>
      <c r="AB329" s="79"/>
      <c r="AC329" s="87" t="s">
        <v>2375</v>
      </c>
      <c r="AD329" s="79"/>
      <c r="AE329" s="79" t="b">
        <v>0</v>
      </c>
      <c r="AF329" s="79">
        <v>0</v>
      </c>
      <c r="AG329" s="87" t="s">
        <v>2624</v>
      </c>
      <c r="AH329" s="79" t="b">
        <v>0</v>
      </c>
      <c r="AI329" s="79" t="s">
        <v>2626</v>
      </c>
      <c r="AJ329" s="79"/>
      <c r="AK329" s="87" t="s">
        <v>2624</v>
      </c>
      <c r="AL329" s="79" t="b">
        <v>0</v>
      </c>
      <c r="AM329" s="79">
        <v>40</v>
      </c>
      <c r="AN329" s="87" t="s">
        <v>2598</v>
      </c>
      <c r="AO329" s="79" t="s">
        <v>2633</v>
      </c>
      <c r="AP329" s="79" t="b">
        <v>0</v>
      </c>
      <c r="AQ329" s="87" t="s">
        <v>2598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1</v>
      </c>
      <c r="BF329" s="48">
        <v>0</v>
      </c>
      <c r="BG329" s="49">
        <v>0</v>
      </c>
      <c r="BH329" s="48">
        <v>0</v>
      </c>
      <c r="BI329" s="49">
        <v>0</v>
      </c>
      <c r="BJ329" s="48">
        <v>0</v>
      </c>
      <c r="BK329" s="49">
        <v>0</v>
      </c>
      <c r="BL329" s="48">
        <v>40</v>
      </c>
      <c r="BM329" s="49">
        <v>100</v>
      </c>
      <c r="BN329" s="48">
        <v>40</v>
      </c>
    </row>
    <row r="330" spans="1:66" ht="15">
      <c r="A330" s="64" t="s">
        <v>452</v>
      </c>
      <c r="B330" s="64" t="s">
        <v>597</v>
      </c>
      <c r="C330" s="65" t="s">
        <v>5760</v>
      </c>
      <c r="D330" s="66">
        <v>10</v>
      </c>
      <c r="E330" s="67" t="s">
        <v>136</v>
      </c>
      <c r="F330" s="68">
        <v>28.285714285714285</v>
      </c>
      <c r="G330" s="65"/>
      <c r="H330" s="69"/>
      <c r="I330" s="70"/>
      <c r="J330" s="70"/>
      <c r="K330" s="34" t="s">
        <v>65</v>
      </c>
      <c r="L330" s="77">
        <v>330</v>
      </c>
      <c r="M330" s="77"/>
      <c r="N330" s="72"/>
      <c r="O330" s="79" t="s">
        <v>630</v>
      </c>
      <c r="P330" s="81">
        <v>43685.59578703704</v>
      </c>
      <c r="Q330" s="79" t="s">
        <v>641</v>
      </c>
      <c r="R330" s="79"/>
      <c r="S330" s="79"/>
      <c r="T330" s="79" t="s">
        <v>666</v>
      </c>
      <c r="U330" s="79"/>
      <c r="V330" s="82" t="s">
        <v>928</v>
      </c>
      <c r="W330" s="81">
        <v>43685.59578703704</v>
      </c>
      <c r="X330" s="85">
        <v>43685</v>
      </c>
      <c r="Y330" s="87" t="s">
        <v>1352</v>
      </c>
      <c r="Z330" s="82" t="s">
        <v>1864</v>
      </c>
      <c r="AA330" s="79"/>
      <c r="AB330" s="79"/>
      <c r="AC330" s="87" t="s">
        <v>2376</v>
      </c>
      <c r="AD330" s="79"/>
      <c r="AE330" s="79" t="b">
        <v>0</v>
      </c>
      <c r="AF330" s="79">
        <v>0</v>
      </c>
      <c r="AG330" s="87" t="s">
        <v>2624</v>
      </c>
      <c r="AH330" s="79" t="b">
        <v>0</v>
      </c>
      <c r="AI330" s="79" t="s">
        <v>2626</v>
      </c>
      <c r="AJ330" s="79"/>
      <c r="AK330" s="87" t="s">
        <v>2624</v>
      </c>
      <c r="AL330" s="79" t="b">
        <v>0</v>
      </c>
      <c r="AM330" s="79">
        <v>16</v>
      </c>
      <c r="AN330" s="87" t="s">
        <v>2573</v>
      </c>
      <c r="AO330" s="79" t="s">
        <v>2632</v>
      </c>
      <c r="AP330" s="79" t="b">
        <v>0</v>
      </c>
      <c r="AQ330" s="87" t="s">
        <v>2573</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4</v>
      </c>
      <c r="BE330" s="78" t="str">
        <f>REPLACE(INDEX(GroupVertices[Group],MATCH(Edges[[#This Row],[Vertex 2]],GroupVertices[Vertex],0)),1,1,"")</f>
        <v>2</v>
      </c>
      <c r="BF330" s="48"/>
      <c r="BG330" s="49"/>
      <c r="BH330" s="48"/>
      <c r="BI330" s="49"/>
      <c r="BJ330" s="48"/>
      <c r="BK330" s="49"/>
      <c r="BL330" s="48"/>
      <c r="BM330" s="49"/>
      <c r="BN330" s="48"/>
    </row>
    <row r="331" spans="1:66" ht="15">
      <c r="A331" s="64" t="s">
        <v>452</v>
      </c>
      <c r="B331" s="64" t="s">
        <v>624</v>
      </c>
      <c r="C331" s="65" t="s">
        <v>5759</v>
      </c>
      <c r="D331" s="66">
        <v>3</v>
      </c>
      <c r="E331" s="67" t="s">
        <v>132</v>
      </c>
      <c r="F331" s="68">
        <v>32</v>
      </c>
      <c r="G331" s="65"/>
      <c r="H331" s="69"/>
      <c r="I331" s="70"/>
      <c r="J331" s="70"/>
      <c r="K331" s="34" t="s">
        <v>65</v>
      </c>
      <c r="L331" s="77">
        <v>331</v>
      </c>
      <c r="M331" s="77"/>
      <c r="N331" s="72"/>
      <c r="O331" s="79" t="s">
        <v>631</v>
      </c>
      <c r="P331" s="81">
        <v>43685.59578703704</v>
      </c>
      <c r="Q331" s="79" t="s">
        <v>641</v>
      </c>
      <c r="R331" s="79"/>
      <c r="S331" s="79"/>
      <c r="T331" s="79" t="s">
        <v>666</v>
      </c>
      <c r="U331" s="79"/>
      <c r="V331" s="82" t="s">
        <v>928</v>
      </c>
      <c r="W331" s="81">
        <v>43685.59578703704</v>
      </c>
      <c r="X331" s="85">
        <v>43685</v>
      </c>
      <c r="Y331" s="87" t="s">
        <v>1352</v>
      </c>
      <c r="Z331" s="82" t="s">
        <v>1864</v>
      </c>
      <c r="AA331" s="79"/>
      <c r="AB331" s="79"/>
      <c r="AC331" s="87" t="s">
        <v>2376</v>
      </c>
      <c r="AD331" s="79"/>
      <c r="AE331" s="79" t="b">
        <v>0</v>
      </c>
      <c r="AF331" s="79">
        <v>0</v>
      </c>
      <c r="AG331" s="87" t="s">
        <v>2624</v>
      </c>
      <c r="AH331" s="79" t="b">
        <v>0</v>
      </c>
      <c r="AI331" s="79" t="s">
        <v>2626</v>
      </c>
      <c r="AJ331" s="79"/>
      <c r="AK331" s="87" t="s">
        <v>2624</v>
      </c>
      <c r="AL331" s="79" t="b">
        <v>0</v>
      </c>
      <c r="AM331" s="79">
        <v>16</v>
      </c>
      <c r="AN331" s="87" t="s">
        <v>2573</v>
      </c>
      <c r="AO331" s="79" t="s">
        <v>2632</v>
      </c>
      <c r="AP331" s="79" t="b">
        <v>0</v>
      </c>
      <c r="AQ331" s="87" t="s">
        <v>2573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8">
        <v>0</v>
      </c>
      <c r="BG331" s="49">
        <v>0</v>
      </c>
      <c r="BH331" s="48">
        <v>1</v>
      </c>
      <c r="BI331" s="49">
        <v>3.0303030303030303</v>
      </c>
      <c r="BJ331" s="48">
        <v>0</v>
      </c>
      <c r="BK331" s="49">
        <v>0</v>
      </c>
      <c r="BL331" s="48">
        <v>32</v>
      </c>
      <c r="BM331" s="49">
        <v>96.96969696969697</v>
      </c>
      <c r="BN331" s="48">
        <v>33</v>
      </c>
    </row>
    <row r="332" spans="1:66" ht="15">
      <c r="A332" s="64" t="s">
        <v>452</v>
      </c>
      <c r="B332" s="64" t="s">
        <v>597</v>
      </c>
      <c r="C332" s="65" t="s">
        <v>5760</v>
      </c>
      <c r="D332" s="66">
        <v>10</v>
      </c>
      <c r="E332" s="67" t="s">
        <v>136</v>
      </c>
      <c r="F332" s="68">
        <v>28.285714285714285</v>
      </c>
      <c r="G332" s="65"/>
      <c r="H332" s="69"/>
      <c r="I332" s="70"/>
      <c r="J332" s="70"/>
      <c r="K332" s="34" t="s">
        <v>65</v>
      </c>
      <c r="L332" s="77">
        <v>332</v>
      </c>
      <c r="M332" s="77"/>
      <c r="N332" s="72"/>
      <c r="O332" s="79" t="s">
        <v>630</v>
      </c>
      <c r="P332" s="81">
        <v>43686.49606481481</v>
      </c>
      <c r="Q332" s="79" t="s">
        <v>643</v>
      </c>
      <c r="R332" s="79"/>
      <c r="S332" s="79"/>
      <c r="T332" s="79" t="s">
        <v>667</v>
      </c>
      <c r="U332" s="79"/>
      <c r="V332" s="82" t="s">
        <v>928</v>
      </c>
      <c r="W332" s="81">
        <v>43686.49606481481</v>
      </c>
      <c r="X332" s="85">
        <v>43686</v>
      </c>
      <c r="Y332" s="87" t="s">
        <v>1353</v>
      </c>
      <c r="Z332" s="82" t="s">
        <v>1865</v>
      </c>
      <c r="AA332" s="79"/>
      <c r="AB332" s="79"/>
      <c r="AC332" s="87" t="s">
        <v>2377</v>
      </c>
      <c r="AD332" s="79"/>
      <c r="AE332" s="79" t="b">
        <v>0</v>
      </c>
      <c r="AF332" s="79">
        <v>0</v>
      </c>
      <c r="AG332" s="87" t="s">
        <v>2624</v>
      </c>
      <c r="AH332" s="79" t="b">
        <v>0</v>
      </c>
      <c r="AI332" s="79" t="s">
        <v>2626</v>
      </c>
      <c r="AJ332" s="79"/>
      <c r="AK332" s="87" t="s">
        <v>2624</v>
      </c>
      <c r="AL332" s="79" t="b">
        <v>0</v>
      </c>
      <c r="AM332" s="79">
        <v>18</v>
      </c>
      <c r="AN332" s="87" t="s">
        <v>2620</v>
      </c>
      <c r="AO332" s="79" t="s">
        <v>2633</v>
      </c>
      <c r="AP332" s="79" t="b">
        <v>0</v>
      </c>
      <c r="AQ332" s="87" t="s">
        <v>2620</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4</v>
      </c>
      <c r="BE332" s="78" t="str">
        <f>REPLACE(INDEX(GroupVertices[Group],MATCH(Edges[[#This Row],[Vertex 2]],GroupVertices[Vertex],0)),1,1,"")</f>
        <v>2</v>
      </c>
      <c r="BF332" s="48">
        <v>1</v>
      </c>
      <c r="BG332" s="49">
        <v>3.8461538461538463</v>
      </c>
      <c r="BH332" s="48">
        <v>0</v>
      </c>
      <c r="BI332" s="49">
        <v>0</v>
      </c>
      <c r="BJ332" s="48">
        <v>0</v>
      </c>
      <c r="BK332" s="49">
        <v>0</v>
      </c>
      <c r="BL332" s="48">
        <v>25</v>
      </c>
      <c r="BM332" s="49">
        <v>96.15384615384616</v>
      </c>
      <c r="BN332" s="48">
        <v>26</v>
      </c>
    </row>
    <row r="333" spans="1:66" ht="15">
      <c r="A333" s="64" t="s">
        <v>453</v>
      </c>
      <c r="B333" s="64" t="s">
        <v>599</v>
      </c>
      <c r="C333" s="65" t="s">
        <v>5759</v>
      </c>
      <c r="D333" s="66">
        <v>3</v>
      </c>
      <c r="E333" s="67" t="s">
        <v>132</v>
      </c>
      <c r="F333" s="68">
        <v>32</v>
      </c>
      <c r="G333" s="65"/>
      <c r="H333" s="69"/>
      <c r="I333" s="70"/>
      <c r="J333" s="70"/>
      <c r="K333" s="34" t="s">
        <v>65</v>
      </c>
      <c r="L333" s="77">
        <v>333</v>
      </c>
      <c r="M333" s="77"/>
      <c r="N333" s="72"/>
      <c r="O333" s="79" t="s">
        <v>630</v>
      </c>
      <c r="P333" s="81">
        <v>43686.513645833336</v>
      </c>
      <c r="Q333" s="79" t="s">
        <v>634</v>
      </c>
      <c r="R333" s="79"/>
      <c r="S333" s="79"/>
      <c r="T333" s="79" t="s">
        <v>660</v>
      </c>
      <c r="U333" s="79"/>
      <c r="V333" s="82" t="s">
        <v>929</v>
      </c>
      <c r="W333" s="81">
        <v>43686.513645833336</v>
      </c>
      <c r="X333" s="85">
        <v>43686</v>
      </c>
      <c r="Y333" s="87" t="s">
        <v>1354</v>
      </c>
      <c r="Z333" s="82" t="s">
        <v>1866</v>
      </c>
      <c r="AA333" s="79"/>
      <c r="AB333" s="79"/>
      <c r="AC333" s="87" t="s">
        <v>2378</v>
      </c>
      <c r="AD333" s="79"/>
      <c r="AE333" s="79" t="b">
        <v>0</v>
      </c>
      <c r="AF333" s="79">
        <v>0</v>
      </c>
      <c r="AG333" s="87" t="s">
        <v>2624</v>
      </c>
      <c r="AH333" s="79" t="b">
        <v>0</v>
      </c>
      <c r="AI333" s="79" t="s">
        <v>2626</v>
      </c>
      <c r="AJ333" s="79"/>
      <c r="AK333" s="87" t="s">
        <v>2624</v>
      </c>
      <c r="AL333" s="79" t="b">
        <v>0</v>
      </c>
      <c r="AM333" s="79">
        <v>192</v>
      </c>
      <c r="AN333" s="87" t="s">
        <v>2597</v>
      </c>
      <c r="AO333" s="79" t="s">
        <v>2632</v>
      </c>
      <c r="AP333" s="79" t="b">
        <v>0</v>
      </c>
      <c r="AQ333" s="87" t="s">
        <v>2597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8">
        <v>1</v>
      </c>
      <c r="BG333" s="49">
        <v>2.9411764705882355</v>
      </c>
      <c r="BH333" s="48">
        <v>0</v>
      </c>
      <c r="BI333" s="49">
        <v>0</v>
      </c>
      <c r="BJ333" s="48">
        <v>0</v>
      </c>
      <c r="BK333" s="49">
        <v>0</v>
      </c>
      <c r="BL333" s="48">
        <v>33</v>
      </c>
      <c r="BM333" s="49">
        <v>97.05882352941177</v>
      </c>
      <c r="BN333" s="48">
        <v>34</v>
      </c>
    </row>
    <row r="334" spans="1:66" ht="15">
      <c r="A334" s="64" t="s">
        <v>454</v>
      </c>
      <c r="B334" s="64" t="s">
        <v>597</v>
      </c>
      <c r="C334" s="65" t="s">
        <v>5759</v>
      </c>
      <c r="D334" s="66">
        <v>3</v>
      </c>
      <c r="E334" s="67" t="s">
        <v>132</v>
      </c>
      <c r="F334" s="68">
        <v>32</v>
      </c>
      <c r="G334" s="65"/>
      <c r="H334" s="69"/>
      <c r="I334" s="70"/>
      <c r="J334" s="70"/>
      <c r="K334" s="34" t="s">
        <v>65</v>
      </c>
      <c r="L334" s="77">
        <v>334</v>
      </c>
      <c r="M334" s="77"/>
      <c r="N334" s="72"/>
      <c r="O334" s="79" t="s">
        <v>630</v>
      </c>
      <c r="P334" s="81">
        <v>43686.56767361111</v>
      </c>
      <c r="Q334" s="79" t="s">
        <v>643</v>
      </c>
      <c r="R334" s="79"/>
      <c r="S334" s="79"/>
      <c r="T334" s="79" t="s">
        <v>667</v>
      </c>
      <c r="U334" s="79"/>
      <c r="V334" s="82" t="s">
        <v>930</v>
      </c>
      <c r="W334" s="81">
        <v>43686.56767361111</v>
      </c>
      <c r="X334" s="85">
        <v>43686</v>
      </c>
      <c r="Y334" s="87" t="s">
        <v>1355</v>
      </c>
      <c r="Z334" s="82" t="s">
        <v>1867</v>
      </c>
      <c r="AA334" s="79"/>
      <c r="AB334" s="79"/>
      <c r="AC334" s="87" t="s">
        <v>2379</v>
      </c>
      <c r="AD334" s="79"/>
      <c r="AE334" s="79" t="b">
        <v>0</v>
      </c>
      <c r="AF334" s="79">
        <v>0</v>
      </c>
      <c r="AG334" s="87" t="s">
        <v>2624</v>
      </c>
      <c r="AH334" s="79" t="b">
        <v>0</v>
      </c>
      <c r="AI334" s="79" t="s">
        <v>2626</v>
      </c>
      <c r="AJ334" s="79"/>
      <c r="AK334" s="87" t="s">
        <v>2624</v>
      </c>
      <c r="AL334" s="79" t="b">
        <v>0</v>
      </c>
      <c r="AM334" s="79">
        <v>18</v>
      </c>
      <c r="AN334" s="87" t="s">
        <v>2620</v>
      </c>
      <c r="AO334" s="79" t="s">
        <v>2631</v>
      </c>
      <c r="AP334" s="79" t="b">
        <v>0</v>
      </c>
      <c r="AQ334" s="87" t="s">
        <v>2620</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8">
        <v>1</v>
      </c>
      <c r="BG334" s="49">
        <v>3.8461538461538463</v>
      </c>
      <c r="BH334" s="48">
        <v>0</v>
      </c>
      <c r="BI334" s="49">
        <v>0</v>
      </c>
      <c r="BJ334" s="48">
        <v>0</v>
      </c>
      <c r="BK334" s="49">
        <v>0</v>
      </c>
      <c r="BL334" s="48">
        <v>25</v>
      </c>
      <c r="BM334" s="49">
        <v>96.15384615384616</v>
      </c>
      <c r="BN334" s="48">
        <v>26</v>
      </c>
    </row>
    <row r="335" spans="1:66" ht="15">
      <c r="A335" s="64" t="s">
        <v>455</v>
      </c>
      <c r="B335" s="64" t="s">
        <v>599</v>
      </c>
      <c r="C335" s="65" t="s">
        <v>5759</v>
      </c>
      <c r="D335" s="66">
        <v>3</v>
      </c>
      <c r="E335" s="67" t="s">
        <v>132</v>
      </c>
      <c r="F335" s="68">
        <v>32</v>
      </c>
      <c r="G335" s="65"/>
      <c r="H335" s="69"/>
      <c r="I335" s="70"/>
      <c r="J335" s="70"/>
      <c r="K335" s="34" t="s">
        <v>65</v>
      </c>
      <c r="L335" s="77">
        <v>335</v>
      </c>
      <c r="M335" s="77"/>
      <c r="N335" s="72"/>
      <c r="O335" s="79" t="s">
        <v>630</v>
      </c>
      <c r="P335" s="81">
        <v>43682.864166666666</v>
      </c>
      <c r="Q335" s="79" t="s">
        <v>634</v>
      </c>
      <c r="R335" s="79"/>
      <c r="S335" s="79"/>
      <c r="T335" s="79" t="s">
        <v>660</v>
      </c>
      <c r="U335" s="79"/>
      <c r="V335" s="82" t="s">
        <v>931</v>
      </c>
      <c r="W335" s="81">
        <v>43682.864166666666</v>
      </c>
      <c r="X335" s="85">
        <v>43682</v>
      </c>
      <c r="Y335" s="87" t="s">
        <v>1356</v>
      </c>
      <c r="Z335" s="82" t="s">
        <v>1868</v>
      </c>
      <c r="AA335" s="79"/>
      <c r="AB335" s="79"/>
      <c r="AC335" s="87" t="s">
        <v>2380</v>
      </c>
      <c r="AD335" s="79"/>
      <c r="AE335" s="79" t="b">
        <v>0</v>
      </c>
      <c r="AF335" s="79">
        <v>0</v>
      </c>
      <c r="AG335" s="87" t="s">
        <v>2624</v>
      </c>
      <c r="AH335" s="79" t="b">
        <v>0</v>
      </c>
      <c r="AI335" s="79" t="s">
        <v>2626</v>
      </c>
      <c r="AJ335" s="79"/>
      <c r="AK335" s="87" t="s">
        <v>2624</v>
      </c>
      <c r="AL335" s="79" t="b">
        <v>0</v>
      </c>
      <c r="AM335" s="79">
        <v>192</v>
      </c>
      <c r="AN335" s="87" t="s">
        <v>2597</v>
      </c>
      <c r="AO335" s="79" t="s">
        <v>2637</v>
      </c>
      <c r="AP335" s="79" t="b">
        <v>0</v>
      </c>
      <c r="AQ335" s="87" t="s">
        <v>2597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1</v>
      </c>
      <c r="BF335" s="48">
        <v>1</v>
      </c>
      <c r="BG335" s="49">
        <v>2.9411764705882355</v>
      </c>
      <c r="BH335" s="48">
        <v>0</v>
      </c>
      <c r="BI335" s="49">
        <v>0</v>
      </c>
      <c r="BJ335" s="48">
        <v>0</v>
      </c>
      <c r="BK335" s="49">
        <v>0</v>
      </c>
      <c r="BL335" s="48">
        <v>33</v>
      </c>
      <c r="BM335" s="49">
        <v>97.05882352941177</v>
      </c>
      <c r="BN335" s="48">
        <v>34</v>
      </c>
    </row>
    <row r="336" spans="1:66" ht="15">
      <c r="A336" s="64" t="s">
        <v>455</v>
      </c>
      <c r="B336" s="64" t="s">
        <v>597</v>
      </c>
      <c r="C336" s="65" t="s">
        <v>5759</v>
      </c>
      <c r="D336" s="66">
        <v>3</v>
      </c>
      <c r="E336" s="67" t="s">
        <v>132</v>
      </c>
      <c r="F336" s="68">
        <v>32</v>
      </c>
      <c r="G336" s="65"/>
      <c r="H336" s="69"/>
      <c r="I336" s="70"/>
      <c r="J336" s="70"/>
      <c r="K336" s="34" t="s">
        <v>65</v>
      </c>
      <c r="L336" s="77">
        <v>336</v>
      </c>
      <c r="M336" s="77"/>
      <c r="N336" s="72"/>
      <c r="O336" s="79" t="s">
        <v>630</v>
      </c>
      <c r="P336" s="81">
        <v>43686.56899305555</v>
      </c>
      <c r="Q336" s="79" t="s">
        <v>643</v>
      </c>
      <c r="R336" s="79"/>
      <c r="S336" s="79"/>
      <c r="T336" s="79" t="s">
        <v>667</v>
      </c>
      <c r="U336" s="79"/>
      <c r="V336" s="82" t="s">
        <v>931</v>
      </c>
      <c r="W336" s="81">
        <v>43686.56899305555</v>
      </c>
      <c r="X336" s="85">
        <v>43686</v>
      </c>
      <c r="Y336" s="87" t="s">
        <v>1357</v>
      </c>
      <c r="Z336" s="82" t="s">
        <v>1869</v>
      </c>
      <c r="AA336" s="79"/>
      <c r="AB336" s="79"/>
      <c r="AC336" s="87" t="s">
        <v>2381</v>
      </c>
      <c r="AD336" s="79"/>
      <c r="AE336" s="79" t="b">
        <v>0</v>
      </c>
      <c r="AF336" s="79">
        <v>0</v>
      </c>
      <c r="AG336" s="87" t="s">
        <v>2624</v>
      </c>
      <c r="AH336" s="79" t="b">
        <v>0</v>
      </c>
      <c r="AI336" s="79" t="s">
        <v>2626</v>
      </c>
      <c r="AJ336" s="79"/>
      <c r="AK336" s="87" t="s">
        <v>2624</v>
      </c>
      <c r="AL336" s="79" t="b">
        <v>0</v>
      </c>
      <c r="AM336" s="79">
        <v>18</v>
      </c>
      <c r="AN336" s="87" t="s">
        <v>2620</v>
      </c>
      <c r="AO336" s="79" t="s">
        <v>2637</v>
      </c>
      <c r="AP336" s="79" t="b">
        <v>0</v>
      </c>
      <c r="AQ336" s="87" t="s">
        <v>2620</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8">
        <v>1</v>
      </c>
      <c r="BG336" s="49">
        <v>3.8461538461538463</v>
      </c>
      <c r="BH336" s="48">
        <v>0</v>
      </c>
      <c r="BI336" s="49">
        <v>0</v>
      </c>
      <c r="BJ336" s="48">
        <v>0</v>
      </c>
      <c r="BK336" s="49">
        <v>0</v>
      </c>
      <c r="BL336" s="48">
        <v>25</v>
      </c>
      <c r="BM336" s="49">
        <v>96.15384615384616</v>
      </c>
      <c r="BN336" s="48">
        <v>26</v>
      </c>
    </row>
    <row r="337" spans="1:66" ht="15">
      <c r="A337" s="64" t="s">
        <v>456</v>
      </c>
      <c r="B337" s="64" t="s">
        <v>597</v>
      </c>
      <c r="C337" s="65" t="s">
        <v>5759</v>
      </c>
      <c r="D337" s="66">
        <v>3</v>
      </c>
      <c r="E337" s="67" t="s">
        <v>132</v>
      </c>
      <c r="F337" s="68">
        <v>32</v>
      </c>
      <c r="G337" s="65"/>
      <c r="H337" s="69"/>
      <c r="I337" s="70"/>
      <c r="J337" s="70"/>
      <c r="K337" s="34" t="s">
        <v>65</v>
      </c>
      <c r="L337" s="77">
        <v>337</v>
      </c>
      <c r="M337" s="77"/>
      <c r="N337" s="72"/>
      <c r="O337" s="79" t="s">
        <v>630</v>
      </c>
      <c r="P337" s="81">
        <v>43686.56998842592</v>
      </c>
      <c r="Q337" s="79" t="s">
        <v>643</v>
      </c>
      <c r="R337" s="79"/>
      <c r="S337" s="79"/>
      <c r="T337" s="79" t="s">
        <v>667</v>
      </c>
      <c r="U337" s="79"/>
      <c r="V337" s="82" t="s">
        <v>932</v>
      </c>
      <c r="W337" s="81">
        <v>43686.56998842592</v>
      </c>
      <c r="X337" s="85">
        <v>43686</v>
      </c>
      <c r="Y337" s="87" t="s">
        <v>1358</v>
      </c>
      <c r="Z337" s="82" t="s">
        <v>1870</v>
      </c>
      <c r="AA337" s="79"/>
      <c r="AB337" s="79"/>
      <c r="AC337" s="87" t="s">
        <v>2382</v>
      </c>
      <c r="AD337" s="79"/>
      <c r="AE337" s="79" t="b">
        <v>0</v>
      </c>
      <c r="AF337" s="79">
        <v>0</v>
      </c>
      <c r="AG337" s="87" t="s">
        <v>2624</v>
      </c>
      <c r="AH337" s="79" t="b">
        <v>0</v>
      </c>
      <c r="AI337" s="79" t="s">
        <v>2626</v>
      </c>
      <c r="AJ337" s="79"/>
      <c r="AK337" s="87" t="s">
        <v>2624</v>
      </c>
      <c r="AL337" s="79" t="b">
        <v>0</v>
      </c>
      <c r="AM337" s="79">
        <v>18</v>
      </c>
      <c r="AN337" s="87" t="s">
        <v>2620</v>
      </c>
      <c r="AO337" s="79" t="s">
        <v>2632</v>
      </c>
      <c r="AP337" s="79" t="b">
        <v>0</v>
      </c>
      <c r="AQ337" s="87" t="s">
        <v>2620</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8">
        <v>1</v>
      </c>
      <c r="BG337" s="49">
        <v>3.8461538461538463</v>
      </c>
      <c r="BH337" s="48">
        <v>0</v>
      </c>
      <c r="BI337" s="49">
        <v>0</v>
      </c>
      <c r="BJ337" s="48">
        <v>0</v>
      </c>
      <c r="BK337" s="49">
        <v>0</v>
      </c>
      <c r="BL337" s="48">
        <v>25</v>
      </c>
      <c r="BM337" s="49">
        <v>96.15384615384616</v>
      </c>
      <c r="BN337" s="48">
        <v>26</v>
      </c>
    </row>
    <row r="338" spans="1:66" ht="15">
      <c r="A338" s="64" t="s">
        <v>457</v>
      </c>
      <c r="B338" s="64" t="s">
        <v>597</v>
      </c>
      <c r="C338" s="65" t="s">
        <v>5759</v>
      </c>
      <c r="D338" s="66">
        <v>3</v>
      </c>
      <c r="E338" s="67" t="s">
        <v>132</v>
      </c>
      <c r="F338" s="68">
        <v>32</v>
      </c>
      <c r="G338" s="65"/>
      <c r="H338" s="69"/>
      <c r="I338" s="70"/>
      <c r="J338" s="70"/>
      <c r="K338" s="34" t="s">
        <v>65</v>
      </c>
      <c r="L338" s="77">
        <v>338</v>
      </c>
      <c r="M338" s="77"/>
      <c r="N338" s="72"/>
      <c r="O338" s="79" t="s">
        <v>630</v>
      </c>
      <c r="P338" s="81">
        <v>43686.58082175926</v>
      </c>
      <c r="Q338" s="79" t="s">
        <v>643</v>
      </c>
      <c r="R338" s="79"/>
      <c r="S338" s="79"/>
      <c r="T338" s="79" t="s">
        <v>667</v>
      </c>
      <c r="U338" s="79"/>
      <c r="V338" s="82" t="s">
        <v>723</v>
      </c>
      <c r="W338" s="81">
        <v>43686.58082175926</v>
      </c>
      <c r="X338" s="85">
        <v>43686</v>
      </c>
      <c r="Y338" s="87" t="s">
        <v>1359</v>
      </c>
      <c r="Z338" s="82" t="s">
        <v>1871</v>
      </c>
      <c r="AA338" s="79"/>
      <c r="AB338" s="79"/>
      <c r="AC338" s="87" t="s">
        <v>2383</v>
      </c>
      <c r="AD338" s="79"/>
      <c r="AE338" s="79" t="b">
        <v>0</v>
      </c>
      <c r="AF338" s="79">
        <v>0</v>
      </c>
      <c r="AG338" s="87" t="s">
        <v>2624</v>
      </c>
      <c r="AH338" s="79" t="b">
        <v>0</v>
      </c>
      <c r="AI338" s="79" t="s">
        <v>2626</v>
      </c>
      <c r="AJ338" s="79"/>
      <c r="AK338" s="87" t="s">
        <v>2624</v>
      </c>
      <c r="AL338" s="79" t="b">
        <v>0</v>
      </c>
      <c r="AM338" s="79">
        <v>18</v>
      </c>
      <c r="AN338" s="87" t="s">
        <v>2620</v>
      </c>
      <c r="AO338" s="79" t="s">
        <v>2631</v>
      </c>
      <c r="AP338" s="79" t="b">
        <v>0</v>
      </c>
      <c r="AQ338" s="87" t="s">
        <v>2620</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8">
        <v>1</v>
      </c>
      <c r="BG338" s="49">
        <v>3.8461538461538463</v>
      </c>
      <c r="BH338" s="48">
        <v>0</v>
      </c>
      <c r="BI338" s="49">
        <v>0</v>
      </c>
      <c r="BJ338" s="48">
        <v>0</v>
      </c>
      <c r="BK338" s="49">
        <v>0</v>
      </c>
      <c r="BL338" s="48">
        <v>25</v>
      </c>
      <c r="BM338" s="49">
        <v>96.15384615384616</v>
      </c>
      <c r="BN338" s="48">
        <v>26</v>
      </c>
    </row>
    <row r="339" spans="1:66" ht="15">
      <c r="A339" s="64" t="s">
        <v>458</v>
      </c>
      <c r="B339" s="64" t="s">
        <v>599</v>
      </c>
      <c r="C339" s="65" t="s">
        <v>5760</v>
      </c>
      <c r="D339" s="66">
        <v>10</v>
      </c>
      <c r="E339" s="67" t="s">
        <v>136</v>
      </c>
      <c r="F339" s="68">
        <v>28.285714285714285</v>
      </c>
      <c r="G339" s="65"/>
      <c r="H339" s="69"/>
      <c r="I339" s="70"/>
      <c r="J339" s="70"/>
      <c r="K339" s="34" t="s">
        <v>65</v>
      </c>
      <c r="L339" s="77">
        <v>339</v>
      </c>
      <c r="M339" s="77"/>
      <c r="N339" s="72"/>
      <c r="O339" s="79" t="s">
        <v>630</v>
      </c>
      <c r="P339" s="81">
        <v>43684.47927083333</v>
      </c>
      <c r="Q339" s="79" t="s">
        <v>634</v>
      </c>
      <c r="R339" s="79"/>
      <c r="S339" s="79"/>
      <c r="T339" s="79" t="s">
        <v>660</v>
      </c>
      <c r="U339" s="79"/>
      <c r="V339" s="82" t="s">
        <v>933</v>
      </c>
      <c r="W339" s="81">
        <v>43684.47927083333</v>
      </c>
      <c r="X339" s="85">
        <v>43684</v>
      </c>
      <c r="Y339" s="87" t="s">
        <v>1360</v>
      </c>
      <c r="Z339" s="82" t="s">
        <v>1872</v>
      </c>
      <c r="AA339" s="79"/>
      <c r="AB339" s="79"/>
      <c r="AC339" s="87" t="s">
        <v>2384</v>
      </c>
      <c r="AD339" s="79"/>
      <c r="AE339" s="79" t="b">
        <v>0</v>
      </c>
      <c r="AF339" s="79">
        <v>0</v>
      </c>
      <c r="AG339" s="87" t="s">
        <v>2624</v>
      </c>
      <c r="AH339" s="79" t="b">
        <v>0</v>
      </c>
      <c r="AI339" s="79" t="s">
        <v>2626</v>
      </c>
      <c r="AJ339" s="79"/>
      <c r="AK339" s="87" t="s">
        <v>2624</v>
      </c>
      <c r="AL339" s="79" t="b">
        <v>0</v>
      </c>
      <c r="AM339" s="79">
        <v>192</v>
      </c>
      <c r="AN339" s="87" t="s">
        <v>2597</v>
      </c>
      <c r="AO339" s="79" t="s">
        <v>2631</v>
      </c>
      <c r="AP339" s="79" t="b">
        <v>0</v>
      </c>
      <c r="AQ339" s="87" t="s">
        <v>2597</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1</v>
      </c>
      <c r="BF339" s="48">
        <v>1</v>
      </c>
      <c r="BG339" s="49">
        <v>2.9411764705882355</v>
      </c>
      <c r="BH339" s="48">
        <v>0</v>
      </c>
      <c r="BI339" s="49">
        <v>0</v>
      </c>
      <c r="BJ339" s="48">
        <v>0</v>
      </c>
      <c r="BK339" s="49">
        <v>0</v>
      </c>
      <c r="BL339" s="48">
        <v>33</v>
      </c>
      <c r="BM339" s="49">
        <v>97.05882352941177</v>
      </c>
      <c r="BN339" s="48">
        <v>34</v>
      </c>
    </row>
    <row r="340" spans="1:66" ht="15">
      <c r="A340" s="64" t="s">
        <v>458</v>
      </c>
      <c r="B340" s="64" t="s">
        <v>599</v>
      </c>
      <c r="C340" s="65" t="s">
        <v>5760</v>
      </c>
      <c r="D340" s="66">
        <v>10</v>
      </c>
      <c r="E340" s="67" t="s">
        <v>136</v>
      </c>
      <c r="F340" s="68">
        <v>28.285714285714285</v>
      </c>
      <c r="G340" s="65"/>
      <c r="H340" s="69"/>
      <c r="I340" s="70"/>
      <c r="J340" s="70"/>
      <c r="K340" s="34" t="s">
        <v>65</v>
      </c>
      <c r="L340" s="77">
        <v>340</v>
      </c>
      <c r="M340" s="77"/>
      <c r="N340" s="72"/>
      <c r="O340" s="79" t="s">
        <v>630</v>
      </c>
      <c r="P340" s="81">
        <v>43684.47944444444</v>
      </c>
      <c r="Q340" s="79" t="s">
        <v>639</v>
      </c>
      <c r="R340" s="79"/>
      <c r="S340" s="79"/>
      <c r="T340" s="79" t="s">
        <v>664</v>
      </c>
      <c r="U340" s="79"/>
      <c r="V340" s="82" t="s">
        <v>933</v>
      </c>
      <c r="W340" s="81">
        <v>43684.47944444444</v>
      </c>
      <c r="X340" s="85">
        <v>43684</v>
      </c>
      <c r="Y340" s="87" t="s">
        <v>1361</v>
      </c>
      <c r="Z340" s="82" t="s">
        <v>1873</v>
      </c>
      <c r="AA340" s="79"/>
      <c r="AB340" s="79"/>
      <c r="AC340" s="87" t="s">
        <v>2385</v>
      </c>
      <c r="AD340" s="79"/>
      <c r="AE340" s="79" t="b">
        <v>0</v>
      </c>
      <c r="AF340" s="79">
        <v>0</v>
      </c>
      <c r="AG340" s="87" t="s">
        <v>2624</v>
      </c>
      <c r="AH340" s="79" t="b">
        <v>0</v>
      </c>
      <c r="AI340" s="79" t="s">
        <v>2626</v>
      </c>
      <c r="AJ340" s="79"/>
      <c r="AK340" s="87" t="s">
        <v>2624</v>
      </c>
      <c r="AL340" s="79" t="b">
        <v>0</v>
      </c>
      <c r="AM340" s="79">
        <v>40</v>
      </c>
      <c r="AN340" s="87" t="s">
        <v>2598</v>
      </c>
      <c r="AO340" s="79" t="s">
        <v>2631</v>
      </c>
      <c r="AP340" s="79" t="b">
        <v>0</v>
      </c>
      <c r="AQ340" s="87" t="s">
        <v>2598</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1</v>
      </c>
      <c r="BF340" s="48">
        <v>0</v>
      </c>
      <c r="BG340" s="49">
        <v>0</v>
      </c>
      <c r="BH340" s="48">
        <v>0</v>
      </c>
      <c r="BI340" s="49">
        <v>0</v>
      </c>
      <c r="BJ340" s="48">
        <v>0</v>
      </c>
      <c r="BK340" s="49">
        <v>0</v>
      </c>
      <c r="BL340" s="48">
        <v>40</v>
      </c>
      <c r="BM340" s="49">
        <v>100</v>
      </c>
      <c r="BN340" s="48">
        <v>40</v>
      </c>
    </row>
    <row r="341" spans="1:66" ht="15">
      <c r="A341" s="64" t="s">
        <v>458</v>
      </c>
      <c r="B341" s="64" t="s">
        <v>597</v>
      </c>
      <c r="C341" s="65" t="s">
        <v>5759</v>
      </c>
      <c r="D341" s="66">
        <v>3</v>
      </c>
      <c r="E341" s="67" t="s">
        <v>132</v>
      </c>
      <c r="F341" s="68">
        <v>32</v>
      </c>
      <c r="G341" s="65"/>
      <c r="H341" s="69"/>
      <c r="I341" s="70"/>
      <c r="J341" s="70"/>
      <c r="K341" s="34" t="s">
        <v>65</v>
      </c>
      <c r="L341" s="77">
        <v>341</v>
      </c>
      <c r="M341" s="77"/>
      <c r="N341" s="72"/>
      <c r="O341" s="79" t="s">
        <v>630</v>
      </c>
      <c r="P341" s="81">
        <v>43686.66119212963</v>
      </c>
      <c r="Q341" s="79" t="s">
        <v>643</v>
      </c>
      <c r="R341" s="79"/>
      <c r="S341" s="79"/>
      <c r="T341" s="79" t="s">
        <v>667</v>
      </c>
      <c r="U341" s="79"/>
      <c r="V341" s="82" t="s">
        <v>933</v>
      </c>
      <c r="W341" s="81">
        <v>43686.66119212963</v>
      </c>
      <c r="X341" s="85">
        <v>43686</v>
      </c>
      <c r="Y341" s="87" t="s">
        <v>1362</v>
      </c>
      <c r="Z341" s="82" t="s">
        <v>1874</v>
      </c>
      <c r="AA341" s="79"/>
      <c r="AB341" s="79"/>
      <c r="AC341" s="87" t="s">
        <v>2386</v>
      </c>
      <c r="AD341" s="79"/>
      <c r="AE341" s="79" t="b">
        <v>0</v>
      </c>
      <c r="AF341" s="79">
        <v>0</v>
      </c>
      <c r="AG341" s="87" t="s">
        <v>2624</v>
      </c>
      <c r="AH341" s="79" t="b">
        <v>0</v>
      </c>
      <c r="AI341" s="79" t="s">
        <v>2626</v>
      </c>
      <c r="AJ341" s="79"/>
      <c r="AK341" s="87" t="s">
        <v>2624</v>
      </c>
      <c r="AL341" s="79" t="b">
        <v>0</v>
      </c>
      <c r="AM341" s="79">
        <v>18</v>
      </c>
      <c r="AN341" s="87" t="s">
        <v>2620</v>
      </c>
      <c r="AO341" s="79" t="s">
        <v>2631</v>
      </c>
      <c r="AP341" s="79" t="b">
        <v>0</v>
      </c>
      <c r="AQ341" s="87" t="s">
        <v>2620</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8">
        <v>1</v>
      </c>
      <c r="BG341" s="49">
        <v>3.8461538461538463</v>
      </c>
      <c r="BH341" s="48">
        <v>0</v>
      </c>
      <c r="BI341" s="49">
        <v>0</v>
      </c>
      <c r="BJ341" s="48">
        <v>0</v>
      </c>
      <c r="BK341" s="49">
        <v>0</v>
      </c>
      <c r="BL341" s="48">
        <v>25</v>
      </c>
      <c r="BM341" s="49">
        <v>96.15384615384616</v>
      </c>
      <c r="BN341" s="48">
        <v>26</v>
      </c>
    </row>
    <row r="342" spans="1:66" ht="15">
      <c r="A342" s="64" t="s">
        <v>459</v>
      </c>
      <c r="B342" s="64" t="s">
        <v>597</v>
      </c>
      <c r="C342" s="65" t="s">
        <v>5759</v>
      </c>
      <c r="D342" s="66">
        <v>3</v>
      </c>
      <c r="E342" s="67" t="s">
        <v>132</v>
      </c>
      <c r="F342" s="68">
        <v>32</v>
      </c>
      <c r="G342" s="65"/>
      <c r="H342" s="69"/>
      <c r="I342" s="70"/>
      <c r="J342" s="70"/>
      <c r="K342" s="34" t="s">
        <v>65</v>
      </c>
      <c r="L342" s="77">
        <v>342</v>
      </c>
      <c r="M342" s="77"/>
      <c r="N342" s="72"/>
      <c r="O342" s="79" t="s">
        <v>630</v>
      </c>
      <c r="P342" s="81">
        <v>43686.704189814816</v>
      </c>
      <c r="Q342" s="79" t="s">
        <v>643</v>
      </c>
      <c r="R342" s="79"/>
      <c r="S342" s="79"/>
      <c r="T342" s="79" t="s">
        <v>667</v>
      </c>
      <c r="U342" s="79"/>
      <c r="V342" s="82" t="s">
        <v>934</v>
      </c>
      <c r="W342" s="81">
        <v>43686.704189814816</v>
      </c>
      <c r="X342" s="85">
        <v>43686</v>
      </c>
      <c r="Y342" s="87" t="s">
        <v>1363</v>
      </c>
      <c r="Z342" s="82" t="s">
        <v>1875</v>
      </c>
      <c r="AA342" s="79"/>
      <c r="AB342" s="79"/>
      <c r="AC342" s="87" t="s">
        <v>2387</v>
      </c>
      <c r="AD342" s="79"/>
      <c r="AE342" s="79" t="b">
        <v>0</v>
      </c>
      <c r="AF342" s="79">
        <v>0</v>
      </c>
      <c r="AG342" s="87" t="s">
        <v>2624</v>
      </c>
      <c r="AH342" s="79" t="b">
        <v>0</v>
      </c>
      <c r="AI342" s="79" t="s">
        <v>2626</v>
      </c>
      <c r="AJ342" s="79"/>
      <c r="AK342" s="87" t="s">
        <v>2624</v>
      </c>
      <c r="AL342" s="79" t="b">
        <v>0</v>
      </c>
      <c r="AM342" s="79">
        <v>18</v>
      </c>
      <c r="AN342" s="87" t="s">
        <v>2620</v>
      </c>
      <c r="AO342" s="79" t="s">
        <v>2633</v>
      </c>
      <c r="AP342" s="79" t="b">
        <v>0</v>
      </c>
      <c r="AQ342" s="87" t="s">
        <v>2620</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8">
        <v>1</v>
      </c>
      <c r="BG342" s="49">
        <v>3.8461538461538463</v>
      </c>
      <c r="BH342" s="48">
        <v>0</v>
      </c>
      <c r="BI342" s="49">
        <v>0</v>
      </c>
      <c r="BJ342" s="48">
        <v>0</v>
      </c>
      <c r="BK342" s="49">
        <v>0</v>
      </c>
      <c r="BL342" s="48">
        <v>25</v>
      </c>
      <c r="BM342" s="49">
        <v>96.15384615384616</v>
      </c>
      <c r="BN342" s="48">
        <v>26</v>
      </c>
    </row>
    <row r="343" spans="1:66" ht="15">
      <c r="A343" s="64" t="s">
        <v>460</v>
      </c>
      <c r="B343" s="64" t="s">
        <v>597</v>
      </c>
      <c r="C343" s="65" t="s">
        <v>5759</v>
      </c>
      <c r="D343" s="66">
        <v>3</v>
      </c>
      <c r="E343" s="67" t="s">
        <v>132</v>
      </c>
      <c r="F343" s="68">
        <v>32</v>
      </c>
      <c r="G343" s="65"/>
      <c r="H343" s="69"/>
      <c r="I343" s="70"/>
      <c r="J343" s="70"/>
      <c r="K343" s="34" t="s">
        <v>65</v>
      </c>
      <c r="L343" s="77">
        <v>343</v>
      </c>
      <c r="M343" s="77"/>
      <c r="N343" s="72"/>
      <c r="O343" s="79" t="s">
        <v>630</v>
      </c>
      <c r="P343" s="81">
        <v>43686.98600694445</v>
      </c>
      <c r="Q343" s="79" t="s">
        <v>643</v>
      </c>
      <c r="R343" s="79"/>
      <c r="S343" s="79"/>
      <c r="T343" s="79" t="s">
        <v>667</v>
      </c>
      <c r="U343" s="79"/>
      <c r="V343" s="82" t="s">
        <v>935</v>
      </c>
      <c r="W343" s="81">
        <v>43686.98600694445</v>
      </c>
      <c r="X343" s="85">
        <v>43686</v>
      </c>
      <c r="Y343" s="87" t="s">
        <v>1364</v>
      </c>
      <c r="Z343" s="82" t="s">
        <v>1876</v>
      </c>
      <c r="AA343" s="79"/>
      <c r="AB343" s="79"/>
      <c r="AC343" s="87" t="s">
        <v>2388</v>
      </c>
      <c r="AD343" s="79"/>
      <c r="AE343" s="79" t="b">
        <v>0</v>
      </c>
      <c r="AF343" s="79">
        <v>0</v>
      </c>
      <c r="AG343" s="87" t="s">
        <v>2624</v>
      </c>
      <c r="AH343" s="79" t="b">
        <v>0</v>
      </c>
      <c r="AI343" s="79" t="s">
        <v>2626</v>
      </c>
      <c r="AJ343" s="79"/>
      <c r="AK343" s="87" t="s">
        <v>2624</v>
      </c>
      <c r="AL343" s="79" t="b">
        <v>0</v>
      </c>
      <c r="AM343" s="79">
        <v>18</v>
      </c>
      <c r="AN343" s="87" t="s">
        <v>2620</v>
      </c>
      <c r="AO343" s="79" t="s">
        <v>2633</v>
      </c>
      <c r="AP343" s="79" t="b">
        <v>0</v>
      </c>
      <c r="AQ343" s="87" t="s">
        <v>2620</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8">
        <v>1</v>
      </c>
      <c r="BG343" s="49">
        <v>3.8461538461538463</v>
      </c>
      <c r="BH343" s="48">
        <v>0</v>
      </c>
      <c r="BI343" s="49">
        <v>0</v>
      </c>
      <c r="BJ343" s="48">
        <v>0</v>
      </c>
      <c r="BK343" s="49">
        <v>0</v>
      </c>
      <c r="BL343" s="48">
        <v>25</v>
      </c>
      <c r="BM343" s="49">
        <v>96.15384615384616</v>
      </c>
      <c r="BN343" s="48">
        <v>26</v>
      </c>
    </row>
    <row r="344" spans="1:66" ht="15">
      <c r="A344" s="64" t="s">
        <v>461</v>
      </c>
      <c r="B344" s="64" t="s">
        <v>597</v>
      </c>
      <c r="C344" s="65" t="s">
        <v>5759</v>
      </c>
      <c r="D344" s="66">
        <v>3</v>
      </c>
      <c r="E344" s="67" t="s">
        <v>132</v>
      </c>
      <c r="F344" s="68">
        <v>32</v>
      </c>
      <c r="G344" s="65"/>
      <c r="H344" s="69"/>
      <c r="I344" s="70"/>
      <c r="J344" s="70"/>
      <c r="K344" s="34" t="s">
        <v>65</v>
      </c>
      <c r="L344" s="77">
        <v>344</v>
      </c>
      <c r="M344" s="77"/>
      <c r="N344" s="72"/>
      <c r="O344" s="79" t="s">
        <v>630</v>
      </c>
      <c r="P344" s="81">
        <v>43687.13159722222</v>
      </c>
      <c r="Q344" s="79" t="s">
        <v>643</v>
      </c>
      <c r="R344" s="79"/>
      <c r="S344" s="79"/>
      <c r="T344" s="79" t="s">
        <v>667</v>
      </c>
      <c r="U344" s="79"/>
      <c r="V344" s="82" t="s">
        <v>936</v>
      </c>
      <c r="W344" s="81">
        <v>43687.13159722222</v>
      </c>
      <c r="X344" s="85">
        <v>43687</v>
      </c>
      <c r="Y344" s="87" t="s">
        <v>1365</v>
      </c>
      <c r="Z344" s="82" t="s">
        <v>1877</v>
      </c>
      <c r="AA344" s="79"/>
      <c r="AB344" s="79"/>
      <c r="AC344" s="87" t="s">
        <v>2389</v>
      </c>
      <c r="AD344" s="79"/>
      <c r="AE344" s="79" t="b">
        <v>0</v>
      </c>
      <c r="AF344" s="79">
        <v>0</v>
      </c>
      <c r="AG344" s="87" t="s">
        <v>2624</v>
      </c>
      <c r="AH344" s="79" t="b">
        <v>0</v>
      </c>
      <c r="AI344" s="79" t="s">
        <v>2626</v>
      </c>
      <c r="AJ344" s="79"/>
      <c r="AK344" s="87" t="s">
        <v>2624</v>
      </c>
      <c r="AL344" s="79" t="b">
        <v>0</v>
      </c>
      <c r="AM344" s="79">
        <v>18</v>
      </c>
      <c r="AN344" s="87" t="s">
        <v>2620</v>
      </c>
      <c r="AO344" s="79" t="s">
        <v>2632</v>
      </c>
      <c r="AP344" s="79" t="b">
        <v>0</v>
      </c>
      <c r="AQ344" s="87" t="s">
        <v>2620</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8">
        <v>1</v>
      </c>
      <c r="BG344" s="49">
        <v>3.8461538461538463</v>
      </c>
      <c r="BH344" s="48">
        <v>0</v>
      </c>
      <c r="BI344" s="49">
        <v>0</v>
      </c>
      <c r="BJ344" s="48">
        <v>0</v>
      </c>
      <c r="BK344" s="49">
        <v>0</v>
      </c>
      <c r="BL344" s="48">
        <v>25</v>
      </c>
      <c r="BM344" s="49">
        <v>96.15384615384616</v>
      </c>
      <c r="BN344" s="48">
        <v>26</v>
      </c>
    </row>
    <row r="345" spans="1:66" ht="15">
      <c r="A345" s="64" t="s">
        <v>462</v>
      </c>
      <c r="B345" s="64" t="s">
        <v>597</v>
      </c>
      <c r="C345" s="65" t="s">
        <v>5759</v>
      </c>
      <c r="D345" s="66">
        <v>3</v>
      </c>
      <c r="E345" s="67" t="s">
        <v>132</v>
      </c>
      <c r="F345" s="68">
        <v>32</v>
      </c>
      <c r="G345" s="65"/>
      <c r="H345" s="69"/>
      <c r="I345" s="70"/>
      <c r="J345" s="70"/>
      <c r="K345" s="34" t="s">
        <v>65</v>
      </c>
      <c r="L345" s="77">
        <v>345</v>
      </c>
      <c r="M345" s="77"/>
      <c r="N345" s="72"/>
      <c r="O345" s="79" t="s">
        <v>630</v>
      </c>
      <c r="P345" s="81">
        <v>43687.42240740741</v>
      </c>
      <c r="Q345" s="79" t="s">
        <v>644</v>
      </c>
      <c r="R345" s="79"/>
      <c r="S345" s="79"/>
      <c r="T345" s="79" t="s">
        <v>661</v>
      </c>
      <c r="U345" s="79"/>
      <c r="V345" s="82" t="s">
        <v>937</v>
      </c>
      <c r="W345" s="81">
        <v>43687.42240740741</v>
      </c>
      <c r="X345" s="85">
        <v>43687</v>
      </c>
      <c r="Y345" s="87" t="s">
        <v>1366</v>
      </c>
      <c r="Z345" s="82" t="s">
        <v>1878</v>
      </c>
      <c r="AA345" s="79"/>
      <c r="AB345" s="79"/>
      <c r="AC345" s="87" t="s">
        <v>2390</v>
      </c>
      <c r="AD345" s="79"/>
      <c r="AE345" s="79" t="b">
        <v>0</v>
      </c>
      <c r="AF345" s="79">
        <v>0</v>
      </c>
      <c r="AG345" s="87" t="s">
        <v>2624</v>
      </c>
      <c r="AH345" s="79" t="b">
        <v>0</v>
      </c>
      <c r="AI345" s="79" t="s">
        <v>2626</v>
      </c>
      <c r="AJ345" s="79"/>
      <c r="AK345" s="87" t="s">
        <v>2624</v>
      </c>
      <c r="AL345" s="79" t="b">
        <v>0</v>
      </c>
      <c r="AM345" s="79">
        <v>158</v>
      </c>
      <c r="AN345" s="87" t="s">
        <v>2621</v>
      </c>
      <c r="AO345" s="79" t="s">
        <v>2644</v>
      </c>
      <c r="AP345" s="79" t="b">
        <v>0</v>
      </c>
      <c r="AQ345" s="87" t="s">
        <v>2621</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8">
        <v>0</v>
      </c>
      <c r="BG345" s="49">
        <v>0</v>
      </c>
      <c r="BH345" s="48">
        <v>0</v>
      </c>
      <c r="BI345" s="49">
        <v>0</v>
      </c>
      <c r="BJ345" s="48">
        <v>0</v>
      </c>
      <c r="BK345" s="49">
        <v>0</v>
      </c>
      <c r="BL345" s="48">
        <v>42</v>
      </c>
      <c r="BM345" s="49">
        <v>100</v>
      </c>
      <c r="BN345" s="48">
        <v>42</v>
      </c>
    </row>
    <row r="346" spans="1:66" ht="15">
      <c r="A346" s="64" t="s">
        <v>463</v>
      </c>
      <c r="B346" s="64" t="s">
        <v>597</v>
      </c>
      <c r="C346" s="65" t="s">
        <v>5759</v>
      </c>
      <c r="D346" s="66">
        <v>3</v>
      </c>
      <c r="E346" s="67" t="s">
        <v>132</v>
      </c>
      <c r="F346" s="68">
        <v>32</v>
      </c>
      <c r="G346" s="65"/>
      <c r="H346" s="69"/>
      <c r="I346" s="70"/>
      <c r="J346" s="70"/>
      <c r="K346" s="34" t="s">
        <v>65</v>
      </c>
      <c r="L346" s="77">
        <v>346</v>
      </c>
      <c r="M346" s="77"/>
      <c r="N346" s="72"/>
      <c r="O346" s="79" t="s">
        <v>630</v>
      </c>
      <c r="P346" s="81">
        <v>43687.426620370374</v>
      </c>
      <c r="Q346" s="79" t="s">
        <v>644</v>
      </c>
      <c r="R346" s="79"/>
      <c r="S346" s="79"/>
      <c r="T346" s="79" t="s">
        <v>661</v>
      </c>
      <c r="U346" s="79"/>
      <c r="V346" s="82" t="s">
        <v>938</v>
      </c>
      <c r="W346" s="81">
        <v>43687.426620370374</v>
      </c>
      <c r="X346" s="85">
        <v>43687</v>
      </c>
      <c r="Y346" s="87" t="s">
        <v>1367</v>
      </c>
      <c r="Z346" s="82" t="s">
        <v>1879</v>
      </c>
      <c r="AA346" s="79"/>
      <c r="AB346" s="79"/>
      <c r="AC346" s="87" t="s">
        <v>2391</v>
      </c>
      <c r="AD346" s="79"/>
      <c r="AE346" s="79" t="b">
        <v>0</v>
      </c>
      <c r="AF346" s="79">
        <v>0</v>
      </c>
      <c r="AG346" s="87" t="s">
        <v>2624</v>
      </c>
      <c r="AH346" s="79" t="b">
        <v>0</v>
      </c>
      <c r="AI346" s="79" t="s">
        <v>2626</v>
      </c>
      <c r="AJ346" s="79"/>
      <c r="AK346" s="87" t="s">
        <v>2624</v>
      </c>
      <c r="AL346" s="79" t="b">
        <v>0</v>
      </c>
      <c r="AM346" s="79">
        <v>158</v>
      </c>
      <c r="AN346" s="87" t="s">
        <v>2621</v>
      </c>
      <c r="AO346" s="79" t="s">
        <v>2637</v>
      </c>
      <c r="AP346" s="79" t="b">
        <v>0</v>
      </c>
      <c r="AQ346" s="87" t="s">
        <v>2621</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8">
        <v>0</v>
      </c>
      <c r="BG346" s="49">
        <v>0</v>
      </c>
      <c r="BH346" s="48">
        <v>0</v>
      </c>
      <c r="BI346" s="49">
        <v>0</v>
      </c>
      <c r="BJ346" s="48">
        <v>0</v>
      </c>
      <c r="BK346" s="49">
        <v>0</v>
      </c>
      <c r="BL346" s="48">
        <v>42</v>
      </c>
      <c r="BM346" s="49">
        <v>100</v>
      </c>
      <c r="BN346" s="48">
        <v>42</v>
      </c>
    </row>
    <row r="347" spans="1:66" ht="15">
      <c r="A347" s="64" t="s">
        <v>464</v>
      </c>
      <c r="B347" s="64" t="s">
        <v>597</v>
      </c>
      <c r="C347" s="65" t="s">
        <v>5759</v>
      </c>
      <c r="D347" s="66">
        <v>3</v>
      </c>
      <c r="E347" s="67" t="s">
        <v>132</v>
      </c>
      <c r="F347" s="68">
        <v>32</v>
      </c>
      <c r="G347" s="65"/>
      <c r="H347" s="69"/>
      <c r="I347" s="70"/>
      <c r="J347" s="70"/>
      <c r="K347" s="34" t="s">
        <v>65</v>
      </c>
      <c r="L347" s="77">
        <v>347</v>
      </c>
      <c r="M347" s="77"/>
      <c r="N347" s="72"/>
      <c r="O347" s="79" t="s">
        <v>630</v>
      </c>
      <c r="P347" s="81">
        <v>43687.43717592592</v>
      </c>
      <c r="Q347" s="79" t="s">
        <v>644</v>
      </c>
      <c r="R347" s="79"/>
      <c r="S347" s="79"/>
      <c r="T347" s="79" t="s">
        <v>661</v>
      </c>
      <c r="U347" s="79"/>
      <c r="V347" s="82" t="s">
        <v>939</v>
      </c>
      <c r="W347" s="81">
        <v>43687.43717592592</v>
      </c>
      <c r="X347" s="85">
        <v>43687</v>
      </c>
      <c r="Y347" s="87" t="s">
        <v>1368</v>
      </c>
      <c r="Z347" s="82" t="s">
        <v>1880</v>
      </c>
      <c r="AA347" s="79"/>
      <c r="AB347" s="79"/>
      <c r="AC347" s="87" t="s">
        <v>2392</v>
      </c>
      <c r="AD347" s="79"/>
      <c r="AE347" s="79" t="b">
        <v>0</v>
      </c>
      <c r="AF347" s="79">
        <v>0</v>
      </c>
      <c r="AG347" s="87" t="s">
        <v>2624</v>
      </c>
      <c r="AH347" s="79" t="b">
        <v>0</v>
      </c>
      <c r="AI347" s="79" t="s">
        <v>2626</v>
      </c>
      <c r="AJ347" s="79"/>
      <c r="AK347" s="87" t="s">
        <v>2624</v>
      </c>
      <c r="AL347" s="79" t="b">
        <v>0</v>
      </c>
      <c r="AM347" s="79">
        <v>158</v>
      </c>
      <c r="AN347" s="87" t="s">
        <v>2621</v>
      </c>
      <c r="AO347" s="79" t="s">
        <v>2633</v>
      </c>
      <c r="AP347" s="79" t="b">
        <v>0</v>
      </c>
      <c r="AQ347" s="87" t="s">
        <v>2621</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8">
        <v>0</v>
      </c>
      <c r="BG347" s="49">
        <v>0</v>
      </c>
      <c r="BH347" s="48">
        <v>0</v>
      </c>
      <c r="BI347" s="49">
        <v>0</v>
      </c>
      <c r="BJ347" s="48">
        <v>0</v>
      </c>
      <c r="BK347" s="49">
        <v>0</v>
      </c>
      <c r="BL347" s="48">
        <v>42</v>
      </c>
      <c r="BM347" s="49">
        <v>100</v>
      </c>
      <c r="BN347" s="48">
        <v>42</v>
      </c>
    </row>
    <row r="348" spans="1:66" ht="15">
      <c r="A348" s="64" t="s">
        <v>465</v>
      </c>
      <c r="B348" s="64" t="s">
        <v>597</v>
      </c>
      <c r="C348" s="65" t="s">
        <v>5759</v>
      </c>
      <c r="D348" s="66">
        <v>3</v>
      </c>
      <c r="E348" s="67" t="s">
        <v>132</v>
      </c>
      <c r="F348" s="68">
        <v>32</v>
      </c>
      <c r="G348" s="65"/>
      <c r="H348" s="69"/>
      <c r="I348" s="70"/>
      <c r="J348" s="70"/>
      <c r="K348" s="34" t="s">
        <v>65</v>
      </c>
      <c r="L348" s="77">
        <v>348</v>
      </c>
      <c r="M348" s="77"/>
      <c r="N348" s="72"/>
      <c r="O348" s="79" t="s">
        <v>630</v>
      </c>
      <c r="P348" s="81">
        <v>43687.437476851854</v>
      </c>
      <c r="Q348" s="79" t="s">
        <v>644</v>
      </c>
      <c r="R348" s="79"/>
      <c r="S348" s="79"/>
      <c r="T348" s="79" t="s">
        <v>661</v>
      </c>
      <c r="U348" s="79"/>
      <c r="V348" s="82" t="s">
        <v>940</v>
      </c>
      <c r="W348" s="81">
        <v>43687.437476851854</v>
      </c>
      <c r="X348" s="85">
        <v>43687</v>
      </c>
      <c r="Y348" s="87" t="s">
        <v>1369</v>
      </c>
      <c r="Z348" s="82" t="s">
        <v>1881</v>
      </c>
      <c r="AA348" s="79"/>
      <c r="AB348" s="79"/>
      <c r="AC348" s="87" t="s">
        <v>2393</v>
      </c>
      <c r="AD348" s="79"/>
      <c r="AE348" s="79" t="b">
        <v>0</v>
      </c>
      <c r="AF348" s="79">
        <v>0</v>
      </c>
      <c r="AG348" s="87" t="s">
        <v>2624</v>
      </c>
      <c r="AH348" s="79" t="b">
        <v>0</v>
      </c>
      <c r="AI348" s="79" t="s">
        <v>2626</v>
      </c>
      <c r="AJ348" s="79"/>
      <c r="AK348" s="87" t="s">
        <v>2624</v>
      </c>
      <c r="AL348" s="79" t="b">
        <v>0</v>
      </c>
      <c r="AM348" s="79">
        <v>158</v>
      </c>
      <c r="AN348" s="87" t="s">
        <v>2621</v>
      </c>
      <c r="AO348" s="79" t="s">
        <v>2631</v>
      </c>
      <c r="AP348" s="79" t="b">
        <v>0</v>
      </c>
      <c r="AQ348" s="87" t="s">
        <v>2621</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8">
        <v>0</v>
      </c>
      <c r="BG348" s="49">
        <v>0</v>
      </c>
      <c r="BH348" s="48">
        <v>0</v>
      </c>
      <c r="BI348" s="49">
        <v>0</v>
      </c>
      <c r="BJ348" s="48">
        <v>0</v>
      </c>
      <c r="BK348" s="49">
        <v>0</v>
      </c>
      <c r="BL348" s="48">
        <v>42</v>
      </c>
      <c r="BM348" s="49">
        <v>100</v>
      </c>
      <c r="BN348" s="48">
        <v>42</v>
      </c>
    </row>
    <row r="349" spans="1:66" ht="15">
      <c r="A349" s="64" t="s">
        <v>466</v>
      </c>
      <c r="B349" s="64" t="s">
        <v>597</v>
      </c>
      <c r="C349" s="65" t="s">
        <v>5759</v>
      </c>
      <c r="D349" s="66">
        <v>3</v>
      </c>
      <c r="E349" s="67" t="s">
        <v>132</v>
      </c>
      <c r="F349" s="68">
        <v>32</v>
      </c>
      <c r="G349" s="65"/>
      <c r="H349" s="69"/>
      <c r="I349" s="70"/>
      <c r="J349" s="70"/>
      <c r="K349" s="34" t="s">
        <v>65</v>
      </c>
      <c r="L349" s="77">
        <v>349</v>
      </c>
      <c r="M349" s="77"/>
      <c r="N349" s="72"/>
      <c r="O349" s="79" t="s">
        <v>630</v>
      </c>
      <c r="P349" s="81">
        <v>43687.4375</v>
      </c>
      <c r="Q349" s="79" t="s">
        <v>644</v>
      </c>
      <c r="R349" s="79"/>
      <c r="S349" s="79"/>
      <c r="T349" s="79" t="s">
        <v>661</v>
      </c>
      <c r="U349" s="79"/>
      <c r="V349" s="82" t="s">
        <v>941</v>
      </c>
      <c r="W349" s="81">
        <v>43687.4375</v>
      </c>
      <c r="X349" s="85">
        <v>43687</v>
      </c>
      <c r="Y349" s="87" t="s">
        <v>1370</v>
      </c>
      <c r="Z349" s="82" t="s">
        <v>1882</v>
      </c>
      <c r="AA349" s="79"/>
      <c r="AB349" s="79"/>
      <c r="AC349" s="87" t="s">
        <v>2394</v>
      </c>
      <c r="AD349" s="79"/>
      <c r="AE349" s="79" t="b">
        <v>0</v>
      </c>
      <c r="AF349" s="79">
        <v>0</v>
      </c>
      <c r="AG349" s="87" t="s">
        <v>2624</v>
      </c>
      <c r="AH349" s="79" t="b">
        <v>0</v>
      </c>
      <c r="AI349" s="79" t="s">
        <v>2626</v>
      </c>
      <c r="AJ349" s="79"/>
      <c r="AK349" s="87" t="s">
        <v>2624</v>
      </c>
      <c r="AL349" s="79" t="b">
        <v>0</v>
      </c>
      <c r="AM349" s="79">
        <v>158</v>
      </c>
      <c r="AN349" s="87" t="s">
        <v>2621</v>
      </c>
      <c r="AO349" s="79" t="s">
        <v>2644</v>
      </c>
      <c r="AP349" s="79" t="b">
        <v>0</v>
      </c>
      <c r="AQ349" s="87" t="s">
        <v>2621</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8">
        <v>0</v>
      </c>
      <c r="BG349" s="49">
        <v>0</v>
      </c>
      <c r="BH349" s="48">
        <v>0</v>
      </c>
      <c r="BI349" s="49">
        <v>0</v>
      </c>
      <c r="BJ349" s="48">
        <v>0</v>
      </c>
      <c r="BK349" s="49">
        <v>0</v>
      </c>
      <c r="BL349" s="48">
        <v>42</v>
      </c>
      <c r="BM349" s="49">
        <v>100</v>
      </c>
      <c r="BN349" s="48">
        <v>42</v>
      </c>
    </row>
    <row r="350" spans="1:66" ht="15">
      <c r="A350" s="64" t="s">
        <v>467</v>
      </c>
      <c r="B350" s="64" t="s">
        <v>597</v>
      </c>
      <c r="C350" s="65" t="s">
        <v>5759</v>
      </c>
      <c r="D350" s="66">
        <v>3</v>
      </c>
      <c r="E350" s="67" t="s">
        <v>132</v>
      </c>
      <c r="F350" s="68">
        <v>32</v>
      </c>
      <c r="G350" s="65"/>
      <c r="H350" s="69"/>
      <c r="I350" s="70"/>
      <c r="J350" s="70"/>
      <c r="K350" s="34" t="s">
        <v>65</v>
      </c>
      <c r="L350" s="77">
        <v>350</v>
      </c>
      <c r="M350" s="77"/>
      <c r="N350" s="72"/>
      <c r="O350" s="79" t="s">
        <v>630</v>
      </c>
      <c r="P350" s="81">
        <v>43687.44049768519</v>
      </c>
      <c r="Q350" s="79" t="s">
        <v>644</v>
      </c>
      <c r="R350" s="79"/>
      <c r="S350" s="79"/>
      <c r="T350" s="79" t="s">
        <v>661</v>
      </c>
      <c r="U350" s="79"/>
      <c r="V350" s="82" t="s">
        <v>942</v>
      </c>
      <c r="W350" s="81">
        <v>43687.44049768519</v>
      </c>
      <c r="X350" s="85">
        <v>43687</v>
      </c>
      <c r="Y350" s="87" t="s">
        <v>1371</v>
      </c>
      <c r="Z350" s="82" t="s">
        <v>1883</v>
      </c>
      <c r="AA350" s="79"/>
      <c r="AB350" s="79"/>
      <c r="AC350" s="87" t="s">
        <v>2395</v>
      </c>
      <c r="AD350" s="79"/>
      <c r="AE350" s="79" t="b">
        <v>0</v>
      </c>
      <c r="AF350" s="79">
        <v>0</v>
      </c>
      <c r="AG350" s="87" t="s">
        <v>2624</v>
      </c>
      <c r="AH350" s="79" t="b">
        <v>0</v>
      </c>
      <c r="AI350" s="79" t="s">
        <v>2626</v>
      </c>
      <c r="AJ350" s="79"/>
      <c r="AK350" s="87" t="s">
        <v>2624</v>
      </c>
      <c r="AL350" s="79" t="b">
        <v>0</v>
      </c>
      <c r="AM350" s="79">
        <v>158</v>
      </c>
      <c r="AN350" s="87" t="s">
        <v>2621</v>
      </c>
      <c r="AO350" s="79" t="s">
        <v>2633</v>
      </c>
      <c r="AP350" s="79" t="b">
        <v>0</v>
      </c>
      <c r="AQ350" s="87" t="s">
        <v>2621</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8">
        <v>0</v>
      </c>
      <c r="BG350" s="49">
        <v>0</v>
      </c>
      <c r="BH350" s="48">
        <v>0</v>
      </c>
      <c r="BI350" s="49">
        <v>0</v>
      </c>
      <c r="BJ350" s="48">
        <v>0</v>
      </c>
      <c r="BK350" s="49">
        <v>0</v>
      </c>
      <c r="BL350" s="48">
        <v>42</v>
      </c>
      <c r="BM350" s="49">
        <v>100</v>
      </c>
      <c r="BN350" s="48">
        <v>42</v>
      </c>
    </row>
    <row r="351" spans="1:66" ht="15">
      <c r="A351" s="64" t="s">
        <v>468</v>
      </c>
      <c r="B351" s="64" t="s">
        <v>597</v>
      </c>
      <c r="C351" s="65" t="s">
        <v>5759</v>
      </c>
      <c r="D351" s="66">
        <v>3</v>
      </c>
      <c r="E351" s="67" t="s">
        <v>132</v>
      </c>
      <c r="F351" s="68">
        <v>32</v>
      </c>
      <c r="G351" s="65"/>
      <c r="H351" s="69"/>
      <c r="I351" s="70"/>
      <c r="J351" s="70"/>
      <c r="K351" s="34" t="s">
        <v>65</v>
      </c>
      <c r="L351" s="77">
        <v>351</v>
      </c>
      <c r="M351" s="77"/>
      <c r="N351" s="72"/>
      <c r="O351" s="79" t="s">
        <v>630</v>
      </c>
      <c r="P351" s="81">
        <v>43687.45447916666</v>
      </c>
      <c r="Q351" s="79" t="s">
        <v>644</v>
      </c>
      <c r="R351" s="79"/>
      <c r="S351" s="79"/>
      <c r="T351" s="79" t="s">
        <v>661</v>
      </c>
      <c r="U351" s="79"/>
      <c r="V351" s="82" t="s">
        <v>943</v>
      </c>
      <c r="W351" s="81">
        <v>43687.45447916666</v>
      </c>
      <c r="X351" s="85">
        <v>43687</v>
      </c>
      <c r="Y351" s="87" t="s">
        <v>1372</v>
      </c>
      <c r="Z351" s="82" t="s">
        <v>1884</v>
      </c>
      <c r="AA351" s="79"/>
      <c r="AB351" s="79"/>
      <c r="AC351" s="87" t="s">
        <v>2396</v>
      </c>
      <c r="AD351" s="79"/>
      <c r="AE351" s="79" t="b">
        <v>0</v>
      </c>
      <c r="AF351" s="79">
        <v>0</v>
      </c>
      <c r="AG351" s="87" t="s">
        <v>2624</v>
      </c>
      <c r="AH351" s="79" t="b">
        <v>0</v>
      </c>
      <c r="AI351" s="79" t="s">
        <v>2626</v>
      </c>
      <c r="AJ351" s="79"/>
      <c r="AK351" s="87" t="s">
        <v>2624</v>
      </c>
      <c r="AL351" s="79" t="b">
        <v>0</v>
      </c>
      <c r="AM351" s="79">
        <v>158</v>
      </c>
      <c r="AN351" s="87" t="s">
        <v>2621</v>
      </c>
      <c r="AO351" s="79" t="s">
        <v>2633</v>
      </c>
      <c r="AP351" s="79" t="b">
        <v>0</v>
      </c>
      <c r="AQ351" s="87" t="s">
        <v>2621</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8">
        <v>0</v>
      </c>
      <c r="BG351" s="49">
        <v>0</v>
      </c>
      <c r="BH351" s="48">
        <v>0</v>
      </c>
      <c r="BI351" s="49">
        <v>0</v>
      </c>
      <c r="BJ351" s="48">
        <v>0</v>
      </c>
      <c r="BK351" s="49">
        <v>0</v>
      </c>
      <c r="BL351" s="48">
        <v>42</v>
      </c>
      <c r="BM351" s="49">
        <v>100</v>
      </c>
      <c r="BN351" s="48">
        <v>42</v>
      </c>
    </row>
    <row r="352" spans="1:66" ht="15">
      <c r="A352" s="64" t="s">
        <v>469</v>
      </c>
      <c r="B352" s="64" t="s">
        <v>597</v>
      </c>
      <c r="C352" s="65" t="s">
        <v>5759</v>
      </c>
      <c r="D352" s="66">
        <v>3</v>
      </c>
      <c r="E352" s="67" t="s">
        <v>132</v>
      </c>
      <c r="F352" s="68">
        <v>32</v>
      </c>
      <c r="G352" s="65"/>
      <c r="H352" s="69"/>
      <c r="I352" s="70"/>
      <c r="J352" s="70"/>
      <c r="K352" s="34" t="s">
        <v>65</v>
      </c>
      <c r="L352" s="77">
        <v>352</v>
      </c>
      <c r="M352" s="77"/>
      <c r="N352" s="72"/>
      <c r="O352" s="79" t="s">
        <v>630</v>
      </c>
      <c r="P352" s="81">
        <v>43687.46376157407</v>
      </c>
      <c r="Q352" s="79" t="s">
        <v>644</v>
      </c>
      <c r="R352" s="79"/>
      <c r="S352" s="79"/>
      <c r="T352" s="79" t="s">
        <v>661</v>
      </c>
      <c r="U352" s="79"/>
      <c r="V352" s="82" t="s">
        <v>944</v>
      </c>
      <c r="W352" s="81">
        <v>43687.46376157407</v>
      </c>
      <c r="X352" s="85">
        <v>43687</v>
      </c>
      <c r="Y352" s="87" t="s">
        <v>1373</v>
      </c>
      <c r="Z352" s="82" t="s">
        <v>1885</v>
      </c>
      <c r="AA352" s="79"/>
      <c r="AB352" s="79"/>
      <c r="AC352" s="87" t="s">
        <v>2397</v>
      </c>
      <c r="AD352" s="79"/>
      <c r="AE352" s="79" t="b">
        <v>0</v>
      </c>
      <c r="AF352" s="79">
        <v>0</v>
      </c>
      <c r="AG352" s="87" t="s">
        <v>2624</v>
      </c>
      <c r="AH352" s="79" t="b">
        <v>0</v>
      </c>
      <c r="AI352" s="79" t="s">
        <v>2626</v>
      </c>
      <c r="AJ352" s="79"/>
      <c r="AK352" s="87" t="s">
        <v>2624</v>
      </c>
      <c r="AL352" s="79" t="b">
        <v>0</v>
      </c>
      <c r="AM352" s="79">
        <v>158</v>
      </c>
      <c r="AN352" s="87" t="s">
        <v>2621</v>
      </c>
      <c r="AO352" s="79" t="s">
        <v>2633</v>
      </c>
      <c r="AP352" s="79" t="b">
        <v>0</v>
      </c>
      <c r="AQ352" s="87" t="s">
        <v>2621</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8">
        <v>0</v>
      </c>
      <c r="BG352" s="49">
        <v>0</v>
      </c>
      <c r="BH352" s="48">
        <v>0</v>
      </c>
      <c r="BI352" s="49">
        <v>0</v>
      </c>
      <c r="BJ352" s="48">
        <v>0</v>
      </c>
      <c r="BK352" s="49">
        <v>0</v>
      </c>
      <c r="BL352" s="48">
        <v>42</v>
      </c>
      <c r="BM352" s="49">
        <v>100</v>
      </c>
      <c r="BN352" s="48">
        <v>42</v>
      </c>
    </row>
    <row r="353" spans="1:66" ht="15">
      <c r="A353" s="64" t="s">
        <v>470</v>
      </c>
      <c r="B353" s="64" t="s">
        <v>597</v>
      </c>
      <c r="C353" s="65" t="s">
        <v>5759</v>
      </c>
      <c r="D353" s="66">
        <v>3</v>
      </c>
      <c r="E353" s="67" t="s">
        <v>132</v>
      </c>
      <c r="F353" s="68">
        <v>32</v>
      </c>
      <c r="G353" s="65"/>
      <c r="H353" s="69"/>
      <c r="I353" s="70"/>
      <c r="J353" s="70"/>
      <c r="K353" s="34" t="s">
        <v>65</v>
      </c>
      <c r="L353" s="77">
        <v>353</v>
      </c>
      <c r="M353" s="77"/>
      <c r="N353" s="72"/>
      <c r="O353" s="79" t="s">
        <v>630</v>
      </c>
      <c r="P353" s="81">
        <v>43687.47446759259</v>
      </c>
      <c r="Q353" s="79" t="s">
        <v>644</v>
      </c>
      <c r="R353" s="79"/>
      <c r="S353" s="79"/>
      <c r="T353" s="79" t="s">
        <v>661</v>
      </c>
      <c r="U353" s="79"/>
      <c r="V353" s="82" t="s">
        <v>945</v>
      </c>
      <c r="W353" s="81">
        <v>43687.47446759259</v>
      </c>
      <c r="X353" s="85">
        <v>43687</v>
      </c>
      <c r="Y353" s="87" t="s">
        <v>1374</v>
      </c>
      <c r="Z353" s="82" t="s">
        <v>1886</v>
      </c>
      <c r="AA353" s="79"/>
      <c r="AB353" s="79"/>
      <c r="AC353" s="87" t="s">
        <v>2398</v>
      </c>
      <c r="AD353" s="79"/>
      <c r="AE353" s="79" t="b">
        <v>0</v>
      </c>
      <c r="AF353" s="79">
        <v>0</v>
      </c>
      <c r="AG353" s="87" t="s">
        <v>2624</v>
      </c>
      <c r="AH353" s="79" t="b">
        <v>0</v>
      </c>
      <c r="AI353" s="79" t="s">
        <v>2626</v>
      </c>
      <c r="AJ353" s="79"/>
      <c r="AK353" s="87" t="s">
        <v>2624</v>
      </c>
      <c r="AL353" s="79" t="b">
        <v>0</v>
      </c>
      <c r="AM353" s="79">
        <v>158</v>
      </c>
      <c r="AN353" s="87" t="s">
        <v>2621</v>
      </c>
      <c r="AO353" s="79" t="s">
        <v>2632</v>
      </c>
      <c r="AP353" s="79" t="b">
        <v>0</v>
      </c>
      <c r="AQ353" s="87" t="s">
        <v>2621</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8">
        <v>0</v>
      </c>
      <c r="BG353" s="49">
        <v>0</v>
      </c>
      <c r="BH353" s="48">
        <v>0</v>
      </c>
      <c r="BI353" s="49">
        <v>0</v>
      </c>
      <c r="BJ353" s="48">
        <v>0</v>
      </c>
      <c r="BK353" s="49">
        <v>0</v>
      </c>
      <c r="BL353" s="48">
        <v>42</v>
      </c>
      <c r="BM353" s="49">
        <v>100</v>
      </c>
      <c r="BN353" s="48">
        <v>42</v>
      </c>
    </row>
    <row r="354" spans="1:66" ht="15">
      <c r="A354" s="64" t="s">
        <v>471</v>
      </c>
      <c r="B354" s="64" t="s">
        <v>597</v>
      </c>
      <c r="C354" s="65" t="s">
        <v>5759</v>
      </c>
      <c r="D354" s="66">
        <v>3</v>
      </c>
      <c r="E354" s="67" t="s">
        <v>132</v>
      </c>
      <c r="F354" s="68">
        <v>32</v>
      </c>
      <c r="G354" s="65"/>
      <c r="H354" s="69"/>
      <c r="I354" s="70"/>
      <c r="J354" s="70"/>
      <c r="K354" s="34" t="s">
        <v>65</v>
      </c>
      <c r="L354" s="77">
        <v>354</v>
      </c>
      <c r="M354" s="77"/>
      <c r="N354" s="72"/>
      <c r="O354" s="79" t="s">
        <v>630</v>
      </c>
      <c r="P354" s="81">
        <v>43687.48049768519</v>
      </c>
      <c r="Q354" s="79" t="s">
        <v>644</v>
      </c>
      <c r="R354" s="79"/>
      <c r="S354" s="79"/>
      <c r="T354" s="79" t="s">
        <v>661</v>
      </c>
      <c r="U354" s="79"/>
      <c r="V354" s="82" t="s">
        <v>946</v>
      </c>
      <c r="W354" s="81">
        <v>43687.48049768519</v>
      </c>
      <c r="X354" s="85">
        <v>43687</v>
      </c>
      <c r="Y354" s="87" t="s">
        <v>1375</v>
      </c>
      <c r="Z354" s="82" t="s">
        <v>1887</v>
      </c>
      <c r="AA354" s="79"/>
      <c r="AB354" s="79"/>
      <c r="AC354" s="87" t="s">
        <v>2399</v>
      </c>
      <c r="AD354" s="79"/>
      <c r="AE354" s="79" t="b">
        <v>0</v>
      </c>
      <c r="AF354" s="79">
        <v>0</v>
      </c>
      <c r="AG354" s="87" t="s">
        <v>2624</v>
      </c>
      <c r="AH354" s="79" t="b">
        <v>0</v>
      </c>
      <c r="AI354" s="79" t="s">
        <v>2626</v>
      </c>
      <c r="AJ354" s="79"/>
      <c r="AK354" s="87" t="s">
        <v>2624</v>
      </c>
      <c r="AL354" s="79" t="b">
        <v>0</v>
      </c>
      <c r="AM354" s="79">
        <v>158</v>
      </c>
      <c r="AN354" s="87" t="s">
        <v>2621</v>
      </c>
      <c r="AO354" s="79" t="s">
        <v>2633</v>
      </c>
      <c r="AP354" s="79" t="b">
        <v>0</v>
      </c>
      <c r="AQ354" s="87" t="s">
        <v>2621</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8">
        <v>0</v>
      </c>
      <c r="BG354" s="49">
        <v>0</v>
      </c>
      <c r="BH354" s="48">
        <v>0</v>
      </c>
      <c r="BI354" s="49">
        <v>0</v>
      </c>
      <c r="BJ354" s="48">
        <v>0</v>
      </c>
      <c r="BK354" s="49">
        <v>0</v>
      </c>
      <c r="BL354" s="48">
        <v>42</v>
      </c>
      <c r="BM354" s="49">
        <v>100</v>
      </c>
      <c r="BN354" s="48">
        <v>42</v>
      </c>
    </row>
    <row r="355" spans="1:66" ht="15">
      <c r="A355" s="64" t="s">
        <v>472</v>
      </c>
      <c r="B355" s="64" t="s">
        <v>597</v>
      </c>
      <c r="C355" s="65" t="s">
        <v>5759</v>
      </c>
      <c r="D355" s="66">
        <v>3</v>
      </c>
      <c r="E355" s="67" t="s">
        <v>132</v>
      </c>
      <c r="F355" s="68">
        <v>32</v>
      </c>
      <c r="G355" s="65"/>
      <c r="H355" s="69"/>
      <c r="I355" s="70"/>
      <c r="J355" s="70"/>
      <c r="K355" s="34" t="s">
        <v>65</v>
      </c>
      <c r="L355" s="77">
        <v>355</v>
      </c>
      <c r="M355" s="77"/>
      <c r="N355" s="72"/>
      <c r="O355" s="79" t="s">
        <v>630</v>
      </c>
      <c r="P355" s="81">
        <v>43687.48373842592</v>
      </c>
      <c r="Q355" s="79" t="s">
        <v>644</v>
      </c>
      <c r="R355" s="79"/>
      <c r="S355" s="79"/>
      <c r="T355" s="79" t="s">
        <v>661</v>
      </c>
      <c r="U355" s="79"/>
      <c r="V355" s="82" t="s">
        <v>947</v>
      </c>
      <c r="W355" s="81">
        <v>43687.48373842592</v>
      </c>
      <c r="X355" s="85">
        <v>43687</v>
      </c>
      <c r="Y355" s="87" t="s">
        <v>1376</v>
      </c>
      <c r="Z355" s="82" t="s">
        <v>1888</v>
      </c>
      <c r="AA355" s="79"/>
      <c r="AB355" s="79"/>
      <c r="AC355" s="87" t="s">
        <v>2400</v>
      </c>
      <c r="AD355" s="79"/>
      <c r="AE355" s="79" t="b">
        <v>0</v>
      </c>
      <c r="AF355" s="79">
        <v>0</v>
      </c>
      <c r="AG355" s="87" t="s">
        <v>2624</v>
      </c>
      <c r="AH355" s="79" t="b">
        <v>0</v>
      </c>
      <c r="AI355" s="79" t="s">
        <v>2626</v>
      </c>
      <c r="AJ355" s="79"/>
      <c r="AK355" s="87" t="s">
        <v>2624</v>
      </c>
      <c r="AL355" s="79" t="b">
        <v>0</v>
      </c>
      <c r="AM355" s="79">
        <v>158</v>
      </c>
      <c r="AN355" s="87" t="s">
        <v>2621</v>
      </c>
      <c r="AO355" s="79" t="s">
        <v>2631</v>
      </c>
      <c r="AP355" s="79" t="b">
        <v>0</v>
      </c>
      <c r="AQ355" s="87" t="s">
        <v>2621</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8">
        <v>0</v>
      </c>
      <c r="BG355" s="49">
        <v>0</v>
      </c>
      <c r="BH355" s="48">
        <v>0</v>
      </c>
      <c r="BI355" s="49">
        <v>0</v>
      </c>
      <c r="BJ355" s="48">
        <v>0</v>
      </c>
      <c r="BK355" s="49">
        <v>0</v>
      </c>
      <c r="BL355" s="48">
        <v>42</v>
      </c>
      <c r="BM355" s="49">
        <v>100</v>
      </c>
      <c r="BN355" s="48">
        <v>42</v>
      </c>
    </row>
    <row r="356" spans="1:66" ht="15">
      <c r="A356" s="64" t="s">
        <v>473</v>
      </c>
      <c r="B356" s="64" t="s">
        <v>597</v>
      </c>
      <c r="C356" s="65" t="s">
        <v>5759</v>
      </c>
      <c r="D356" s="66">
        <v>3</v>
      </c>
      <c r="E356" s="67" t="s">
        <v>132</v>
      </c>
      <c r="F356" s="68">
        <v>32</v>
      </c>
      <c r="G356" s="65"/>
      <c r="H356" s="69"/>
      <c r="I356" s="70"/>
      <c r="J356" s="70"/>
      <c r="K356" s="34" t="s">
        <v>65</v>
      </c>
      <c r="L356" s="77">
        <v>356</v>
      </c>
      <c r="M356" s="77"/>
      <c r="N356" s="72"/>
      <c r="O356" s="79" t="s">
        <v>630</v>
      </c>
      <c r="P356" s="81">
        <v>43687.49209490741</v>
      </c>
      <c r="Q356" s="79" t="s">
        <v>644</v>
      </c>
      <c r="R356" s="79"/>
      <c r="S356" s="79"/>
      <c r="T356" s="79" t="s">
        <v>661</v>
      </c>
      <c r="U356" s="79"/>
      <c r="V356" s="82" t="s">
        <v>948</v>
      </c>
      <c r="W356" s="81">
        <v>43687.49209490741</v>
      </c>
      <c r="X356" s="85">
        <v>43687</v>
      </c>
      <c r="Y356" s="87" t="s">
        <v>1377</v>
      </c>
      <c r="Z356" s="82" t="s">
        <v>1889</v>
      </c>
      <c r="AA356" s="79"/>
      <c r="AB356" s="79"/>
      <c r="AC356" s="87" t="s">
        <v>2401</v>
      </c>
      <c r="AD356" s="79"/>
      <c r="AE356" s="79" t="b">
        <v>0</v>
      </c>
      <c r="AF356" s="79">
        <v>0</v>
      </c>
      <c r="AG356" s="87" t="s">
        <v>2624</v>
      </c>
      <c r="AH356" s="79" t="b">
        <v>0</v>
      </c>
      <c r="AI356" s="79" t="s">
        <v>2626</v>
      </c>
      <c r="AJ356" s="79"/>
      <c r="AK356" s="87" t="s">
        <v>2624</v>
      </c>
      <c r="AL356" s="79" t="b">
        <v>0</v>
      </c>
      <c r="AM356" s="79">
        <v>158</v>
      </c>
      <c r="AN356" s="87" t="s">
        <v>2621</v>
      </c>
      <c r="AO356" s="79" t="s">
        <v>2631</v>
      </c>
      <c r="AP356" s="79" t="b">
        <v>0</v>
      </c>
      <c r="AQ356" s="87" t="s">
        <v>2621</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8">
        <v>0</v>
      </c>
      <c r="BG356" s="49">
        <v>0</v>
      </c>
      <c r="BH356" s="48">
        <v>0</v>
      </c>
      <c r="BI356" s="49">
        <v>0</v>
      </c>
      <c r="BJ356" s="48">
        <v>0</v>
      </c>
      <c r="BK356" s="49">
        <v>0</v>
      </c>
      <c r="BL356" s="48">
        <v>42</v>
      </c>
      <c r="BM356" s="49">
        <v>100</v>
      </c>
      <c r="BN356" s="48">
        <v>42</v>
      </c>
    </row>
    <row r="357" spans="1:66" ht="15">
      <c r="A357" s="64" t="s">
        <v>474</v>
      </c>
      <c r="B357" s="64" t="s">
        <v>597</v>
      </c>
      <c r="C357" s="65" t="s">
        <v>5759</v>
      </c>
      <c r="D357" s="66">
        <v>3</v>
      </c>
      <c r="E357" s="67" t="s">
        <v>132</v>
      </c>
      <c r="F357" s="68">
        <v>32</v>
      </c>
      <c r="G357" s="65"/>
      <c r="H357" s="69"/>
      <c r="I357" s="70"/>
      <c r="J357" s="70"/>
      <c r="K357" s="34" t="s">
        <v>65</v>
      </c>
      <c r="L357" s="77">
        <v>357</v>
      </c>
      <c r="M357" s="77"/>
      <c r="N357" s="72"/>
      <c r="O357" s="79" t="s">
        <v>630</v>
      </c>
      <c r="P357" s="81">
        <v>43687.5096412037</v>
      </c>
      <c r="Q357" s="79" t="s">
        <v>644</v>
      </c>
      <c r="R357" s="79"/>
      <c r="S357" s="79"/>
      <c r="T357" s="79" t="s">
        <v>661</v>
      </c>
      <c r="U357" s="79"/>
      <c r="V357" s="82" t="s">
        <v>723</v>
      </c>
      <c r="W357" s="81">
        <v>43687.5096412037</v>
      </c>
      <c r="X357" s="85">
        <v>43687</v>
      </c>
      <c r="Y357" s="87" t="s">
        <v>1378</v>
      </c>
      <c r="Z357" s="82" t="s">
        <v>1890</v>
      </c>
      <c r="AA357" s="79"/>
      <c r="AB357" s="79"/>
      <c r="AC357" s="87" t="s">
        <v>2402</v>
      </c>
      <c r="AD357" s="79"/>
      <c r="AE357" s="79" t="b">
        <v>0</v>
      </c>
      <c r="AF357" s="79">
        <v>0</v>
      </c>
      <c r="AG357" s="87" t="s">
        <v>2624</v>
      </c>
      <c r="AH357" s="79" t="b">
        <v>0</v>
      </c>
      <c r="AI357" s="79" t="s">
        <v>2626</v>
      </c>
      <c r="AJ357" s="79"/>
      <c r="AK357" s="87" t="s">
        <v>2624</v>
      </c>
      <c r="AL357" s="79" t="b">
        <v>0</v>
      </c>
      <c r="AM357" s="79">
        <v>158</v>
      </c>
      <c r="AN357" s="87" t="s">
        <v>2621</v>
      </c>
      <c r="AO357" s="79" t="s">
        <v>2632</v>
      </c>
      <c r="AP357" s="79" t="b">
        <v>0</v>
      </c>
      <c r="AQ357" s="87" t="s">
        <v>2621</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8">
        <v>0</v>
      </c>
      <c r="BG357" s="49">
        <v>0</v>
      </c>
      <c r="BH357" s="48">
        <v>0</v>
      </c>
      <c r="BI357" s="49">
        <v>0</v>
      </c>
      <c r="BJ357" s="48">
        <v>0</v>
      </c>
      <c r="BK357" s="49">
        <v>0</v>
      </c>
      <c r="BL357" s="48">
        <v>42</v>
      </c>
      <c r="BM357" s="49">
        <v>100</v>
      </c>
      <c r="BN357" s="48">
        <v>42</v>
      </c>
    </row>
    <row r="358" spans="1:66" ht="15">
      <c r="A358" s="64" t="s">
        <v>475</v>
      </c>
      <c r="B358" s="64" t="s">
        <v>597</v>
      </c>
      <c r="C358" s="65" t="s">
        <v>5759</v>
      </c>
      <c r="D358" s="66">
        <v>3</v>
      </c>
      <c r="E358" s="67" t="s">
        <v>132</v>
      </c>
      <c r="F358" s="68">
        <v>32</v>
      </c>
      <c r="G358" s="65"/>
      <c r="H358" s="69"/>
      <c r="I358" s="70"/>
      <c r="J358" s="70"/>
      <c r="K358" s="34" t="s">
        <v>65</v>
      </c>
      <c r="L358" s="77">
        <v>358</v>
      </c>
      <c r="M358" s="77"/>
      <c r="N358" s="72"/>
      <c r="O358" s="79" t="s">
        <v>630</v>
      </c>
      <c r="P358" s="81">
        <v>43687.51155092593</v>
      </c>
      <c r="Q358" s="79" t="s">
        <v>644</v>
      </c>
      <c r="R358" s="79"/>
      <c r="S358" s="79"/>
      <c r="T358" s="79" t="s">
        <v>661</v>
      </c>
      <c r="U358" s="79"/>
      <c r="V358" s="82" t="s">
        <v>949</v>
      </c>
      <c r="W358" s="81">
        <v>43687.51155092593</v>
      </c>
      <c r="X358" s="85">
        <v>43687</v>
      </c>
      <c r="Y358" s="87" t="s">
        <v>1379</v>
      </c>
      <c r="Z358" s="82" t="s">
        <v>1891</v>
      </c>
      <c r="AA358" s="79"/>
      <c r="AB358" s="79"/>
      <c r="AC358" s="87" t="s">
        <v>2403</v>
      </c>
      <c r="AD358" s="79"/>
      <c r="AE358" s="79" t="b">
        <v>0</v>
      </c>
      <c r="AF358" s="79">
        <v>0</v>
      </c>
      <c r="AG358" s="87" t="s">
        <v>2624</v>
      </c>
      <c r="AH358" s="79" t="b">
        <v>0</v>
      </c>
      <c r="AI358" s="79" t="s">
        <v>2626</v>
      </c>
      <c r="AJ358" s="79"/>
      <c r="AK358" s="87" t="s">
        <v>2624</v>
      </c>
      <c r="AL358" s="79" t="b">
        <v>0</v>
      </c>
      <c r="AM358" s="79">
        <v>158</v>
      </c>
      <c r="AN358" s="87" t="s">
        <v>2621</v>
      </c>
      <c r="AO358" s="79" t="s">
        <v>2631</v>
      </c>
      <c r="AP358" s="79" t="b">
        <v>0</v>
      </c>
      <c r="AQ358" s="87" t="s">
        <v>2621</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8">
        <v>0</v>
      </c>
      <c r="BG358" s="49">
        <v>0</v>
      </c>
      <c r="BH358" s="48">
        <v>0</v>
      </c>
      <c r="BI358" s="49">
        <v>0</v>
      </c>
      <c r="BJ358" s="48">
        <v>0</v>
      </c>
      <c r="BK358" s="49">
        <v>0</v>
      </c>
      <c r="BL358" s="48">
        <v>42</v>
      </c>
      <c r="BM358" s="49">
        <v>100</v>
      </c>
      <c r="BN358" s="48">
        <v>42</v>
      </c>
    </row>
    <row r="359" spans="1:66" ht="15">
      <c r="A359" s="64" t="s">
        <v>476</v>
      </c>
      <c r="B359" s="64" t="s">
        <v>599</v>
      </c>
      <c r="C359" s="65" t="s">
        <v>5761</v>
      </c>
      <c r="D359" s="66">
        <v>10</v>
      </c>
      <c r="E359" s="67" t="s">
        <v>136</v>
      </c>
      <c r="F359" s="68">
        <v>24.57142857142857</v>
      </c>
      <c r="G359" s="65"/>
      <c r="H359" s="69"/>
      <c r="I359" s="70"/>
      <c r="J359" s="70"/>
      <c r="K359" s="34" t="s">
        <v>65</v>
      </c>
      <c r="L359" s="77">
        <v>359</v>
      </c>
      <c r="M359" s="77"/>
      <c r="N359" s="72"/>
      <c r="O359" s="79" t="s">
        <v>630</v>
      </c>
      <c r="P359" s="81">
        <v>43682.26532407408</v>
      </c>
      <c r="Q359" s="79" t="s">
        <v>633</v>
      </c>
      <c r="R359" s="79"/>
      <c r="S359" s="79"/>
      <c r="T359" s="79" t="s">
        <v>659</v>
      </c>
      <c r="U359" s="79"/>
      <c r="V359" s="82" t="s">
        <v>950</v>
      </c>
      <c r="W359" s="81">
        <v>43682.26532407408</v>
      </c>
      <c r="X359" s="85">
        <v>43682</v>
      </c>
      <c r="Y359" s="87" t="s">
        <v>1380</v>
      </c>
      <c r="Z359" s="82" t="s">
        <v>1892</v>
      </c>
      <c r="AA359" s="79"/>
      <c r="AB359" s="79"/>
      <c r="AC359" s="87" t="s">
        <v>2404</v>
      </c>
      <c r="AD359" s="79"/>
      <c r="AE359" s="79" t="b">
        <v>0</v>
      </c>
      <c r="AF359" s="79">
        <v>0</v>
      </c>
      <c r="AG359" s="87" t="s">
        <v>2624</v>
      </c>
      <c r="AH359" s="79" t="b">
        <v>0</v>
      </c>
      <c r="AI359" s="79" t="s">
        <v>2626</v>
      </c>
      <c r="AJ359" s="79"/>
      <c r="AK359" s="87" t="s">
        <v>2624</v>
      </c>
      <c r="AL359" s="79" t="b">
        <v>0</v>
      </c>
      <c r="AM359" s="79">
        <v>26</v>
      </c>
      <c r="AN359" s="87" t="s">
        <v>2596</v>
      </c>
      <c r="AO359" s="79" t="s">
        <v>2631</v>
      </c>
      <c r="AP359" s="79" t="b">
        <v>0</v>
      </c>
      <c r="AQ359" s="87" t="s">
        <v>2596</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2</v>
      </c>
      <c r="BE359" s="78" t="str">
        <f>REPLACE(INDEX(GroupVertices[Group],MATCH(Edges[[#This Row],[Vertex 2]],GroupVertices[Vertex],0)),1,1,"")</f>
        <v>1</v>
      </c>
      <c r="BF359" s="48">
        <v>1</v>
      </c>
      <c r="BG359" s="49">
        <v>2.5641025641025643</v>
      </c>
      <c r="BH359" s="48">
        <v>0</v>
      </c>
      <c r="BI359" s="49">
        <v>0</v>
      </c>
      <c r="BJ359" s="48">
        <v>0</v>
      </c>
      <c r="BK359" s="49">
        <v>0</v>
      </c>
      <c r="BL359" s="48">
        <v>38</v>
      </c>
      <c r="BM359" s="49">
        <v>97.43589743589743</v>
      </c>
      <c r="BN359" s="48">
        <v>39</v>
      </c>
    </row>
    <row r="360" spans="1:66" ht="15">
      <c r="A360" s="64" t="s">
        <v>476</v>
      </c>
      <c r="B360" s="64" t="s">
        <v>599</v>
      </c>
      <c r="C360" s="65" t="s">
        <v>5761</v>
      </c>
      <c r="D360" s="66">
        <v>10</v>
      </c>
      <c r="E360" s="67" t="s">
        <v>136</v>
      </c>
      <c r="F360" s="68">
        <v>24.57142857142857</v>
      </c>
      <c r="G360" s="65"/>
      <c r="H360" s="69"/>
      <c r="I360" s="70"/>
      <c r="J360" s="70"/>
      <c r="K360" s="34" t="s">
        <v>65</v>
      </c>
      <c r="L360" s="77">
        <v>360</v>
      </c>
      <c r="M360" s="77"/>
      <c r="N360" s="72"/>
      <c r="O360" s="79" t="s">
        <v>630</v>
      </c>
      <c r="P360" s="81">
        <v>43683.26054398148</v>
      </c>
      <c r="Q360" s="79" t="s">
        <v>634</v>
      </c>
      <c r="R360" s="79"/>
      <c r="S360" s="79"/>
      <c r="T360" s="79" t="s">
        <v>660</v>
      </c>
      <c r="U360" s="79"/>
      <c r="V360" s="82" t="s">
        <v>950</v>
      </c>
      <c r="W360" s="81">
        <v>43683.26054398148</v>
      </c>
      <c r="X360" s="85">
        <v>43683</v>
      </c>
      <c r="Y360" s="87" t="s">
        <v>1381</v>
      </c>
      <c r="Z360" s="82" t="s">
        <v>1893</v>
      </c>
      <c r="AA360" s="79"/>
      <c r="AB360" s="79"/>
      <c r="AC360" s="87" t="s">
        <v>2405</v>
      </c>
      <c r="AD360" s="79"/>
      <c r="AE360" s="79" t="b">
        <v>0</v>
      </c>
      <c r="AF360" s="79">
        <v>0</v>
      </c>
      <c r="AG360" s="87" t="s">
        <v>2624</v>
      </c>
      <c r="AH360" s="79" t="b">
        <v>0</v>
      </c>
      <c r="AI360" s="79" t="s">
        <v>2626</v>
      </c>
      <c r="AJ360" s="79"/>
      <c r="AK360" s="87" t="s">
        <v>2624</v>
      </c>
      <c r="AL360" s="79" t="b">
        <v>0</v>
      </c>
      <c r="AM360" s="79">
        <v>192</v>
      </c>
      <c r="AN360" s="87" t="s">
        <v>2597</v>
      </c>
      <c r="AO360" s="79" t="s">
        <v>2631</v>
      </c>
      <c r="AP360" s="79" t="b">
        <v>0</v>
      </c>
      <c r="AQ360" s="87" t="s">
        <v>2597</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2</v>
      </c>
      <c r="BE360" s="78" t="str">
        <f>REPLACE(INDEX(GroupVertices[Group],MATCH(Edges[[#This Row],[Vertex 2]],GroupVertices[Vertex],0)),1,1,"")</f>
        <v>1</v>
      </c>
      <c r="BF360" s="48">
        <v>1</v>
      </c>
      <c r="BG360" s="49">
        <v>2.9411764705882355</v>
      </c>
      <c r="BH360" s="48">
        <v>0</v>
      </c>
      <c r="BI360" s="49">
        <v>0</v>
      </c>
      <c r="BJ360" s="48">
        <v>0</v>
      </c>
      <c r="BK360" s="49">
        <v>0</v>
      </c>
      <c r="BL360" s="48">
        <v>33</v>
      </c>
      <c r="BM360" s="49">
        <v>97.05882352941177</v>
      </c>
      <c r="BN360" s="48">
        <v>34</v>
      </c>
    </row>
    <row r="361" spans="1:66" ht="15">
      <c r="A361" s="64" t="s">
        <v>476</v>
      </c>
      <c r="B361" s="64" t="s">
        <v>599</v>
      </c>
      <c r="C361" s="65" t="s">
        <v>5761</v>
      </c>
      <c r="D361" s="66">
        <v>10</v>
      </c>
      <c r="E361" s="67" t="s">
        <v>136</v>
      </c>
      <c r="F361" s="68">
        <v>24.57142857142857</v>
      </c>
      <c r="G361" s="65"/>
      <c r="H361" s="69"/>
      <c r="I361" s="70"/>
      <c r="J361" s="70"/>
      <c r="K361" s="34" t="s">
        <v>65</v>
      </c>
      <c r="L361" s="77">
        <v>361</v>
      </c>
      <c r="M361" s="77"/>
      <c r="N361" s="72"/>
      <c r="O361" s="79" t="s">
        <v>630</v>
      </c>
      <c r="P361" s="81">
        <v>43683.4409375</v>
      </c>
      <c r="Q361" s="79" t="s">
        <v>639</v>
      </c>
      <c r="R361" s="79"/>
      <c r="S361" s="79"/>
      <c r="T361" s="79" t="s">
        <v>664</v>
      </c>
      <c r="U361" s="79"/>
      <c r="V361" s="82" t="s">
        <v>950</v>
      </c>
      <c r="W361" s="81">
        <v>43683.4409375</v>
      </c>
      <c r="X361" s="85">
        <v>43683</v>
      </c>
      <c r="Y361" s="87" t="s">
        <v>1382</v>
      </c>
      <c r="Z361" s="82" t="s">
        <v>1894</v>
      </c>
      <c r="AA361" s="79"/>
      <c r="AB361" s="79"/>
      <c r="AC361" s="87" t="s">
        <v>2406</v>
      </c>
      <c r="AD361" s="79"/>
      <c r="AE361" s="79" t="b">
        <v>0</v>
      </c>
      <c r="AF361" s="79">
        <v>0</v>
      </c>
      <c r="AG361" s="87" t="s">
        <v>2624</v>
      </c>
      <c r="AH361" s="79" t="b">
        <v>0</v>
      </c>
      <c r="AI361" s="79" t="s">
        <v>2626</v>
      </c>
      <c r="AJ361" s="79"/>
      <c r="AK361" s="87" t="s">
        <v>2624</v>
      </c>
      <c r="AL361" s="79" t="b">
        <v>0</v>
      </c>
      <c r="AM361" s="79">
        <v>40</v>
      </c>
      <c r="AN361" s="87" t="s">
        <v>2598</v>
      </c>
      <c r="AO361" s="79" t="s">
        <v>2631</v>
      </c>
      <c r="AP361" s="79" t="b">
        <v>0</v>
      </c>
      <c r="AQ361" s="87" t="s">
        <v>2598</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2</v>
      </c>
      <c r="BE361" s="78" t="str">
        <f>REPLACE(INDEX(GroupVertices[Group],MATCH(Edges[[#This Row],[Vertex 2]],GroupVertices[Vertex],0)),1,1,"")</f>
        <v>1</v>
      </c>
      <c r="BF361" s="48">
        <v>0</v>
      </c>
      <c r="BG361" s="49">
        <v>0</v>
      </c>
      <c r="BH361" s="48">
        <v>0</v>
      </c>
      <c r="BI361" s="49">
        <v>0</v>
      </c>
      <c r="BJ361" s="48">
        <v>0</v>
      </c>
      <c r="BK361" s="49">
        <v>0</v>
      </c>
      <c r="BL361" s="48">
        <v>40</v>
      </c>
      <c r="BM361" s="49">
        <v>100</v>
      </c>
      <c r="BN361" s="48">
        <v>40</v>
      </c>
    </row>
    <row r="362" spans="1:66" ht="15">
      <c r="A362" s="64" t="s">
        <v>476</v>
      </c>
      <c r="B362" s="64" t="s">
        <v>597</v>
      </c>
      <c r="C362" s="65" t="s">
        <v>5760</v>
      </c>
      <c r="D362" s="66">
        <v>10</v>
      </c>
      <c r="E362" s="67" t="s">
        <v>136</v>
      </c>
      <c r="F362" s="68">
        <v>28.285714285714285</v>
      </c>
      <c r="G362" s="65"/>
      <c r="H362" s="69"/>
      <c r="I362" s="70"/>
      <c r="J362" s="70"/>
      <c r="K362" s="34" t="s">
        <v>65</v>
      </c>
      <c r="L362" s="77">
        <v>362</v>
      </c>
      <c r="M362" s="77"/>
      <c r="N362" s="72"/>
      <c r="O362" s="79" t="s">
        <v>630</v>
      </c>
      <c r="P362" s="81">
        <v>43686.06267361111</v>
      </c>
      <c r="Q362" s="79" t="s">
        <v>640</v>
      </c>
      <c r="R362" s="79"/>
      <c r="S362" s="79"/>
      <c r="T362" s="79" t="s">
        <v>665</v>
      </c>
      <c r="U362" s="79"/>
      <c r="V362" s="82" t="s">
        <v>950</v>
      </c>
      <c r="W362" s="81">
        <v>43686.06267361111</v>
      </c>
      <c r="X362" s="85">
        <v>43686</v>
      </c>
      <c r="Y362" s="87" t="s">
        <v>1383</v>
      </c>
      <c r="Z362" s="82" t="s">
        <v>1895</v>
      </c>
      <c r="AA362" s="79"/>
      <c r="AB362" s="79"/>
      <c r="AC362" s="87" t="s">
        <v>2407</v>
      </c>
      <c r="AD362" s="79"/>
      <c r="AE362" s="79" t="b">
        <v>0</v>
      </c>
      <c r="AF362" s="79">
        <v>0</v>
      </c>
      <c r="AG362" s="87" t="s">
        <v>2624</v>
      </c>
      <c r="AH362" s="79" t="b">
        <v>0</v>
      </c>
      <c r="AI362" s="79" t="s">
        <v>2626</v>
      </c>
      <c r="AJ362" s="79"/>
      <c r="AK362" s="87" t="s">
        <v>2624</v>
      </c>
      <c r="AL362" s="79" t="b">
        <v>0</v>
      </c>
      <c r="AM362" s="79">
        <v>10</v>
      </c>
      <c r="AN362" s="87" t="s">
        <v>2619</v>
      </c>
      <c r="AO362" s="79" t="s">
        <v>2631</v>
      </c>
      <c r="AP362" s="79" t="b">
        <v>0</v>
      </c>
      <c r="AQ362" s="87" t="s">
        <v>2619</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2</v>
      </c>
      <c r="BE362" s="78" t="str">
        <f>REPLACE(INDEX(GroupVertices[Group],MATCH(Edges[[#This Row],[Vertex 2]],GroupVertices[Vertex],0)),1,1,"")</f>
        <v>2</v>
      </c>
      <c r="BF362" s="48">
        <v>1</v>
      </c>
      <c r="BG362" s="49">
        <v>2.4390243902439024</v>
      </c>
      <c r="BH362" s="48">
        <v>0</v>
      </c>
      <c r="BI362" s="49">
        <v>0</v>
      </c>
      <c r="BJ362" s="48">
        <v>0</v>
      </c>
      <c r="BK362" s="49">
        <v>0</v>
      </c>
      <c r="BL362" s="48">
        <v>40</v>
      </c>
      <c r="BM362" s="49">
        <v>97.5609756097561</v>
      </c>
      <c r="BN362" s="48">
        <v>41</v>
      </c>
    </row>
    <row r="363" spans="1:66" ht="15">
      <c r="A363" s="64" t="s">
        <v>476</v>
      </c>
      <c r="B363" s="64" t="s">
        <v>597</v>
      </c>
      <c r="C363" s="65" t="s">
        <v>5760</v>
      </c>
      <c r="D363" s="66">
        <v>10</v>
      </c>
      <c r="E363" s="67" t="s">
        <v>136</v>
      </c>
      <c r="F363" s="68">
        <v>28.285714285714285</v>
      </c>
      <c r="G363" s="65"/>
      <c r="H363" s="69"/>
      <c r="I363" s="70"/>
      <c r="J363" s="70"/>
      <c r="K363" s="34" t="s">
        <v>65</v>
      </c>
      <c r="L363" s="77">
        <v>363</v>
      </c>
      <c r="M363" s="77"/>
      <c r="N363" s="72"/>
      <c r="O363" s="79" t="s">
        <v>630</v>
      </c>
      <c r="P363" s="81">
        <v>43687.51391203704</v>
      </c>
      <c r="Q363" s="79" t="s">
        <v>644</v>
      </c>
      <c r="R363" s="79"/>
      <c r="S363" s="79"/>
      <c r="T363" s="79" t="s">
        <v>661</v>
      </c>
      <c r="U363" s="79"/>
      <c r="V363" s="82" t="s">
        <v>950</v>
      </c>
      <c r="W363" s="81">
        <v>43687.51391203704</v>
      </c>
      <c r="X363" s="85">
        <v>43687</v>
      </c>
      <c r="Y363" s="87" t="s">
        <v>1384</v>
      </c>
      <c r="Z363" s="82" t="s">
        <v>1896</v>
      </c>
      <c r="AA363" s="79"/>
      <c r="AB363" s="79"/>
      <c r="AC363" s="87" t="s">
        <v>2408</v>
      </c>
      <c r="AD363" s="79"/>
      <c r="AE363" s="79" t="b">
        <v>0</v>
      </c>
      <c r="AF363" s="79">
        <v>0</v>
      </c>
      <c r="AG363" s="87" t="s">
        <v>2624</v>
      </c>
      <c r="AH363" s="79" t="b">
        <v>0</v>
      </c>
      <c r="AI363" s="79" t="s">
        <v>2626</v>
      </c>
      <c r="AJ363" s="79"/>
      <c r="AK363" s="87" t="s">
        <v>2624</v>
      </c>
      <c r="AL363" s="79" t="b">
        <v>0</v>
      </c>
      <c r="AM363" s="79">
        <v>158</v>
      </c>
      <c r="AN363" s="87" t="s">
        <v>2621</v>
      </c>
      <c r="AO363" s="79" t="s">
        <v>2631</v>
      </c>
      <c r="AP363" s="79" t="b">
        <v>0</v>
      </c>
      <c r="AQ363" s="87" t="s">
        <v>2621</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2</v>
      </c>
      <c r="BE363" s="78" t="str">
        <f>REPLACE(INDEX(GroupVertices[Group],MATCH(Edges[[#This Row],[Vertex 2]],GroupVertices[Vertex],0)),1,1,"")</f>
        <v>2</v>
      </c>
      <c r="BF363" s="48">
        <v>0</v>
      </c>
      <c r="BG363" s="49">
        <v>0</v>
      </c>
      <c r="BH363" s="48">
        <v>0</v>
      </c>
      <c r="BI363" s="49">
        <v>0</v>
      </c>
      <c r="BJ363" s="48">
        <v>0</v>
      </c>
      <c r="BK363" s="49">
        <v>0</v>
      </c>
      <c r="BL363" s="48">
        <v>42</v>
      </c>
      <c r="BM363" s="49">
        <v>100</v>
      </c>
      <c r="BN363" s="48">
        <v>42</v>
      </c>
    </row>
    <row r="364" spans="1:66" ht="15">
      <c r="A364" s="64" t="s">
        <v>477</v>
      </c>
      <c r="B364" s="64" t="s">
        <v>597</v>
      </c>
      <c r="C364" s="65" t="s">
        <v>5759</v>
      </c>
      <c r="D364" s="66">
        <v>3</v>
      </c>
      <c r="E364" s="67" t="s">
        <v>132</v>
      </c>
      <c r="F364" s="68">
        <v>32</v>
      </c>
      <c r="G364" s="65"/>
      <c r="H364" s="69"/>
      <c r="I364" s="70"/>
      <c r="J364" s="70"/>
      <c r="K364" s="34" t="s">
        <v>65</v>
      </c>
      <c r="L364" s="77">
        <v>364</v>
      </c>
      <c r="M364" s="77"/>
      <c r="N364" s="72"/>
      <c r="O364" s="79" t="s">
        <v>630</v>
      </c>
      <c r="P364" s="81">
        <v>43687.52166666667</v>
      </c>
      <c r="Q364" s="79" t="s">
        <v>644</v>
      </c>
      <c r="R364" s="79"/>
      <c r="S364" s="79"/>
      <c r="T364" s="79" t="s">
        <v>661</v>
      </c>
      <c r="U364" s="79"/>
      <c r="V364" s="82" t="s">
        <v>951</v>
      </c>
      <c r="W364" s="81">
        <v>43687.52166666667</v>
      </c>
      <c r="X364" s="85">
        <v>43687</v>
      </c>
      <c r="Y364" s="87" t="s">
        <v>1385</v>
      </c>
      <c r="Z364" s="82" t="s">
        <v>1897</v>
      </c>
      <c r="AA364" s="79"/>
      <c r="AB364" s="79"/>
      <c r="AC364" s="87" t="s">
        <v>2409</v>
      </c>
      <c r="AD364" s="79"/>
      <c r="AE364" s="79" t="b">
        <v>0</v>
      </c>
      <c r="AF364" s="79">
        <v>0</v>
      </c>
      <c r="AG364" s="87" t="s">
        <v>2624</v>
      </c>
      <c r="AH364" s="79" t="b">
        <v>0</v>
      </c>
      <c r="AI364" s="79" t="s">
        <v>2626</v>
      </c>
      <c r="AJ364" s="79"/>
      <c r="AK364" s="87" t="s">
        <v>2624</v>
      </c>
      <c r="AL364" s="79" t="b">
        <v>0</v>
      </c>
      <c r="AM364" s="79">
        <v>158</v>
      </c>
      <c r="AN364" s="87" t="s">
        <v>2621</v>
      </c>
      <c r="AO364" s="79" t="s">
        <v>2632</v>
      </c>
      <c r="AP364" s="79" t="b">
        <v>0</v>
      </c>
      <c r="AQ364" s="87" t="s">
        <v>2621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8">
        <v>0</v>
      </c>
      <c r="BG364" s="49">
        <v>0</v>
      </c>
      <c r="BH364" s="48">
        <v>0</v>
      </c>
      <c r="BI364" s="49">
        <v>0</v>
      </c>
      <c r="BJ364" s="48">
        <v>0</v>
      </c>
      <c r="BK364" s="49">
        <v>0</v>
      </c>
      <c r="BL364" s="48">
        <v>42</v>
      </c>
      <c r="BM364" s="49">
        <v>100</v>
      </c>
      <c r="BN364" s="48">
        <v>42</v>
      </c>
    </row>
    <row r="365" spans="1:66" ht="15">
      <c r="A365" s="64" t="s">
        <v>478</v>
      </c>
      <c r="B365" s="64" t="s">
        <v>597</v>
      </c>
      <c r="C365" s="65" t="s">
        <v>5759</v>
      </c>
      <c r="D365" s="66">
        <v>3</v>
      </c>
      <c r="E365" s="67" t="s">
        <v>132</v>
      </c>
      <c r="F365" s="68">
        <v>32</v>
      </c>
      <c r="G365" s="65"/>
      <c r="H365" s="69"/>
      <c r="I365" s="70"/>
      <c r="J365" s="70"/>
      <c r="K365" s="34" t="s">
        <v>65</v>
      </c>
      <c r="L365" s="77">
        <v>365</v>
      </c>
      <c r="M365" s="77"/>
      <c r="N365" s="72"/>
      <c r="O365" s="79" t="s">
        <v>630</v>
      </c>
      <c r="P365" s="81">
        <v>43687.54033564815</v>
      </c>
      <c r="Q365" s="79" t="s">
        <v>644</v>
      </c>
      <c r="R365" s="79"/>
      <c r="S365" s="79"/>
      <c r="T365" s="79" t="s">
        <v>661</v>
      </c>
      <c r="U365" s="79"/>
      <c r="V365" s="82" t="s">
        <v>952</v>
      </c>
      <c r="W365" s="81">
        <v>43687.54033564815</v>
      </c>
      <c r="X365" s="85">
        <v>43687</v>
      </c>
      <c r="Y365" s="87" t="s">
        <v>1386</v>
      </c>
      <c r="Z365" s="82" t="s">
        <v>1898</v>
      </c>
      <c r="AA365" s="79"/>
      <c r="AB365" s="79"/>
      <c r="AC365" s="87" t="s">
        <v>2410</v>
      </c>
      <c r="AD365" s="79"/>
      <c r="AE365" s="79" t="b">
        <v>0</v>
      </c>
      <c r="AF365" s="79">
        <v>0</v>
      </c>
      <c r="AG365" s="87" t="s">
        <v>2624</v>
      </c>
      <c r="AH365" s="79" t="b">
        <v>0</v>
      </c>
      <c r="AI365" s="79" t="s">
        <v>2626</v>
      </c>
      <c r="AJ365" s="79"/>
      <c r="AK365" s="87" t="s">
        <v>2624</v>
      </c>
      <c r="AL365" s="79" t="b">
        <v>0</v>
      </c>
      <c r="AM365" s="79">
        <v>158</v>
      </c>
      <c r="AN365" s="87" t="s">
        <v>2621</v>
      </c>
      <c r="AO365" s="79" t="s">
        <v>2633</v>
      </c>
      <c r="AP365" s="79" t="b">
        <v>0</v>
      </c>
      <c r="AQ365" s="87" t="s">
        <v>2621</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8">
        <v>0</v>
      </c>
      <c r="BG365" s="49">
        <v>0</v>
      </c>
      <c r="BH365" s="48">
        <v>0</v>
      </c>
      <c r="BI365" s="49">
        <v>0</v>
      </c>
      <c r="BJ365" s="48">
        <v>0</v>
      </c>
      <c r="BK365" s="49">
        <v>0</v>
      </c>
      <c r="BL365" s="48">
        <v>42</v>
      </c>
      <c r="BM365" s="49">
        <v>100</v>
      </c>
      <c r="BN365" s="48">
        <v>42</v>
      </c>
    </row>
    <row r="366" spans="1:66" ht="15">
      <c r="A366" s="64" t="s">
        <v>479</v>
      </c>
      <c r="B366" s="64" t="s">
        <v>597</v>
      </c>
      <c r="C366" s="65" t="s">
        <v>5759</v>
      </c>
      <c r="D366" s="66">
        <v>3</v>
      </c>
      <c r="E366" s="67" t="s">
        <v>132</v>
      </c>
      <c r="F366" s="68">
        <v>32</v>
      </c>
      <c r="G366" s="65"/>
      <c r="H366" s="69"/>
      <c r="I366" s="70"/>
      <c r="J366" s="70"/>
      <c r="K366" s="34" t="s">
        <v>65</v>
      </c>
      <c r="L366" s="77">
        <v>366</v>
      </c>
      <c r="M366" s="77"/>
      <c r="N366" s="72"/>
      <c r="O366" s="79" t="s">
        <v>630</v>
      </c>
      <c r="P366" s="81">
        <v>43687.54346064815</v>
      </c>
      <c r="Q366" s="79" t="s">
        <v>644</v>
      </c>
      <c r="R366" s="79"/>
      <c r="S366" s="79"/>
      <c r="T366" s="79" t="s">
        <v>661</v>
      </c>
      <c r="U366" s="79"/>
      <c r="V366" s="82" t="s">
        <v>953</v>
      </c>
      <c r="W366" s="81">
        <v>43687.54346064815</v>
      </c>
      <c r="X366" s="85">
        <v>43687</v>
      </c>
      <c r="Y366" s="87" t="s">
        <v>1387</v>
      </c>
      <c r="Z366" s="82" t="s">
        <v>1899</v>
      </c>
      <c r="AA366" s="79"/>
      <c r="AB366" s="79"/>
      <c r="AC366" s="87" t="s">
        <v>2411</v>
      </c>
      <c r="AD366" s="79"/>
      <c r="AE366" s="79" t="b">
        <v>0</v>
      </c>
      <c r="AF366" s="79">
        <v>0</v>
      </c>
      <c r="AG366" s="87" t="s">
        <v>2624</v>
      </c>
      <c r="AH366" s="79" t="b">
        <v>0</v>
      </c>
      <c r="AI366" s="79" t="s">
        <v>2626</v>
      </c>
      <c r="AJ366" s="79"/>
      <c r="AK366" s="87" t="s">
        <v>2624</v>
      </c>
      <c r="AL366" s="79" t="b">
        <v>0</v>
      </c>
      <c r="AM366" s="79">
        <v>158</v>
      </c>
      <c r="AN366" s="87" t="s">
        <v>2621</v>
      </c>
      <c r="AO366" s="79" t="s">
        <v>2633</v>
      </c>
      <c r="AP366" s="79" t="b">
        <v>0</v>
      </c>
      <c r="AQ366" s="87" t="s">
        <v>2621</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8">
        <v>0</v>
      </c>
      <c r="BG366" s="49">
        <v>0</v>
      </c>
      <c r="BH366" s="48">
        <v>0</v>
      </c>
      <c r="BI366" s="49">
        <v>0</v>
      </c>
      <c r="BJ366" s="48">
        <v>0</v>
      </c>
      <c r="BK366" s="49">
        <v>0</v>
      </c>
      <c r="BL366" s="48">
        <v>42</v>
      </c>
      <c r="BM366" s="49">
        <v>100</v>
      </c>
      <c r="BN366" s="48">
        <v>42</v>
      </c>
    </row>
    <row r="367" spans="1:66" ht="15">
      <c r="A367" s="64" t="s">
        <v>480</v>
      </c>
      <c r="B367" s="64" t="s">
        <v>597</v>
      </c>
      <c r="C367" s="65" t="s">
        <v>5759</v>
      </c>
      <c r="D367" s="66">
        <v>3</v>
      </c>
      <c r="E367" s="67" t="s">
        <v>132</v>
      </c>
      <c r="F367" s="68">
        <v>32</v>
      </c>
      <c r="G367" s="65"/>
      <c r="H367" s="69"/>
      <c r="I367" s="70"/>
      <c r="J367" s="70"/>
      <c r="K367" s="34" t="s">
        <v>65</v>
      </c>
      <c r="L367" s="77">
        <v>367</v>
      </c>
      <c r="M367" s="77"/>
      <c r="N367" s="72"/>
      <c r="O367" s="79" t="s">
        <v>630</v>
      </c>
      <c r="P367" s="81">
        <v>43687.546122685184</v>
      </c>
      <c r="Q367" s="79" t="s">
        <v>644</v>
      </c>
      <c r="R367" s="79"/>
      <c r="S367" s="79"/>
      <c r="T367" s="79" t="s">
        <v>661</v>
      </c>
      <c r="U367" s="79"/>
      <c r="V367" s="82" t="s">
        <v>954</v>
      </c>
      <c r="W367" s="81">
        <v>43687.546122685184</v>
      </c>
      <c r="X367" s="85">
        <v>43687</v>
      </c>
      <c r="Y367" s="87" t="s">
        <v>1388</v>
      </c>
      <c r="Z367" s="82" t="s">
        <v>1900</v>
      </c>
      <c r="AA367" s="79"/>
      <c r="AB367" s="79"/>
      <c r="AC367" s="87" t="s">
        <v>2412</v>
      </c>
      <c r="AD367" s="79"/>
      <c r="AE367" s="79" t="b">
        <v>0</v>
      </c>
      <c r="AF367" s="79">
        <v>0</v>
      </c>
      <c r="AG367" s="87" t="s">
        <v>2624</v>
      </c>
      <c r="AH367" s="79" t="b">
        <v>0</v>
      </c>
      <c r="AI367" s="79" t="s">
        <v>2626</v>
      </c>
      <c r="AJ367" s="79"/>
      <c r="AK367" s="87" t="s">
        <v>2624</v>
      </c>
      <c r="AL367" s="79" t="b">
        <v>0</v>
      </c>
      <c r="AM367" s="79">
        <v>158</v>
      </c>
      <c r="AN367" s="87" t="s">
        <v>2621</v>
      </c>
      <c r="AO367" s="79" t="s">
        <v>2632</v>
      </c>
      <c r="AP367" s="79" t="b">
        <v>0</v>
      </c>
      <c r="AQ367" s="87" t="s">
        <v>2621</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8">
        <v>0</v>
      </c>
      <c r="BG367" s="49">
        <v>0</v>
      </c>
      <c r="BH367" s="48">
        <v>0</v>
      </c>
      <c r="BI367" s="49">
        <v>0</v>
      </c>
      <c r="BJ367" s="48">
        <v>0</v>
      </c>
      <c r="BK367" s="49">
        <v>0</v>
      </c>
      <c r="BL367" s="48">
        <v>42</v>
      </c>
      <c r="BM367" s="49">
        <v>100</v>
      </c>
      <c r="BN367" s="48">
        <v>42</v>
      </c>
    </row>
    <row r="368" spans="1:66" ht="15">
      <c r="A368" s="64" t="s">
        <v>481</v>
      </c>
      <c r="B368" s="64" t="s">
        <v>597</v>
      </c>
      <c r="C368" s="65" t="s">
        <v>5759</v>
      </c>
      <c r="D368" s="66">
        <v>3</v>
      </c>
      <c r="E368" s="67" t="s">
        <v>132</v>
      </c>
      <c r="F368" s="68">
        <v>32</v>
      </c>
      <c r="G368" s="65"/>
      <c r="H368" s="69"/>
      <c r="I368" s="70"/>
      <c r="J368" s="70"/>
      <c r="K368" s="34" t="s">
        <v>65</v>
      </c>
      <c r="L368" s="77">
        <v>368</v>
      </c>
      <c r="M368" s="77"/>
      <c r="N368" s="72"/>
      <c r="O368" s="79" t="s">
        <v>630</v>
      </c>
      <c r="P368" s="81">
        <v>43687.55704861111</v>
      </c>
      <c r="Q368" s="79" t="s">
        <v>644</v>
      </c>
      <c r="R368" s="79"/>
      <c r="S368" s="79"/>
      <c r="T368" s="79" t="s">
        <v>661</v>
      </c>
      <c r="U368" s="79"/>
      <c r="V368" s="82" t="s">
        <v>955</v>
      </c>
      <c r="W368" s="81">
        <v>43687.55704861111</v>
      </c>
      <c r="X368" s="85">
        <v>43687</v>
      </c>
      <c r="Y368" s="87" t="s">
        <v>1389</v>
      </c>
      <c r="Z368" s="82" t="s">
        <v>1901</v>
      </c>
      <c r="AA368" s="79"/>
      <c r="AB368" s="79"/>
      <c r="AC368" s="87" t="s">
        <v>2413</v>
      </c>
      <c r="AD368" s="79"/>
      <c r="AE368" s="79" t="b">
        <v>0</v>
      </c>
      <c r="AF368" s="79">
        <v>0</v>
      </c>
      <c r="AG368" s="87" t="s">
        <v>2624</v>
      </c>
      <c r="AH368" s="79" t="b">
        <v>0</v>
      </c>
      <c r="AI368" s="79" t="s">
        <v>2626</v>
      </c>
      <c r="AJ368" s="79"/>
      <c r="AK368" s="87" t="s">
        <v>2624</v>
      </c>
      <c r="AL368" s="79" t="b">
        <v>0</v>
      </c>
      <c r="AM368" s="79">
        <v>158</v>
      </c>
      <c r="AN368" s="87" t="s">
        <v>2621</v>
      </c>
      <c r="AO368" s="79" t="s">
        <v>2631</v>
      </c>
      <c r="AP368" s="79" t="b">
        <v>0</v>
      </c>
      <c r="AQ368" s="87" t="s">
        <v>2621</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8">
        <v>0</v>
      </c>
      <c r="BG368" s="49">
        <v>0</v>
      </c>
      <c r="BH368" s="48">
        <v>0</v>
      </c>
      <c r="BI368" s="49">
        <v>0</v>
      </c>
      <c r="BJ368" s="48">
        <v>0</v>
      </c>
      <c r="BK368" s="49">
        <v>0</v>
      </c>
      <c r="BL368" s="48">
        <v>42</v>
      </c>
      <c r="BM368" s="49">
        <v>100</v>
      </c>
      <c r="BN368" s="48">
        <v>42</v>
      </c>
    </row>
    <row r="369" spans="1:66" ht="15">
      <c r="A369" s="64" t="s">
        <v>482</v>
      </c>
      <c r="B369" s="64" t="s">
        <v>599</v>
      </c>
      <c r="C369" s="65" t="s">
        <v>5760</v>
      </c>
      <c r="D369" s="66">
        <v>10</v>
      </c>
      <c r="E369" s="67" t="s">
        <v>136</v>
      </c>
      <c r="F369" s="68">
        <v>28.285714285714285</v>
      </c>
      <c r="G369" s="65"/>
      <c r="H369" s="69"/>
      <c r="I369" s="70"/>
      <c r="J369" s="70"/>
      <c r="K369" s="34" t="s">
        <v>65</v>
      </c>
      <c r="L369" s="77">
        <v>369</v>
      </c>
      <c r="M369" s="77"/>
      <c r="N369" s="72"/>
      <c r="O369" s="79" t="s">
        <v>630</v>
      </c>
      <c r="P369" s="81">
        <v>43683.31219907408</v>
      </c>
      <c r="Q369" s="79" t="s">
        <v>634</v>
      </c>
      <c r="R369" s="79"/>
      <c r="S369" s="79"/>
      <c r="T369" s="79" t="s">
        <v>660</v>
      </c>
      <c r="U369" s="79"/>
      <c r="V369" s="82" t="s">
        <v>956</v>
      </c>
      <c r="W369" s="81">
        <v>43683.31219907408</v>
      </c>
      <c r="X369" s="85">
        <v>43683</v>
      </c>
      <c r="Y369" s="87" t="s">
        <v>1390</v>
      </c>
      <c r="Z369" s="82" t="s">
        <v>1902</v>
      </c>
      <c r="AA369" s="79"/>
      <c r="AB369" s="79"/>
      <c r="AC369" s="87" t="s">
        <v>2414</v>
      </c>
      <c r="AD369" s="79"/>
      <c r="AE369" s="79" t="b">
        <v>0</v>
      </c>
      <c r="AF369" s="79">
        <v>0</v>
      </c>
      <c r="AG369" s="87" t="s">
        <v>2624</v>
      </c>
      <c r="AH369" s="79" t="b">
        <v>0</v>
      </c>
      <c r="AI369" s="79" t="s">
        <v>2626</v>
      </c>
      <c r="AJ369" s="79"/>
      <c r="AK369" s="87" t="s">
        <v>2624</v>
      </c>
      <c r="AL369" s="79" t="b">
        <v>0</v>
      </c>
      <c r="AM369" s="79">
        <v>192</v>
      </c>
      <c r="AN369" s="87" t="s">
        <v>2597</v>
      </c>
      <c r="AO369" s="79" t="s">
        <v>2631</v>
      </c>
      <c r="AP369" s="79" t="b">
        <v>0</v>
      </c>
      <c r="AQ369" s="87" t="s">
        <v>2597</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1</v>
      </c>
      <c r="BF369" s="48">
        <v>1</v>
      </c>
      <c r="BG369" s="49">
        <v>2.9411764705882355</v>
      </c>
      <c r="BH369" s="48">
        <v>0</v>
      </c>
      <c r="BI369" s="49">
        <v>0</v>
      </c>
      <c r="BJ369" s="48">
        <v>0</v>
      </c>
      <c r="BK369" s="49">
        <v>0</v>
      </c>
      <c r="BL369" s="48">
        <v>33</v>
      </c>
      <c r="BM369" s="49">
        <v>97.05882352941177</v>
      </c>
      <c r="BN369" s="48">
        <v>34</v>
      </c>
    </row>
    <row r="370" spans="1:66" ht="15">
      <c r="A370" s="64" t="s">
        <v>482</v>
      </c>
      <c r="B370" s="64" t="s">
        <v>599</v>
      </c>
      <c r="C370" s="65" t="s">
        <v>5760</v>
      </c>
      <c r="D370" s="66">
        <v>10</v>
      </c>
      <c r="E370" s="67" t="s">
        <v>136</v>
      </c>
      <c r="F370" s="68">
        <v>28.285714285714285</v>
      </c>
      <c r="G370" s="65"/>
      <c r="H370" s="69"/>
      <c r="I370" s="70"/>
      <c r="J370" s="70"/>
      <c r="K370" s="34" t="s">
        <v>65</v>
      </c>
      <c r="L370" s="77">
        <v>370</v>
      </c>
      <c r="M370" s="77"/>
      <c r="N370" s="72"/>
      <c r="O370" s="79" t="s">
        <v>630</v>
      </c>
      <c r="P370" s="81">
        <v>43683.78717592593</v>
      </c>
      <c r="Q370" s="79" t="s">
        <v>639</v>
      </c>
      <c r="R370" s="79"/>
      <c r="S370" s="79"/>
      <c r="T370" s="79" t="s">
        <v>664</v>
      </c>
      <c r="U370" s="79"/>
      <c r="V370" s="82" t="s">
        <v>956</v>
      </c>
      <c r="W370" s="81">
        <v>43683.78717592593</v>
      </c>
      <c r="X370" s="85">
        <v>43683</v>
      </c>
      <c r="Y370" s="87" t="s">
        <v>1391</v>
      </c>
      <c r="Z370" s="82" t="s">
        <v>1903</v>
      </c>
      <c r="AA370" s="79"/>
      <c r="AB370" s="79"/>
      <c r="AC370" s="87" t="s">
        <v>2415</v>
      </c>
      <c r="AD370" s="79"/>
      <c r="AE370" s="79" t="b">
        <v>0</v>
      </c>
      <c r="AF370" s="79">
        <v>0</v>
      </c>
      <c r="AG370" s="87" t="s">
        <v>2624</v>
      </c>
      <c r="AH370" s="79" t="b">
        <v>0</v>
      </c>
      <c r="AI370" s="79" t="s">
        <v>2626</v>
      </c>
      <c r="AJ370" s="79"/>
      <c r="AK370" s="87" t="s">
        <v>2624</v>
      </c>
      <c r="AL370" s="79" t="b">
        <v>0</v>
      </c>
      <c r="AM370" s="79">
        <v>40</v>
      </c>
      <c r="AN370" s="87" t="s">
        <v>2598</v>
      </c>
      <c r="AO370" s="79" t="s">
        <v>2631</v>
      </c>
      <c r="AP370" s="79" t="b">
        <v>0</v>
      </c>
      <c r="AQ370" s="87" t="s">
        <v>2598</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v>
      </c>
      <c r="BE370" s="78" t="str">
        <f>REPLACE(INDEX(GroupVertices[Group],MATCH(Edges[[#This Row],[Vertex 2]],GroupVertices[Vertex],0)),1,1,"")</f>
        <v>1</v>
      </c>
      <c r="BF370" s="48">
        <v>0</v>
      </c>
      <c r="BG370" s="49">
        <v>0</v>
      </c>
      <c r="BH370" s="48">
        <v>0</v>
      </c>
      <c r="BI370" s="49">
        <v>0</v>
      </c>
      <c r="BJ370" s="48">
        <v>0</v>
      </c>
      <c r="BK370" s="49">
        <v>0</v>
      </c>
      <c r="BL370" s="48">
        <v>40</v>
      </c>
      <c r="BM370" s="49">
        <v>100</v>
      </c>
      <c r="BN370" s="48">
        <v>40</v>
      </c>
    </row>
    <row r="371" spans="1:66" ht="15">
      <c r="A371" s="64" t="s">
        <v>482</v>
      </c>
      <c r="B371" s="64" t="s">
        <v>597</v>
      </c>
      <c r="C371" s="65" t="s">
        <v>5759</v>
      </c>
      <c r="D371" s="66">
        <v>3</v>
      </c>
      <c r="E371" s="67" t="s">
        <v>132</v>
      </c>
      <c r="F371" s="68">
        <v>32</v>
      </c>
      <c r="G371" s="65"/>
      <c r="H371" s="69"/>
      <c r="I371" s="70"/>
      <c r="J371" s="70"/>
      <c r="K371" s="34" t="s">
        <v>65</v>
      </c>
      <c r="L371" s="77">
        <v>371</v>
      </c>
      <c r="M371" s="77"/>
      <c r="N371" s="72"/>
      <c r="O371" s="79" t="s">
        <v>630</v>
      </c>
      <c r="P371" s="81">
        <v>43687.5962037037</v>
      </c>
      <c r="Q371" s="79" t="s">
        <v>644</v>
      </c>
      <c r="R371" s="79"/>
      <c r="S371" s="79"/>
      <c r="T371" s="79" t="s">
        <v>661</v>
      </c>
      <c r="U371" s="79"/>
      <c r="V371" s="82" t="s">
        <v>956</v>
      </c>
      <c r="W371" s="81">
        <v>43687.5962037037</v>
      </c>
      <c r="X371" s="85">
        <v>43687</v>
      </c>
      <c r="Y371" s="87" t="s">
        <v>1392</v>
      </c>
      <c r="Z371" s="82" t="s">
        <v>1904</v>
      </c>
      <c r="AA371" s="79"/>
      <c r="AB371" s="79"/>
      <c r="AC371" s="87" t="s">
        <v>2416</v>
      </c>
      <c r="AD371" s="79"/>
      <c r="AE371" s="79" t="b">
        <v>0</v>
      </c>
      <c r="AF371" s="79">
        <v>0</v>
      </c>
      <c r="AG371" s="87" t="s">
        <v>2624</v>
      </c>
      <c r="AH371" s="79" t="b">
        <v>0</v>
      </c>
      <c r="AI371" s="79" t="s">
        <v>2626</v>
      </c>
      <c r="AJ371" s="79"/>
      <c r="AK371" s="87" t="s">
        <v>2624</v>
      </c>
      <c r="AL371" s="79" t="b">
        <v>0</v>
      </c>
      <c r="AM371" s="79">
        <v>158</v>
      </c>
      <c r="AN371" s="87" t="s">
        <v>2621</v>
      </c>
      <c r="AO371" s="79" t="s">
        <v>2631</v>
      </c>
      <c r="AP371" s="79" t="b">
        <v>0</v>
      </c>
      <c r="AQ371" s="87" t="s">
        <v>2621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8">
        <v>0</v>
      </c>
      <c r="BG371" s="49">
        <v>0</v>
      </c>
      <c r="BH371" s="48">
        <v>0</v>
      </c>
      <c r="BI371" s="49">
        <v>0</v>
      </c>
      <c r="BJ371" s="48">
        <v>0</v>
      </c>
      <c r="BK371" s="49">
        <v>0</v>
      </c>
      <c r="BL371" s="48">
        <v>42</v>
      </c>
      <c r="BM371" s="49">
        <v>100</v>
      </c>
      <c r="BN371" s="48">
        <v>42</v>
      </c>
    </row>
    <row r="372" spans="1:66" ht="15">
      <c r="A372" s="64" t="s">
        <v>483</v>
      </c>
      <c r="B372" s="64" t="s">
        <v>597</v>
      </c>
      <c r="C372" s="65" t="s">
        <v>5759</v>
      </c>
      <c r="D372" s="66">
        <v>3</v>
      </c>
      <c r="E372" s="67" t="s">
        <v>132</v>
      </c>
      <c r="F372" s="68">
        <v>32</v>
      </c>
      <c r="G372" s="65"/>
      <c r="H372" s="69"/>
      <c r="I372" s="70"/>
      <c r="J372" s="70"/>
      <c r="K372" s="34" t="s">
        <v>65</v>
      </c>
      <c r="L372" s="77">
        <v>372</v>
      </c>
      <c r="M372" s="77"/>
      <c r="N372" s="72"/>
      <c r="O372" s="79" t="s">
        <v>630</v>
      </c>
      <c r="P372" s="81">
        <v>43687.61877314815</v>
      </c>
      <c r="Q372" s="79" t="s">
        <v>644</v>
      </c>
      <c r="R372" s="79"/>
      <c r="S372" s="79"/>
      <c r="T372" s="79" t="s">
        <v>661</v>
      </c>
      <c r="U372" s="79"/>
      <c r="V372" s="82" t="s">
        <v>957</v>
      </c>
      <c r="W372" s="81">
        <v>43687.61877314815</v>
      </c>
      <c r="X372" s="85">
        <v>43687</v>
      </c>
      <c r="Y372" s="87" t="s">
        <v>1393</v>
      </c>
      <c r="Z372" s="82" t="s">
        <v>1905</v>
      </c>
      <c r="AA372" s="79"/>
      <c r="AB372" s="79"/>
      <c r="AC372" s="87" t="s">
        <v>2417</v>
      </c>
      <c r="AD372" s="79"/>
      <c r="AE372" s="79" t="b">
        <v>0</v>
      </c>
      <c r="AF372" s="79">
        <v>0</v>
      </c>
      <c r="AG372" s="87" t="s">
        <v>2624</v>
      </c>
      <c r="AH372" s="79" t="b">
        <v>0</v>
      </c>
      <c r="AI372" s="79" t="s">
        <v>2626</v>
      </c>
      <c r="AJ372" s="79"/>
      <c r="AK372" s="87" t="s">
        <v>2624</v>
      </c>
      <c r="AL372" s="79" t="b">
        <v>0</v>
      </c>
      <c r="AM372" s="79">
        <v>158</v>
      </c>
      <c r="AN372" s="87" t="s">
        <v>2621</v>
      </c>
      <c r="AO372" s="79" t="s">
        <v>2631</v>
      </c>
      <c r="AP372" s="79" t="b">
        <v>0</v>
      </c>
      <c r="AQ372" s="87" t="s">
        <v>2621</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8">
        <v>0</v>
      </c>
      <c r="BG372" s="49">
        <v>0</v>
      </c>
      <c r="BH372" s="48">
        <v>0</v>
      </c>
      <c r="BI372" s="49">
        <v>0</v>
      </c>
      <c r="BJ372" s="48">
        <v>0</v>
      </c>
      <c r="BK372" s="49">
        <v>0</v>
      </c>
      <c r="BL372" s="48">
        <v>42</v>
      </c>
      <c r="BM372" s="49">
        <v>100</v>
      </c>
      <c r="BN372" s="48">
        <v>42</v>
      </c>
    </row>
    <row r="373" spans="1:66" ht="15">
      <c r="A373" s="64" t="s">
        <v>484</v>
      </c>
      <c r="B373" s="64" t="s">
        <v>597</v>
      </c>
      <c r="C373" s="65" t="s">
        <v>5759</v>
      </c>
      <c r="D373" s="66">
        <v>3</v>
      </c>
      <c r="E373" s="67" t="s">
        <v>132</v>
      </c>
      <c r="F373" s="68">
        <v>32</v>
      </c>
      <c r="G373" s="65"/>
      <c r="H373" s="69"/>
      <c r="I373" s="70"/>
      <c r="J373" s="70"/>
      <c r="K373" s="34" t="s">
        <v>65</v>
      </c>
      <c r="L373" s="77">
        <v>373</v>
      </c>
      <c r="M373" s="77"/>
      <c r="N373" s="72"/>
      <c r="O373" s="79" t="s">
        <v>630</v>
      </c>
      <c r="P373" s="81">
        <v>43687.63649305556</v>
      </c>
      <c r="Q373" s="79" t="s">
        <v>644</v>
      </c>
      <c r="R373" s="79"/>
      <c r="S373" s="79"/>
      <c r="T373" s="79" t="s">
        <v>661</v>
      </c>
      <c r="U373" s="79"/>
      <c r="V373" s="82" t="s">
        <v>958</v>
      </c>
      <c r="W373" s="81">
        <v>43687.63649305556</v>
      </c>
      <c r="X373" s="85">
        <v>43687</v>
      </c>
      <c r="Y373" s="87" t="s">
        <v>1394</v>
      </c>
      <c r="Z373" s="82" t="s">
        <v>1906</v>
      </c>
      <c r="AA373" s="79"/>
      <c r="AB373" s="79"/>
      <c r="AC373" s="87" t="s">
        <v>2418</v>
      </c>
      <c r="AD373" s="79"/>
      <c r="AE373" s="79" t="b">
        <v>0</v>
      </c>
      <c r="AF373" s="79">
        <v>0</v>
      </c>
      <c r="AG373" s="87" t="s">
        <v>2624</v>
      </c>
      <c r="AH373" s="79" t="b">
        <v>0</v>
      </c>
      <c r="AI373" s="79" t="s">
        <v>2626</v>
      </c>
      <c r="AJ373" s="79"/>
      <c r="AK373" s="87" t="s">
        <v>2624</v>
      </c>
      <c r="AL373" s="79" t="b">
        <v>0</v>
      </c>
      <c r="AM373" s="79">
        <v>158</v>
      </c>
      <c r="AN373" s="87" t="s">
        <v>2621</v>
      </c>
      <c r="AO373" s="79" t="s">
        <v>2633</v>
      </c>
      <c r="AP373" s="79" t="b">
        <v>0</v>
      </c>
      <c r="AQ373" s="87" t="s">
        <v>2621</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8">
        <v>0</v>
      </c>
      <c r="BG373" s="49">
        <v>0</v>
      </c>
      <c r="BH373" s="48">
        <v>0</v>
      </c>
      <c r="BI373" s="49">
        <v>0</v>
      </c>
      <c r="BJ373" s="48">
        <v>0</v>
      </c>
      <c r="BK373" s="49">
        <v>0</v>
      </c>
      <c r="BL373" s="48">
        <v>42</v>
      </c>
      <c r="BM373" s="49">
        <v>100</v>
      </c>
      <c r="BN373" s="48">
        <v>42</v>
      </c>
    </row>
    <row r="374" spans="1:66" ht="15">
      <c r="A374" s="64" t="s">
        <v>485</v>
      </c>
      <c r="B374" s="64" t="s">
        <v>597</v>
      </c>
      <c r="C374" s="65" t="s">
        <v>5759</v>
      </c>
      <c r="D374" s="66">
        <v>3</v>
      </c>
      <c r="E374" s="67" t="s">
        <v>132</v>
      </c>
      <c r="F374" s="68">
        <v>32</v>
      </c>
      <c r="G374" s="65"/>
      <c r="H374" s="69"/>
      <c r="I374" s="70"/>
      <c r="J374" s="70"/>
      <c r="K374" s="34" t="s">
        <v>65</v>
      </c>
      <c r="L374" s="77">
        <v>374</v>
      </c>
      <c r="M374" s="77"/>
      <c r="N374" s="72"/>
      <c r="O374" s="79" t="s">
        <v>630</v>
      </c>
      <c r="P374" s="81">
        <v>43687.674942129626</v>
      </c>
      <c r="Q374" s="79" t="s">
        <v>644</v>
      </c>
      <c r="R374" s="79"/>
      <c r="S374" s="79"/>
      <c r="T374" s="79" t="s">
        <v>661</v>
      </c>
      <c r="U374" s="79"/>
      <c r="V374" s="82" t="s">
        <v>959</v>
      </c>
      <c r="W374" s="81">
        <v>43687.674942129626</v>
      </c>
      <c r="X374" s="85">
        <v>43687</v>
      </c>
      <c r="Y374" s="87" t="s">
        <v>1395</v>
      </c>
      <c r="Z374" s="82" t="s">
        <v>1907</v>
      </c>
      <c r="AA374" s="79"/>
      <c r="AB374" s="79"/>
      <c r="AC374" s="87" t="s">
        <v>2419</v>
      </c>
      <c r="AD374" s="79"/>
      <c r="AE374" s="79" t="b">
        <v>0</v>
      </c>
      <c r="AF374" s="79">
        <v>0</v>
      </c>
      <c r="AG374" s="87" t="s">
        <v>2624</v>
      </c>
      <c r="AH374" s="79" t="b">
        <v>0</v>
      </c>
      <c r="AI374" s="79" t="s">
        <v>2626</v>
      </c>
      <c r="AJ374" s="79"/>
      <c r="AK374" s="87" t="s">
        <v>2624</v>
      </c>
      <c r="AL374" s="79" t="b">
        <v>0</v>
      </c>
      <c r="AM374" s="79">
        <v>158</v>
      </c>
      <c r="AN374" s="87" t="s">
        <v>2621</v>
      </c>
      <c r="AO374" s="79" t="s">
        <v>2635</v>
      </c>
      <c r="AP374" s="79" t="b">
        <v>0</v>
      </c>
      <c r="AQ374" s="87" t="s">
        <v>2621</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8">
        <v>0</v>
      </c>
      <c r="BG374" s="49">
        <v>0</v>
      </c>
      <c r="BH374" s="48">
        <v>0</v>
      </c>
      <c r="BI374" s="49">
        <v>0</v>
      </c>
      <c r="BJ374" s="48">
        <v>0</v>
      </c>
      <c r="BK374" s="49">
        <v>0</v>
      </c>
      <c r="BL374" s="48">
        <v>42</v>
      </c>
      <c r="BM374" s="49">
        <v>100</v>
      </c>
      <c r="BN374" s="48">
        <v>42</v>
      </c>
    </row>
    <row r="375" spans="1:66" ht="15">
      <c r="A375" s="64" t="s">
        <v>486</v>
      </c>
      <c r="B375" s="64" t="s">
        <v>597</v>
      </c>
      <c r="C375" s="65" t="s">
        <v>5759</v>
      </c>
      <c r="D375" s="66">
        <v>3</v>
      </c>
      <c r="E375" s="67" t="s">
        <v>132</v>
      </c>
      <c r="F375" s="68">
        <v>32</v>
      </c>
      <c r="G375" s="65"/>
      <c r="H375" s="69"/>
      <c r="I375" s="70"/>
      <c r="J375" s="70"/>
      <c r="K375" s="34" t="s">
        <v>65</v>
      </c>
      <c r="L375" s="77">
        <v>375</v>
      </c>
      <c r="M375" s="77"/>
      <c r="N375" s="72"/>
      <c r="O375" s="79" t="s">
        <v>630</v>
      </c>
      <c r="P375" s="81">
        <v>43687.682546296295</v>
      </c>
      <c r="Q375" s="79" t="s">
        <v>644</v>
      </c>
      <c r="R375" s="79"/>
      <c r="S375" s="79"/>
      <c r="T375" s="79" t="s">
        <v>661</v>
      </c>
      <c r="U375" s="79"/>
      <c r="V375" s="82" t="s">
        <v>960</v>
      </c>
      <c r="W375" s="81">
        <v>43687.682546296295</v>
      </c>
      <c r="X375" s="85">
        <v>43687</v>
      </c>
      <c r="Y375" s="87" t="s">
        <v>1396</v>
      </c>
      <c r="Z375" s="82" t="s">
        <v>1908</v>
      </c>
      <c r="AA375" s="79"/>
      <c r="AB375" s="79"/>
      <c r="AC375" s="87" t="s">
        <v>2420</v>
      </c>
      <c r="AD375" s="79"/>
      <c r="AE375" s="79" t="b">
        <v>0</v>
      </c>
      <c r="AF375" s="79">
        <v>0</v>
      </c>
      <c r="AG375" s="87" t="s">
        <v>2624</v>
      </c>
      <c r="AH375" s="79" t="b">
        <v>0</v>
      </c>
      <c r="AI375" s="79" t="s">
        <v>2626</v>
      </c>
      <c r="AJ375" s="79"/>
      <c r="AK375" s="87" t="s">
        <v>2624</v>
      </c>
      <c r="AL375" s="79" t="b">
        <v>0</v>
      </c>
      <c r="AM375" s="79">
        <v>158</v>
      </c>
      <c r="AN375" s="87" t="s">
        <v>2621</v>
      </c>
      <c r="AO375" s="79" t="s">
        <v>2633</v>
      </c>
      <c r="AP375" s="79" t="b">
        <v>0</v>
      </c>
      <c r="AQ375" s="87" t="s">
        <v>2621</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8">
        <v>0</v>
      </c>
      <c r="BG375" s="49">
        <v>0</v>
      </c>
      <c r="BH375" s="48">
        <v>0</v>
      </c>
      <c r="BI375" s="49">
        <v>0</v>
      </c>
      <c r="BJ375" s="48">
        <v>0</v>
      </c>
      <c r="BK375" s="49">
        <v>0</v>
      </c>
      <c r="BL375" s="48">
        <v>42</v>
      </c>
      <c r="BM375" s="49">
        <v>100</v>
      </c>
      <c r="BN375" s="48">
        <v>42</v>
      </c>
    </row>
    <row r="376" spans="1:66" ht="15">
      <c r="A376" s="64" t="s">
        <v>487</v>
      </c>
      <c r="B376" s="64" t="s">
        <v>597</v>
      </c>
      <c r="C376" s="65" t="s">
        <v>5759</v>
      </c>
      <c r="D376" s="66">
        <v>3</v>
      </c>
      <c r="E376" s="67" t="s">
        <v>132</v>
      </c>
      <c r="F376" s="68">
        <v>32</v>
      </c>
      <c r="G376" s="65"/>
      <c r="H376" s="69"/>
      <c r="I376" s="70"/>
      <c r="J376" s="70"/>
      <c r="K376" s="34" t="s">
        <v>65</v>
      </c>
      <c r="L376" s="77">
        <v>376</v>
      </c>
      <c r="M376" s="77"/>
      <c r="N376" s="72"/>
      <c r="O376" s="79" t="s">
        <v>630</v>
      </c>
      <c r="P376" s="81">
        <v>43687.690613425926</v>
      </c>
      <c r="Q376" s="79" t="s">
        <v>644</v>
      </c>
      <c r="R376" s="79"/>
      <c r="S376" s="79"/>
      <c r="T376" s="79" t="s">
        <v>661</v>
      </c>
      <c r="U376" s="79"/>
      <c r="V376" s="82" t="s">
        <v>723</v>
      </c>
      <c r="W376" s="81">
        <v>43687.690613425926</v>
      </c>
      <c r="X376" s="85">
        <v>43687</v>
      </c>
      <c r="Y376" s="87" t="s">
        <v>1397</v>
      </c>
      <c r="Z376" s="82" t="s">
        <v>1909</v>
      </c>
      <c r="AA376" s="79"/>
      <c r="AB376" s="79"/>
      <c r="AC376" s="87" t="s">
        <v>2421</v>
      </c>
      <c r="AD376" s="79"/>
      <c r="AE376" s="79" t="b">
        <v>0</v>
      </c>
      <c r="AF376" s="79">
        <v>0</v>
      </c>
      <c r="AG376" s="87" t="s">
        <v>2624</v>
      </c>
      <c r="AH376" s="79" t="b">
        <v>0</v>
      </c>
      <c r="AI376" s="79" t="s">
        <v>2626</v>
      </c>
      <c r="AJ376" s="79"/>
      <c r="AK376" s="87" t="s">
        <v>2624</v>
      </c>
      <c r="AL376" s="79" t="b">
        <v>0</v>
      </c>
      <c r="AM376" s="79">
        <v>158</v>
      </c>
      <c r="AN376" s="87" t="s">
        <v>2621</v>
      </c>
      <c r="AO376" s="79" t="s">
        <v>2631</v>
      </c>
      <c r="AP376" s="79" t="b">
        <v>0</v>
      </c>
      <c r="AQ376" s="87" t="s">
        <v>2621</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8">
        <v>0</v>
      </c>
      <c r="BG376" s="49">
        <v>0</v>
      </c>
      <c r="BH376" s="48">
        <v>0</v>
      </c>
      <c r="BI376" s="49">
        <v>0</v>
      </c>
      <c r="BJ376" s="48">
        <v>0</v>
      </c>
      <c r="BK376" s="49">
        <v>0</v>
      </c>
      <c r="BL376" s="48">
        <v>42</v>
      </c>
      <c r="BM376" s="49">
        <v>100</v>
      </c>
      <c r="BN376" s="48">
        <v>42</v>
      </c>
    </row>
    <row r="377" spans="1:66" ht="15">
      <c r="A377" s="64" t="s">
        <v>488</v>
      </c>
      <c r="B377" s="64" t="s">
        <v>599</v>
      </c>
      <c r="C377" s="65" t="s">
        <v>5759</v>
      </c>
      <c r="D377" s="66">
        <v>3</v>
      </c>
      <c r="E377" s="67" t="s">
        <v>132</v>
      </c>
      <c r="F377" s="68">
        <v>32</v>
      </c>
      <c r="G377" s="65"/>
      <c r="H377" s="69"/>
      <c r="I377" s="70"/>
      <c r="J377" s="70"/>
      <c r="K377" s="34" t="s">
        <v>65</v>
      </c>
      <c r="L377" s="77">
        <v>377</v>
      </c>
      <c r="M377" s="77"/>
      <c r="N377" s="72"/>
      <c r="O377" s="79" t="s">
        <v>630</v>
      </c>
      <c r="P377" s="81">
        <v>43682.448854166665</v>
      </c>
      <c r="Q377" s="79" t="s">
        <v>634</v>
      </c>
      <c r="R377" s="79"/>
      <c r="S377" s="79"/>
      <c r="T377" s="79" t="s">
        <v>660</v>
      </c>
      <c r="U377" s="79"/>
      <c r="V377" s="82" t="s">
        <v>961</v>
      </c>
      <c r="W377" s="81">
        <v>43682.448854166665</v>
      </c>
      <c r="X377" s="85">
        <v>43682</v>
      </c>
      <c r="Y377" s="87" t="s">
        <v>1398</v>
      </c>
      <c r="Z377" s="82" t="s">
        <v>1910</v>
      </c>
      <c r="AA377" s="79"/>
      <c r="AB377" s="79"/>
      <c r="AC377" s="87" t="s">
        <v>2422</v>
      </c>
      <c r="AD377" s="79"/>
      <c r="AE377" s="79" t="b">
        <v>0</v>
      </c>
      <c r="AF377" s="79">
        <v>0</v>
      </c>
      <c r="AG377" s="87" t="s">
        <v>2624</v>
      </c>
      <c r="AH377" s="79" t="b">
        <v>0</v>
      </c>
      <c r="AI377" s="79" t="s">
        <v>2626</v>
      </c>
      <c r="AJ377" s="79"/>
      <c r="AK377" s="87" t="s">
        <v>2624</v>
      </c>
      <c r="AL377" s="79" t="b">
        <v>0</v>
      </c>
      <c r="AM377" s="79">
        <v>192</v>
      </c>
      <c r="AN377" s="87" t="s">
        <v>2597</v>
      </c>
      <c r="AO377" s="79" t="s">
        <v>2631</v>
      </c>
      <c r="AP377" s="79" t="b">
        <v>0</v>
      </c>
      <c r="AQ377" s="87" t="s">
        <v>2597</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1</v>
      </c>
      <c r="BF377" s="48">
        <v>1</v>
      </c>
      <c r="BG377" s="49">
        <v>2.9411764705882355</v>
      </c>
      <c r="BH377" s="48">
        <v>0</v>
      </c>
      <c r="BI377" s="49">
        <v>0</v>
      </c>
      <c r="BJ377" s="48">
        <v>0</v>
      </c>
      <c r="BK377" s="49">
        <v>0</v>
      </c>
      <c r="BL377" s="48">
        <v>33</v>
      </c>
      <c r="BM377" s="49">
        <v>97.05882352941177</v>
      </c>
      <c r="BN377" s="48">
        <v>34</v>
      </c>
    </row>
    <row r="378" spans="1:66" ht="15">
      <c r="A378" s="64" t="s">
        <v>488</v>
      </c>
      <c r="B378" s="64" t="s">
        <v>597</v>
      </c>
      <c r="C378" s="65" t="s">
        <v>5759</v>
      </c>
      <c r="D378" s="66">
        <v>3</v>
      </c>
      <c r="E378" s="67" t="s">
        <v>132</v>
      </c>
      <c r="F378" s="68">
        <v>32</v>
      </c>
      <c r="G378" s="65"/>
      <c r="H378" s="69"/>
      <c r="I378" s="70"/>
      <c r="J378" s="70"/>
      <c r="K378" s="34" t="s">
        <v>65</v>
      </c>
      <c r="L378" s="77">
        <v>378</v>
      </c>
      <c r="M378" s="77"/>
      <c r="N378" s="72"/>
      <c r="O378" s="79" t="s">
        <v>630</v>
      </c>
      <c r="P378" s="81">
        <v>43687.69342592593</v>
      </c>
      <c r="Q378" s="79" t="s">
        <v>644</v>
      </c>
      <c r="R378" s="79"/>
      <c r="S378" s="79"/>
      <c r="T378" s="79" t="s">
        <v>661</v>
      </c>
      <c r="U378" s="79"/>
      <c r="V378" s="82" t="s">
        <v>961</v>
      </c>
      <c r="W378" s="81">
        <v>43687.69342592593</v>
      </c>
      <c r="X378" s="85">
        <v>43687</v>
      </c>
      <c r="Y378" s="87" t="s">
        <v>1399</v>
      </c>
      <c r="Z378" s="82" t="s">
        <v>1911</v>
      </c>
      <c r="AA378" s="79"/>
      <c r="AB378" s="79"/>
      <c r="AC378" s="87" t="s">
        <v>2423</v>
      </c>
      <c r="AD378" s="79"/>
      <c r="AE378" s="79" t="b">
        <v>0</v>
      </c>
      <c r="AF378" s="79">
        <v>0</v>
      </c>
      <c r="AG378" s="87" t="s">
        <v>2624</v>
      </c>
      <c r="AH378" s="79" t="b">
        <v>0</v>
      </c>
      <c r="AI378" s="79" t="s">
        <v>2626</v>
      </c>
      <c r="AJ378" s="79"/>
      <c r="AK378" s="87" t="s">
        <v>2624</v>
      </c>
      <c r="AL378" s="79" t="b">
        <v>0</v>
      </c>
      <c r="AM378" s="79">
        <v>158</v>
      </c>
      <c r="AN378" s="87" t="s">
        <v>2621</v>
      </c>
      <c r="AO378" s="79" t="s">
        <v>2631</v>
      </c>
      <c r="AP378" s="79" t="b">
        <v>0</v>
      </c>
      <c r="AQ378" s="87" t="s">
        <v>2621</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8">
        <v>0</v>
      </c>
      <c r="BG378" s="49">
        <v>0</v>
      </c>
      <c r="BH378" s="48">
        <v>0</v>
      </c>
      <c r="BI378" s="49">
        <v>0</v>
      </c>
      <c r="BJ378" s="48">
        <v>0</v>
      </c>
      <c r="BK378" s="49">
        <v>0</v>
      </c>
      <c r="BL378" s="48">
        <v>42</v>
      </c>
      <c r="BM378" s="49">
        <v>100</v>
      </c>
      <c r="BN378" s="48">
        <v>42</v>
      </c>
    </row>
    <row r="379" spans="1:66" ht="15">
      <c r="A379" s="64" t="s">
        <v>489</v>
      </c>
      <c r="B379" s="64" t="s">
        <v>599</v>
      </c>
      <c r="C379" s="65" t="s">
        <v>5759</v>
      </c>
      <c r="D379" s="66">
        <v>3</v>
      </c>
      <c r="E379" s="67" t="s">
        <v>132</v>
      </c>
      <c r="F379" s="68">
        <v>32</v>
      </c>
      <c r="G379" s="65"/>
      <c r="H379" s="69"/>
      <c r="I379" s="70"/>
      <c r="J379" s="70"/>
      <c r="K379" s="34" t="s">
        <v>65</v>
      </c>
      <c r="L379" s="77">
        <v>379</v>
      </c>
      <c r="M379" s="77"/>
      <c r="N379" s="72"/>
      <c r="O379" s="79" t="s">
        <v>630</v>
      </c>
      <c r="P379" s="81">
        <v>43682.532164351855</v>
      </c>
      <c r="Q379" s="79" t="s">
        <v>633</v>
      </c>
      <c r="R379" s="79"/>
      <c r="S379" s="79"/>
      <c r="T379" s="79" t="s">
        <v>659</v>
      </c>
      <c r="U379" s="79"/>
      <c r="V379" s="82" t="s">
        <v>962</v>
      </c>
      <c r="W379" s="81">
        <v>43682.532164351855</v>
      </c>
      <c r="X379" s="85">
        <v>43682</v>
      </c>
      <c r="Y379" s="87" t="s">
        <v>1400</v>
      </c>
      <c r="Z379" s="82" t="s">
        <v>1912</v>
      </c>
      <c r="AA379" s="79"/>
      <c r="AB379" s="79"/>
      <c r="AC379" s="87" t="s">
        <v>2424</v>
      </c>
      <c r="AD379" s="79"/>
      <c r="AE379" s="79" t="b">
        <v>0</v>
      </c>
      <c r="AF379" s="79">
        <v>0</v>
      </c>
      <c r="AG379" s="87" t="s">
        <v>2624</v>
      </c>
      <c r="AH379" s="79" t="b">
        <v>0</v>
      </c>
      <c r="AI379" s="79" t="s">
        <v>2626</v>
      </c>
      <c r="AJ379" s="79"/>
      <c r="AK379" s="87" t="s">
        <v>2624</v>
      </c>
      <c r="AL379" s="79" t="b">
        <v>0</v>
      </c>
      <c r="AM379" s="79">
        <v>26</v>
      </c>
      <c r="AN379" s="87" t="s">
        <v>2596</v>
      </c>
      <c r="AO379" s="79" t="s">
        <v>2631</v>
      </c>
      <c r="AP379" s="79" t="b">
        <v>0</v>
      </c>
      <c r="AQ379" s="87" t="s">
        <v>2596</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1</v>
      </c>
      <c r="BF379" s="48">
        <v>1</v>
      </c>
      <c r="BG379" s="49">
        <v>2.5641025641025643</v>
      </c>
      <c r="BH379" s="48">
        <v>0</v>
      </c>
      <c r="BI379" s="49">
        <v>0</v>
      </c>
      <c r="BJ379" s="48">
        <v>0</v>
      </c>
      <c r="BK379" s="49">
        <v>0</v>
      </c>
      <c r="BL379" s="48">
        <v>38</v>
      </c>
      <c r="BM379" s="49">
        <v>97.43589743589743</v>
      </c>
      <c r="BN379" s="48">
        <v>39</v>
      </c>
    </row>
    <row r="380" spans="1:66" ht="15">
      <c r="A380" s="64" t="s">
        <v>489</v>
      </c>
      <c r="B380" s="64" t="s">
        <v>597</v>
      </c>
      <c r="C380" s="65" t="s">
        <v>5759</v>
      </c>
      <c r="D380" s="66">
        <v>3</v>
      </c>
      <c r="E380" s="67" t="s">
        <v>132</v>
      </c>
      <c r="F380" s="68">
        <v>32</v>
      </c>
      <c r="G380" s="65"/>
      <c r="H380" s="69"/>
      <c r="I380" s="70"/>
      <c r="J380" s="70"/>
      <c r="K380" s="34" t="s">
        <v>65</v>
      </c>
      <c r="L380" s="77">
        <v>380</v>
      </c>
      <c r="M380" s="77"/>
      <c r="N380" s="72"/>
      <c r="O380" s="79" t="s">
        <v>630</v>
      </c>
      <c r="P380" s="81">
        <v>43687.69966435185</v>
      </c>
      <c r="Q380" s="79" t="s">
        <v>644</v>
      </c>
      <c r="R380" s="79"/>
      <c r="S380" s="79"/>
      <c r="T380" s="79" t="s">
        <v>661</v>
      </c>
      <c r="U380" s="79"/>
      <c r="V380" s="82" t="s">
        <v>962</v>
      </c>
      <c r="W380" s="81">
        <v>43687.69966435185</v>
      </c>
      <c r="X380" s="85">
        <v>43687</v>
      </c>
      <c r="Y380" s="87" t="s">
        <v>1401</v>
      </c>
      <c r="Z380" s="82" t="s">
        <v>1913</v>
      </c>
      <c r="AA380" s="79"/>
      <c r="AB380" s="79"/>
      <c r="AC380" s="87" t="s">
        <v>2425</v>
      </c>
      <c r="AD380" s="79"/>
      <c r="AE380" s="79" t="b">
        <v>0</v>
      </c>
      <c r="AF380" s="79">
        <v>0</v>
      </c>
      <c r="AG380" s="87" t="s">
        <v>2624</v>
      </c>
      <c r="AH380" s="79" t="b">
        <v>0</v>
      </c>
      <c r="AI380" s="79" t="s">
        <v>2626</v>
      </c>
      <c r="AJ380" s="79"/>
      <c r="AK380" s="87" t="s">
        <v>2624</v>
      </c>
      <c r="AL380" s="79" t="b">
        <v>0</v>
      </c>
      <c r="AM380" s="79">
        <v>158</v>
      </c>
      <c r="AN380" s="87" t="s">
        <v>2621</v>
      </c>
      <c r="AO380" s="79" t="s">
        <v>2631</v>
      </c>
      <c r="AP380" s="79" t="b">
        <v>0</v>
      </c>
      <c r="AQ380" s="87" t="s">
        <v>2621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8">
        <v>0</v>
      </c>
      <c r="BG380" s="49">
        <v>0</v>
      </c>
      <c r="BH380" s="48">
        <v>0</v>
      </c>
      <c r="BI380" s="49">
        <v>0</v>
      </c>
      <c r="BJ380" s="48">
        <v>0</v>
      </c>
      <c r="BK380" s="49">
        <v>0</v>
      </c>
      <c r="BL380" s="48">
        <v>42</v>
      </c>
      <c r="BM380" s="49">
        <v>100</v>
      </c>
      <c r="BN380" s="48">
        <v>42</v>
      </c>
    </row>
    <row r="381" spans="1:66" ht="15">
      <c r="A381" s="64" t="s">
        <v>490</v>
      </c>
      <c r="B381" s="64" t="s">
        <v>599</v>
      </c>
      <c r="C381" s="65" t="s">
        <v>5759</v>
      </c>
      <c r="D381" s="66">
        <v>3</v>
      </c>
      <c r="E381" s="67" t="s">
        <v>132</v>
      </c>
      <c r="F381" s="68">
        <v>32</v>
      </c>
      <c r="G381" s="65"/>
      <c r="H381" s="69"/>
      <c r="I381" s="70"/>
      <c r="J381" s="70"/>
      <c r="K381" s="34" t="s">
        <v>65</v>
      </c>
      <c r="L381" s="77">
        <v>381</v>
      </c>
      <c r="M381" s="77"/>
      <c r="N381" s="72"/>
      <c r="O381" s="79" t="s">
        <v>630</v>
      </c>
      <c r="P381" s="81">
        <v>43683.38835648148</v>
      </c>
      <c r="Q381" s="79" t="s">
        <v>639</v>
      </c>
      <c r="R381" s="79"/>
      <c r="S381" s="79"/>
      <c r="T381" s="79" t="s">
        <v>664</v>
      </c>
      <c r="U381" s="79"/>
      <c r="V381" s="82" t="s">
        <v>963</v>
      </c>
      <c r="W381" s="81">
        <v>43683.38835648148</v>
      </c>
      <c r="X381" s="85">
        <v>43683</v>
      </c>
      <c r="Y381" s="87" t="s">
        <v>1402</v>
      </c>
      <c r="Z381" s="82" t="s">
        <v>1914</v>
      </c>
      <c r="AA381" s="79"/>
      <c r="AB381" s="79"/>
      <c r="AC381" s="87" t="s">
        <v>2426</v>
      </c>
      <c r="AD381" s="79"/>
      <c r="AE381" s="79" t="b">
        <v>0</v>
      </c>
      <c r="AF381" s="79">
        <v>0</v>
      </c>
      <c r="AG381" s="87" t="s">
        <v>2624</v>
      </c>
      <c r="AH381" s="79" t="b">
        <v>0</v>
      </c>
      <c r="AI381" s="79" t="s">
        <v>2626</v>
      </c>
      <c r="AJ381" s="79"/>
      <c r="AK381" s="87" t="s">
        <v>2624</v>
      </c>
      <c r="AL381" s="79" t="b">
        <v>0</v>
      </c>
      <c r="AM381" s="79">
        <v>40</v>
      </c>
      <c r="AN381" s="87" t="s">
        <v>2598</v>
      </c>
      <c r="AO381" s="79" t="s">
        <v>2631</v>
      </c>
      <c r="AP381" s="79" t="b">
        <v>0</v>
      </c>
      <c r="AQ381" s="87" t="s">
        <v>2598</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1</v>
      </c>
      <c r="BF381" s="48">
        <v>0</v>
      </c>
      <c r="BG381" s="49">
        <v>0</v>
      </c>
      <c r="BH381" s="48">
        <v>0</v>
      </c>
      <c r="BI381" s="49">
        <v>0</v>
      </c>
      <c r="BJ381" s="48">
        <v>0</v>
      </c>
      <c r="BK381" s="49">
        <v>0</v>
      </c>
      <c r="BL381" s="48">
        <v>40</v>
      </c>
      <c r="BM381" s="49">
        <v>100</v>
      </c>
      <c r="BN381" s="48">
        <v>40</v>
      </c>
    </row>
    <row r="382" spans="1:66" ht="15">
      <c r="A382" s="64" t="s">
        <v>490</v>
      </c>
      <c r="B382" s="64" t="s">
        <v>597</v>
      </c>
      <c r="C382" s="65" t="s">
        <v>5759</v>
      </c>
      <c r="D382" s="66">
        <v>3</v>
      </c>
      <c r="E382" s="67" t="s">
        <v>132</v>
      </c>
      <c r="F382" s="68">
        <v>32</v>
      </c>
      <c r="G382" s="65"/>
      <c r="H382" s="69"/>
      <c r="I382" s="70"/>
      <c r="J382" s="70"/>
      <c r="K382" s="34" t="s">
        <v>65</v>
      </c>
      <c r="L382" s="77">
        <v>382</v>
      </c>
      <c r="M382" s="77"/>
      <c r="N382" s="72"/>
      <c r="O382" s="79" t="s">
        <v>630</v>
      </c>
      <c r="P382" s="81">
        <v>43687.72655092592</v>
      </c>
      <c r="Q382" s="79" t="s">
        <v>644</v>
      </c>
      <c r="R382" s="79"/>
      <c r="S382" s="79"/>
      <c r="T382" s="79" t="s">
        <v>661</v>
      </c>
      <c r="U382" s="79"/>
      <c r="V382" s="82" t="s">
        <v>963</v>
      </c>
      <c r="W382" s="81">
        <v>43687.72655092592</v>
      </c>
      <c r="X382" s="85">
        <v>43687</v>
      </c>
      <c r="Y382" s="87" t="s">
        <v>1403</v>
      </c>
      <c r="Z382" s="82" t="s">
        <v>1915</v>
      </c>
      <c r="AA382" s="79"/>
      <c r="AB382" s="79"/>
      <c r="AC382" s="87" t="s">
        <v>2427</v>
      </c>
      <c r="AD382" s="79"/>
      <c r="AE382" s="79" t="b">
        <v>0</v>
      </c>
      <c r="AF382" s="79">
        <v>0</v>
      </c>
      <c r="AG382" s="87" t="s">
        <v>2624</v>
      </c>
      <c r="AH382" s="79" t="b">
        <v>0</v>
      </c>
      <c r="AI382" s="79" t="s">
        <v>2626</v>
      </c>
      <c r="AJ382" s="79"/>
      <c r="AK382" s="87" t="s">
        <v>2624</v>
      </c>
      <c r="AL382" s="79" t="b">
        <v>0</v>
      </c>
      <c r="AM382" s="79">
        <v>158</v>
      </c>
      <c r="AN382" s="87" t="s">
        <v>2621</v>
      </c>
      <c r="AO382" s="79" t="s">
        <v>2631</v>
      </c>
      <c r="AP382" s="79" t="b">
        <v>0</v>
      </c>
      <c r="AQ382" s="87" t="s">
        <v>2621</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8">
        <v>0</v>
      </c>
      <c r="BG382" s="49">
        <v>0</v>
      </c>
      <c r="BH382" s="48">
        <v>0</v>
      </c>
      <c r="BI382" s="49">
        <v>0</v>
      </c>
      <c r="BJ382" s="48">
        <v>0</v>
      </c>
      <c r="BK382" s="49">
        <v>0</v>
      </c>
      <c r="BL382" s="48">
        <v>42</v>
      </c>
      <c r="BM382" s="49">
        <v>100</v>
      </c>
      <c r="BN382" s="48">
        <v>42</v>
      </c>
    </row>
    <row r="383" spans="1:66" ht="15">
      <c r="A383" s="64" t="s">
        <v>491</v>
      </c>
      <c r="B383" s="64" t="s">
        <v>597</v>
      </c>
      <c r="C383" s="65" t="s">
        <v>5759</v>
      </c>
      <c r="D383" s="66">
        <v>3</v>
      </c>
      <c r="E383" s="67" t="s">
        <v>132</v>
      </c>
      <c r="F383" s="68">
        <v>32</v>
      </c>
      <c r="G383" s="65"/>
      <c r="H383" s="69"/>
      <c r="I383" s="70"/>
      <c r="J383" s="70"/>
      <c r="K383" s="34" t="s">
        <v>65</v>
      </c>
      <c r="L383" s="77">
        <v>383</v>
      </c>
      <c r="M383" s="77"/>
      <c r="N383" s="72"/>
      <c r="O383" s="79" t="s">
        <v>630</v>
      </c>
      <c r="P383" s="81">
        <v>43687.731354166666</v>
      </c>
      <c r="Q383" s="79" t="s">
        <v>644</v>
      </c>
      <c r="R383" s="79"/>
      <c r="S383" s="79"/>
      <c r="T383" s="79" t="s">
        <v>661</v>
      </c>
      <c r="U383" s="79"/>
      <c r="V383" s="82" t="s">
        <v>964</v>
      </c>
      <c r="W383" s="81">
        <v>43687.731354166666</v>
      </c>
      <c r="X383" s="85">
        <v>43687</v>
      </c>
      <c r="Y383" s="87" t="s">
        <v>1404</v>
      </c>
      <c r="Z383" s="82" t="s">
        <v>1916</v>
      </c>
      <c r="AA383" s="79"/>
      <c r="AB383" s="79"/>
      <c r="AC383" s="87" t="s">
        <v>2428</v>
      </c>
      <c r="AD383" s="79"/>
      <c r="AE383" s="79" t="b">
        <v>0</v>
      </c>
      <c r="AF383" s="79">
        <v>0</v>
      </c>
      <c r="AG383" s="87" t="s">
        <v>2624</v>
      </c>
      <c r="AH383" s="79" t="b">
        <v>0</v>
      </c>
      <c r="AI383" s="79" t="s">
        <v>2626</v>
      </c>
      <c r="AJ383" s="79"/>
      <c r="AK383" s="87" t="s">
        <v>2624</v>
      </c>
      <c r="AL383" s="79" t="b">
        <v>0</v>
      </c>
      <c r="AM383" s="79">
        <v>158</v>
      </c>
      <c r="AN383" s="87" t="s">
        <v>2621</v>
      </c>
      <c r="AO383" s="79" t="s">
        <v>2635</v>
      </c>
      <c r="AP383" s="79" t="b">
        <v>0</v>
      </c>
      <c r="AQ383" s="87" t="s">
        <v>2621</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8">
        <v>0</v>
      </c>
      <c r="BG383" s="49">
        <v>0</v>
      </c>
      <c r="BH383" s="48">
        <v>0</v>
      </c>
      <c r="BI383" s="49">
        <v>0</v>
      </c>
      <c r="BJ383" s="48">
        <v>0</v>
      </c>
      <c r="BK383" s="49">
        <v>0</v>
      </c>
      <c r="BL383" s="48">
        <v>42</v>
      </c>
      <c r="BM383" s="49">
        <v>100</v>
      </c>
      <c r="BN383" s="48">
        <v>42</v>
      </c>
    </row>
    <row r="384" spans="1:66" ht="15">
      <c r="A384" s="64" t="s">
        <v>492</v>
      </c>
      <c r="B384" s="64" t="s">
        <v>597</v>
      </c>
      <c r="C384" s="65" t="s">
        <v>5759</v>
      </c>
      <c r="D384" s="66">
        <v>3</v>
      </c>
      <c r="E384" s="67" t="s">
        <v>132</v>
      </c>
      <c r="F384" s="68">
        <v>32</v>
      </c>
      <c r="G384" s="65"/>
      <c r="H384" s="69"/>
      <c r="I384" s="70"/>
      <c r="J384" s="70"/>
      <c r="K384" s="34" t="s">
        <v>65</v>
      </c>
      <c r="L384" s="77">
        <v>384</v>
      </c>
      <c r="M384" s="77"/>
      <c r="N384" s="72"/>
      <c r="O384" s="79" t="s">
        <v>630</v>
      </c>
      <c r="P384" s="81">
        <v>43687.773310185185</v>
      </c>
      <c r="Q384" s="79" t="s">
        <v>644</v>
      </c>
      <c r="R384" s="79"/>
      <c r="S384" s="79"/>
      <c r="T384" s="79" t="s">
        <v>661</v>
      </c>
      <c r="U384" s="79"/>
      <c r="V384" s="82" t="s">
        <v>965</v>
      </c>
      <c r="W384" s="81">
        <v>43687.773310185185</v>
      </c>
      <c r="X384" s="85">
        <v>43687</v>
      </c>
      <c r="Y384" s="87" t="s">
        <v>1405</v>
      </c>
      <c r="Z384" s="82" t="s">
        <v>1917</v>
      </c>
      <c r="AA384" s="79"/>
      <c r="AB384" s="79"/>
      <c r="AC384" s="87" t="s">
        <v>2429</v>
      </c>
      <c r="AD384" s="79"/>
      <c r="AE384" s="79" t="b">
        <v>0</v>
      </c>
      <c r="AF384" s="79">
        <v>0</v>
      </c>
      <c r="AG384" s="87" t="s">
        <v>2624</v>
      </c>
      <c r="AH384" s="79" t="b">
        <v>0</v>
      </c>
      <c r="AI384" s="79" t="s">
        <v>2626</v>
      </c>
      <c r="AJ384" s="79"/>
      <c r="AK384" s="87" t="s">
        <v>2624</v>
      </c>
      <c r="AL384" s="79" t="b">
        <v>0</v>
      </c>
      <c r="AM384" s="79">
        <v>158</v>
      </c>
      <c r="AN384" s="87" t="s">
        <v>2621</v>
      </c>
      <c r="AO384" s="79" t="s">
        <v>2632</v>
      </c>
      <c r="AP384" s="79" t="b">
        <v>0</v>
      </c>
      <c r="AQ384" s="87" t="s">
        <v>2621</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8">
        <v>0</v>
      </c>
      <c r="BG384" s="49">
        <v>0</v>
      </c>
      <c r="BH384" s="48">
        <v>0</v>
      </c>
      <c r="BI384" s="49">
        <v>0</v>
      </c>
      <c r="BJ384" s="48">
        <v>0</v>
      </c>
      <c r="BK384" s="49">
        <v>0</v>
      </c>
      <c r="BL384" s="48">
        <v>42</v>
      </c>
      <c r="BM384" s="49">
        <v>100</v>
      </c>
      <c r="BN384" s="48">
        <v>42</v>
      </c>
    </row>
    <row r="385" spans="1:66" ht="15">
      <c r="A385" s="64" t="s">
        <v>493</v>
      </c>
      <c r="B385" s="64" t="s">
        <v>597</v>
      </c>
      <c r="C385" s="65" t="s">
        <v>5759</v>
      </c>
      <c r="D385" s="66">
        <v>3</v>
      </c>
      <c r="E385" s="67" t="s">
        <v>132</v>
      </c>
      <c r="F385" s="68">
        <v>32</v>
      </c>
      <c r="G385" s="65"/>
      <c r="H385" s="69"/>
      <c r="I385" s="70"/>
      <c r="J385" s="70"/>
      <c r="K385" s="34" t="s">
        <v>65</v>
      </c>
      <c r="L385" s="77">
        <v>385</v>
      </c>
      <c r="M385" s="77"/>
      <c r="N385" s="72"/>
      <c r="O385" s="79" t="s">
        <v>630</v>
      </c>
      <c r="P385" s="81">
        <v>43687.79958333333</v>
      </c>
      <c r="Q385" s="79" t="s">
        <v>644</v>
      </c>
      <c r="R385" s="79"/>
      <c r="S385" s="79"/>
      <c r="T385" s="79" t="s">
        <v>661</v>
      </c>
      <c r="U385" s="79"/>
      <c r="V385" s="82" t="s">
        <v>966</v>
      </c>
      <c r="W385" s="81">
        <v>43687.79958333333</v>
      </c>
      <c r="X385" s="85">
        <v>43687</v>
      </c>
      <c r="Y385" s="87" t="s">
        <v>1406</v>
      </c>
      <c r="Z385" s="82" t="s">
        <v>1918</v>
      </c>
      <c r="AA385" s="79"/>
      <c r="AB385" s="79"/>
      <c r="AC385" s="87" t="s">
        <v>2430</v>
      </c>
      <c r="AD385" s="79"/>
      <c r="AE385" s="79" t="b">
        <v>0</v>
      </c>
      <c r="AF385" s="79">
        <v>0</v>
      </c>
      <c r="AG385" s="87" t="s">
        <v>2624</v>
      </c>
      <c r="AH385" s="79" t="b">
        <v>0</v>
      </c>
      <c r="AI385" s="79" t="s">
        <v>2626</v>
      </c>
      <c r="AJ385" s="79"/>
      <c r="AK385" s="87" t="s">
        <v>2624</v>
      </c>
      <c r="AL385" s="79" t="b">
        <v>0</v>
      </c>
      <c r="AM385" s="79">
        <v>158</v>
      </c>
      <c r="AN385" s="87" t="s">
        <v>2621</v>
      </c>
      <c r="AO385" s="79" t="s">
        <v>2631</v>
      </c>
      <c r="AP385" s="79" t="b">
        <v>0</v>
      </c>
      <c r="AQ385" s="87" t="s">
        <v>2621</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8">
        <v>0</v>
      </c>
      <c r="BG385" s="49">
        <v>0</v>
      </c>
      <c r="BH385" s="48">
        <v>0</v>
      </c>
      <c r="BI385" s="49">
        <v>0</v>
      </c>
      <c r="BJ385" s="48">
        <v>0</v>
      </c>
      <c r="BK385" s="49">
        <v>0</v>
      </c>
      <c r="BL385" s="48">
        <v>42</v>
      </c>
      <c r="BM385" s="49">
        <v>100</v>
      </c>
      <c r="BN385" s="48">
        <v>42</v>
      </c>
    </row>
    <row r="386" spans="1:66" ht="15">
      <c r="A386" s="64" t="s">
        <v>494</v>
      </c>
      <c r="B386" s="64" t="s">
        <v>597</v>
      </c>
      <c r="C386" s="65" t="s">
        <v>5759</v>
      </c>
      <c r="D386" s="66">
        <v>3</v>
      </c>
      <c r="E386" s="67" t="s">
        <v>132</v>
      </c>
      <c r="F386" s="68">
        <v>32</v>
      </c>
      <c r="G386" s="65"/>
      <c r="H386" s="69"/>
      <c r="I386" s="70"/>
      <c r="J386" s="70"/>
      <c r="K386" s="34" t="s">
        <v>65</v>
      </c>
      <c r="L386" s="77">
        <v>386</v>
      </c>
      <c r="M386" s="77"/>
      <c r="N386" s="72"/>
      <c r="O386" s="79" t="s">
        <v>630</v>
      </c>
      <c r="P386" s="81">
        <v>43687.8037962963</v>
      </c>
      <c r="Q386" s="79" t="s">
        <v>644</v>
      </c>
      <c r="R386" s="79"/>
      <c r="S386" s="79"/>
      <c r="T386" s="79" t="s">
        <v>661</v>
      </c>
      <c r="U386" s="79"/>
      <c r="V386" s="82" t="s">
        <v>967</v>
      </c>
      <c r="W386" s="81">
        <v>43687.8037962963</v>
      </c>
      <c r="X386" s="85">
        <v>43687</v>
      </c>
      <c r="Y386" s="87" t="s">
        <v>1407</v>
      </c>
      <c r="Z386" s="82" t="s">
        <v>1919</v>
      </c>
      <c r="AA386" s="79"/>
      <c r="AB386" s="79"/>
      <c r="AC386" s="87" t="s">
        <v>2431</v>
      </c>
      <c r="AD386" s="79"/>
      <c r="AE386" s="79" t="b">
        <v>0</v>
      </c>
      <c r="AF386" s="79">
        <v>0</v>
      </c>
      <c r="AG386" s="87" t="s">
        <v>2624</v>
      </c>
      <c r="AH386" s="79" t="b">
        <v>0</v>
      </c>
      <c r="AI386" s="79" t="s">
        <v>2626</v>
      </c>
      <c r="AJ386" s="79"/>
      <c r="AK386" s="87" t="s">
        <v>2624</v>
      </c>
      <c r="AL386" s="79" t="b">
        <v>0</v>
      </c>
      <c r="AM386" s="79">
        <v>158</v>
      </c>
      <c r="AN386" s="87" t="s">
        <v>2621</v>
      </c>
      <c r="AO386" s="79" t="s">
        <v>2645</v>
      </c>
      <c r="AP386" s="79" t="b">
        <v>0</v>
      </c>
      <c r="AQ386" s="87" t="s">
        <v>2621</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8">
        <v>0</v>
      </c>
      <c r="BG386" s="49">
        <v>0</v>
      </c>
      <c r="BH386" s="48">
        <v>0</v>
      </c>
      <c r="BI386" s="49">
        <v>0</v>
      </c>
      <c r="BJ386" s="48">
        <v>0</v>
      </c>
      <c r="BK386" s="49">
        <v>0</v>
      </c>
      <c r="BL386" s="48">
        <v>42</v>
      </c>
      <c r="BM386" s="49">
        <v>100</v>
      </c>
      <c r="BN386" s="48">
        <v>42</v>
      </c>
    </row>
    <row r="387" spans="1:66" ht="15">
      <c r="A387" s="64" t="s">
        <v>495</v>
      </c>
      <c r="B387" s="64" t="s">
        <v>597</v>
      </c>
      <c r="C387" s="65" t="s">
        <v>5759</v>
      </c>
      <c r="D387" s="66">
        <v>3</v>
      </c>
      <c r="E387" s="67" t="s">
        <v>132</v>
      </c>
      <c r="F387" s="68">
        <v>32</v>
      </c>
      <c r="G387" s="65"/>
      <c r="H387" s="69"/>
      <c r="I387" s="70"/>
      <c r="J387" s="70"/>
      <c r="K387" s="34" t="s">
        <v>65</v>
      </c>
      <c r="L387" s="77">
        <v>387</v>
      </c>
      <c r="M387" s="77"/>
      <c r="N387" s="72"/>
      <c r="O387" s="79" t="s">
        <v>630</v>
      </c>
      <c r="P387" s="81">
        <v>43687.81144675926</v>
      </c>
      <c r="Q387" s="79" t="s">
        <v>644</v>
      </c>
      <c r="R387" s="79"/>
      <c r="S387" s="79"/>
      <c r="T387" s="79" t="s">
        <v>661</v>
      </c>
      <c r="U387" s="79"/>
      <c r="V387" s="82" t="s">
        <v>968</v>
      </c>
      <c r="W387" s="81">
        <v>43687.81144675926</v>
      </c>
      <c r="X387" s="85">
        <v>43687</v>
      </c>
      <c r="Y387" s="87" t="s">
        <v>1408</v>
      </c>
      <c r="Z387" s="82" t="s">
        <v>1920</v>
      </c>
      <c r="AA387" s="79"/>
      <c r="AB387" s="79"/>
      <c r="AC387" s="87" t="s">
        <v>2432</v>
      </c>
      <c r="AD387" s="79"/>
      <c r="AE387" s="79" t="b">
        <v>0</v>
      </c>
      <c r="AF387" s="79">
        <v>0</v>
      </c>
      <c r="AG387" s="87" t="s">
        <v>2624</v>
      </c>
      <c r="AH387" s="79" t="b">
        <v>0</v>
      </c>
      <c r="AI387" s="79" t="s">
        <v>2626</v>
      </c>
      <c r="AJ387" s="79"/>
      <c r="AK387" s="87" t="s">
        <v>2624</v>
      </c>
      <c r="AL387" s="79" t="b">
        <v>0</v>
      </c>
      <c r="AM387" s="79">
        <v>158</v>
      </c>
      <c r="AN387" s="87" t="s">
        <v>2621</v>
      </c>
      <c r="AO387" s="79" t="s">
        <v>2633</v>
      </c>
      <c r="AP387" s="79" t="b">
        <v>0</v>
      </c>
      <c r="AQ387" s="87" t="s">
        <v>2621</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8">
        <v>0</v>
      </c>
      <c r="BG387" s="49">
        <v>0</v>
      </c>
      <c r="BH387" s="48">
        <v>0</v>
      </c>
      <c r="BI387" s="49">
        <v>0</v>
      </c>
      <c r="BJ387" s="48">
        <v>0</v>
      </c>
      <c r="BK387" s="49">
        <v>0</v>
      </c>
      <c r="BL387" s="48">
        <v>42</v>
      </c>
      <c r="BM387" s="49">
        <v>100</v>
      </c>
      <c r="BN387" s="48">
        <v>42</v>
      </c>
    </row>
    <row r="388" spans="1:66" ht="15">
      <c r="A388" s="64" t="s">
        <v>496</v>
      </c>
      <c r="B388" s="64" t="s">
        <v>597</v>
      </c>
      <c r="C388" s="65" t="s">
        <v>5759</v>
      </c>
      <c r="D388" s="66">
        <v>3</v>
      </c>
      <c r="E388" s="67" t="s">
        <v>132</v>
      </c>
      <c r="F388" s="68">
        <v>32</v>
      </c>
      <c r="G388" s="65"/>
      <c r="H388" s="69"/>
      <c r="I388" s="70"/>
      <c r="J388" s="70"/>
      <c r="K388" s="34" t="s">
        <v>65</v>
      </c>
      <c r="L388" s="77">
        <v>388</v>
      </c>
      <c r="M388" s="77"/>
      <c r="N388" s="72"/>
      <c r="O388" s="79" t="s">
        <v>630</v>
      </c>
      <c r="P388" s="81">
        <v>43687.82606481481</v>
      </c>
      <c r="Q388" s="79" t="s">
        <v>644</v>
      </c>
      <c r="R388" s="79"/>
      <c r="S388" s="79"/>
      <c r="T388" s="79" t="s">
        <v>661</v>
      </c>
      <c r="U388" s="79"/>
      <c r="V388" s="82" t="s">
        <v>969</v>
      </c>
      <c r="W388" s="81">
        <v>43687.82606481481</v>
      </c>
      <c r="X388" s="85">
        <v>43687</v>
      </c>
      <c r="Y388" s="87" t="s">
        <v>1409</v>
      </c>
      <c r="Z388" s="82" t="s">
        <v>1921</v>
      </c>
      <c r="AA388" s="79"/>
      <c r="AB388" s="79"/>
      <c r="AC388" s="87" t="s">
        <v>2433</v>
      </c>
      <c r="AD388" s="79"/>
      <c r="AE388" s="79" t="b">
        <v>0</v>
      </c>
      <c r="AF388" s="79">
        <v>0</v>
      </c>
      <c r="AG388" s="87" t="s">
        <v>2624</v>
      </c>
      <c r="AH388" s="79" t="b">
        <v>0</v>
      </c>
      <c r="AI388" s="79" t="s">
        <v>2626</v>
      </c>
      <c r="AJ388" s="79"/>
      <c r="AK388" s="87" t="s">
        <v>2624</v>
      </c>
      <c r="AL388" s="79" t="b">
        <v>0</v>
      </c>
      <c r="AM388" s="79">
        <v>158</v>
      </c>
      <c r="AN388" s="87" t="s">
        <v>2621</v>
      </c>
      <c r="AO388" s="79" t="s">
        <v>2632</v>
      </c>
      <c r="AP388" s="79" t="b">
        <v>0</v>
      </c>
      <c r="AQ388" s="87" t="s">
        <v>2621</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8">
        <v>0</v>
      </c>
      <c r="BG388" s="49">
        <v>0</v>
      </c>
      <c r="BH388" s="48">
        <v>0</v>
      </c>
      <c r="BI388" s="49">
        <v>0</v>
      </c>
      <c r="BJ388" s="48">
        <v>0</v>
      </c>
      <c r="BK388" s="49">
        <v>0</v>
      </c>
      <c r="BL388" s="48">
        <v>42</v>
      </c>
      <c r="BM388" s="49">
        <v>100</v>
      </c>
      <c r="BN388" s="48">
        <v>42</v>
      </c>
    </row>
    <row r="389" spans="1:66" ht="15">
      <c r="A389" s="64" t="s">
        <v>497</v>
      </c>
      <c r="B389" s="64" t="s">
        <v>597</v>
      </c>
      <c r="C389" s="65" t="s">
        <v>5759</v>
      </c>
      <c r="D389" s="66">
        <v>3</v>
      </c>
      <c r="E389" s="67" t="s">
        <v>132</v>
      </c>
      <c r="F389" s="68">
        <v>32</v>
      </c>
      <c r="G389" s="65"/>
      <c r="H389" s="69"/>
      <c r="I389" s="70"/>
      <c r="J389" s="70"/>
      <c r="K389" s="34" t="s">
        <v>65</v>
      </c>
      <c r="L389" s="77">
        <v>389</v>
      </c>
      <c r="M389" s="77"/>
      <c r="N389" s="72"/>
      <c r="O389" s="79" t="s">
        <v>630</v>
      </c>
      <c r="P389" s="81">
        <v>43687.83775462963</v>
      </c>
      <c r="Q389" s="79" t="s">
        <v>644</v>
      </c>
      <c r="R389" s="79"/>
      <c r="S389" s="79"/>
      <c r="T389" s="79" t="s">
        <v>661</v>
      </c>
      <c r="U389" s="79"/>
      <c r="V389" s="82" t="s">
        <v>970</v>
      </c>
      <c r="W389" s="81">
        <v>43687.83775462963</v>
      </c>
      <c r="X389" s="85">
        <v>43687</v>
      </c>
      <c r="Y389" s="87" t="s">
        <v>1410</v>
      </c>
      <c r="Z389" s="82" t="s">
        <v>1922</v>
      </c>
      <c r="AA389" s="79"/>
      <c r="AB389" s="79"/>
      <c r="AC389" s="87" t="s">
        <v>2434</v>
      </c>
      <c r="AD389" s="79"/>
      <c r="AE389" s="79" t="b">
        <v>0</v>
      </c>
      <c r="AF389" s="79">
        <v>0</v>
      </c>
      <c r="AG389" s="87" t="s">
        <v>2624</v>
      </c>
      <c r="AH389" s="79" t="b">
        <v>0</v>
      </c>
      <c r="AI389" s="79" t="s">
        <v>2626</v>
      </c>
      <c r="AJ389" s="79"/>
      <c r="AK389" s="87" t="s">
        <v>2624</v>
      </c>
      <c r="AL389" s="79" t="b">
        <v>0</v>
      </c>
      <c r="AM389" s="79">
        <v>158</v>
      </c>
      <c r="AN389" s="87" t="s">
        <v>2621</v>
      </c>
      <c r="AO389" s="79" t="s">
        <v>2633</v>
      </c>
      <c r="AP389" s="79" t="b">
        <v>0</v>
      </c>
      <c r="AQ389" s="87" t="s">
        <v>2621</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8">
        <v>0</v>
      </c>
      <c r="BG389" s="49">
        <v>0</v>
      </c>
      <c r="BH389" s="48">
        <v>0</v>
      </c>
      <c r="BI389" s="49">
        <v>0</v>
      </c>
      <c r="BJ389" s="48">
        <v>0</v>
      </c>
      <c r="BK389" s="49">
        <v>0</v>
      </c>
      <c r="BL389" s="48">
        <v>42</v>
      </c>
      <c r="BM389" s="49">
        <v>100</v>
      </c>
      <c r="BN389" s="48">
        <v>42</v>
      </c>
    </row>
    <row r="390" spans="1:66" ht="15">
      <c r="A390" s="64" t="s">
        <v>498</v>
      </c>
      <c r="B390" s="64" t="s">
        <v>599</v>
      </c>
      <c r="C390" s="65" t="s">
        <v>5759</v>
      </c>
      <c r="D390" s="66">
        <v>3</v>
      </c>
      <c r="E390" s="67" t="s">
        <v>132</v>
      </c>
      <c r="F390" s="68">
        <v>32</v>
      </c>
      <c r="G390" s="65"/>
      <c r="H390" s="69"/>
      <c r="I390" s="70"/>
      <c r="J390" s="70"/>
      <c r="K390" s="34" t="s">
        <v>65</v>
      </c>
      <c r="L390" s="77">
        <v>390</v>
      </c>
      <c r="M390" s="77"/>
      <c r="N390" s="72"/>
      <c r="O390" s="79" t="s">
        <v>630</v>
      </c>
      <c r="P390" s="81">
        <v>43682.52858796297</v>
      </c>
      <c r="Q390" s="79" t="s">
        <v>634</v>
      </c>
      <c r="R390" s="79"/>
      <c r="S390" s="79"/>
      <c r="T390" s="79" t="s">
        <v>660</v>
      </c>
      <c r="U390" s="79"/>
      <c r="V390" s="82" t="s">
        <v>971</v>
      </c>
      <c r="W390" s="81">
        <v>43682.52858796297</v>
      </c>
      <c r="X390" s="85">
        <v>43682</v>
      </c>
      <c r="Y390" s="87" t="s">
        <v>1411</v>
      </c>
      <c r="Z390" s="82" t="s">
        <v>1923</v>
      </c>
      <c r="AA390" s="79"/>
      <c r="AB390" s="79"/>
      <c r="AC390" s="87" t="s">
        <v>2435</v>
      </c>
      <c r="AD390" s="79"/>
      <c r="AE390" s="79" t="b">
        <v>0</v>
      </c>
      <c r="AF390" s="79">
        <v>0</v>
      </c>
      <c r="AG390" s="87" t="s">
        <v>2624</v>
      </c>
      <c r="AH390" s="79" t="b">
        <v>0</v>
      </c>
      <c r="AI390" s="79" t="s">
        <v>2626</v>
      </c>
      <c r="AJ390" s="79"/>
      <c r="AK390" s="87" t="s">
        <v>2624</v>
      </c>
      <c r="AL390" s="79" t="b">
        <v>0</v>
      </c>
      <c r="AM390" s="79">
        <v>192</v>
      </c>
      <c r="AN390" s="87" t="s">
        <v>2597</v>
      </c>
      <c r="AO390" s="79" t="s">
        <v>2631</v>
      </c>
      <c r="AP390" s="79" t="b">
        <v>0</v>
      </c>
      <c r="AQ390" s="87" t="s">
        <v>2597</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1</v>
      </c>
      <c r="BF390" s="48">
        <v>1</v>
      </c>
      <c r="BG390" s="49">
        <v>2.9411764705882355</v>
      </c>
      <c r="BH390" s="48">
        <v>0</v>
      </c>
      <c r="BI390" s="49">
        <v>0</v>
      </c>
      <c r="BJ390" s="48">
        <v>0</v>
      </c>
      <c r="BK390" s="49">
        <v>0</v>
      </c>
      <c r="BL390" s="48">
        <v>33</v>
      </c>
      <c r="BM390" s="49">
        <v>97.05882352941177</v>
      </c>
      <c r="BN390" s="48">
        <v>34</v>
      </c>
    </row>
    <row r="391" spans="1:66" ht="15">
      <c r="A391" s="64" t="s">
        <v>498</v>
      </c>
      <c r="B391" s="64" t="s">
        <v>597</v>
      </c>
      <c r="C391" s="65" t="s">
        <v>5759</v>
      </c>
      <c r="D391" s="66">
        <v>3</v>
      </c>
      <c r="E391" s="67" t="s">
        <v>132</v>
      </c>
      <c r="F391" s="68">
        <v>32</v>
      </c>
      <c r="G391" s="65"/>
      <c r="H391" s="69"/>
      <c r="I391" s="70"/>
      <c r="J391" s="70"/>
      <c r="K391" s="34" t="s">
        <v>65</v>
      </c>
      <c r="L391" s="77">
        <v>391</v>
      </c>
      <c r="M391" s="77"/>
      <c r="N391" s="72"/>
      <c r="O391" s="79" t="s">
        <v>630</v>
      </c>
      <c r="P391" s="81">
        <v>43687.903969907406</v>
      </c>
      <c r="Q391" s="79" t="s">
        <v>644</v>
      </c>
      <c r="R391" s="79"/>
      <c r="S391" s="79"/>
      <c r="T391" s="79" t="s">
        <v>661</v>
      </c>
      <c r="U391" s="79"/>
      <c r="V391" s="82" t="s">
        <v>971</v>
      </c>
      <c r="W391" s="81">
        <v>43687.903969907406</v>
      </c>
      <c r="X391" s="85">
        <v>43687</v>
      </c>
      <c r="Y391" s="87" t="s">
        <v>1412</v>
      </c>
      <c r="Z391" s="82" t="s">
        <v>1924</v>
      </c>
      <c r="AA391" s="79"/>
      <c r="AB391" s="79"/>
      <c r="AC391" s="87" t="s">
        <v>2436</v>
      </c>
      <c r="AD391" s="79"/>
      <c r="AE391" s="79" t="b">
        <v>0</v>
      </c>
      <c r="AF391" s="79">
        <v>0</v>
      </c>
      <c r="AG391" s="87" t="s">
        <v>2624</v>
      </c>
      <c r="AH391" s="79" t="b">
        <v>0</v>
      </c>
      <c r="AI391" s="79" t="s">
        <v>2626</v>
      </c>
      <c r="AJ391" s="79"/>
      <c r="AK391" s="87" t="s">
        <v>2624</v>
      </c>
      <c r="AL391" s="79" t="b">
        <v>0</v>
      </c>
      <c r="AM391" s="79">
        <v>158</v>
      </c>
      <c r="AN391" s="87" t="s">
        <v>2621</v>
      </c>
      <c r="AO391" s="79" t="s">
        <v>2631</v>
      </c>
      <c r="AP391" s="79" t="b">
        <v>0</v>
      </c>
      <c r="AQ391" s="87" t="s">
        <v>2621</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2</v>
      </c>
      <c r="BF391" s="48">
        <v>0</v>
      </c>
      <c r="BG391" s="49">
        <v>0</v>
      </c>
      <c r="BH391" s="48">
        <v>0</v>
      </c>
      <c r="BI391" s="49">
        <v>0</v>
      </c>
      <c r="BJ391" s="48">
        <v>0</v>
      </c>
      <c r="BK391" s="49">
        <v>0</v>
      </c>
      <c r="BL391" s="48">
        <v>42</v>
      </c>
      <c r="BM391" s="49">
        <v>100</v>
      </c>
      <c r="BN391" s="48">
        <v>42</v>
      </c>
    </row>
    <row r="392" spans="1:66" ht="15">
      <c r="A392" s="64" t="s">
        <v>499</v>
      </c>
      <c r="B392" s="64" t="s">
        <v>597</v>
      </c>
      <c r="C392" s="65" t="s">
        <v>5759</v>
      </c>
      <c r="D392" s="66">
        <v>3</v>
      </c>
      <c r="E392" s="67" t="s">
        <v>132</v>
      </c>
      <c r="F392" s="68">
        <v>32</v>
      </c>
      <c r="G392" s="65"/>
      <c r="H392" s="69"/>
      <c r="I392" s="70"/>
      <c r="J392" s="70"/>
      <c r="K392" s="34" t="s">
        <v>65</v>
      </c>
      <c r="L392" s="77">
        <v>392</v>
      </c>
      <c r="M392" s="77"/>
      <c r="N392" s="72"/>
      <c r="O392" s="79" t="s">
        <v>630</v>
      </c>
      <c r="P392" s="81">
        <v>43687.91782407407</v>
      </c>
      <c r="Q392" s="79" t="s">
        <v>644</v>
      </c>
      <c r="R392" s="79"/>
      <c r="S392" s="79"/>
      <c r="T392" s="79" t="s">
        <v>661</v>
      </c>
      <c r="U392" s="79"/>
      <c r="V392" s="82" t="s">
        <v>972</v>
      </c>
      <c r="W392" s="81">
        <v>43687.91782407407</v>
      </c>
      <c r="X392" s="85">
        <v>43687</v>
      </c>
      <c r="Y392" s="87" t="s">
        <v>1413</v>
      </c>
      <c r="Z392" s="82" t="s">
        <v>1925</v>
      </c>
      <c r="AA392" s="79"/>
      <c r="AB392" s="79"/>
      <c r="AC392" s="87" t="s">
        <v>2437</v>
      </c>
      <c r="AD392" s="79"/>
      <c r="AE392" s="79" t="b">
        <v>0</v>
      </c>
      <c r="AF392" s="79">
        <v>0</v>
      </c>
      <c r="AG392" s="87" t="s">
        <v>2624</v>
      </c>
      <c r="AH392" s="79" t="b">
        <v>0</v>
      </c>
      <c r="AI392" s="79" t="s">
        <v>2626</v>
      </c>
      <c r="AJ392" s="79"/>
      <c r="AK392" s="87" t="s">
        <v>2624</v>
      </c>
      <c r="AL392" s="79" t="b">
        <v>0</v>
      </c>
      <c r="AM392" s="79">
        <v>158</v>
      </c>
      <c r="AN392" s="87" t="s">
        <v>2621</v>
      </c>
      <c r="AO392" s="79" t="s">
        <v>2633</v>
      </c>
      <c r="AP392" s="79" t="b">
        <v>0</v>
      </c>
      <c r="AQ392" s="87" t="s">
        <v>2621</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8">
        <v>0</v>
      </c>
      <c r="BG392" s="49">
        <v>0</v>
      </c>
      <c r="BH392" s="48">
        <v>0</v>
      </c>
      <c r="BI392" s="49">
        <v>0</v>
      </c>
      <c r="BJ392" s="48">
        <v>0</v>
      </c>
      <c r="BK392" s="49">
        <v>0</v>
      </c>
      <c r="BL392" s="48">
        <v>42</v>
      </c>
      <c r="BM392" s="49">
        <v>100</v>
      </c>
      <c r="BN392" s="48">
        <v>42</v>
      </c>
    </row>
    <row r="393" spans="1:66" ht="15">
      <c r="A393" s="64" t="s">
        <v>500</v>
      </c>
      <c r="B393" s="64" t="s">
        <v>599</v>
      </c>
      <c r="C393" s="65" t="s">
        <v>5759</v>
      </c>
      <c r="D393" s="66">
        <v>3</v>
      </c>
      <c r="E393" s="67" t="s">
        <v>132</v>
      </c>
      <c r="F393" s="68">
        <v>32</v>
      </c>
      <c r="G393" s="65"/>
      <c r="H393" s="69"/>
      <c r="I393" s="70"/>
      <c r="J393" s="70"/>
      <c r="K393" s="34" t="s">
        <v>65</v>
      </c>
      <c r="L393" s="77">
        <v>393</v>
      </c>
      <c r="M393" s="77"/>
      <c r="N393" s="72"/>
      <c r="O393" s="79" t="s">
        <v>630</v>
      </c>
      <c r="P393" s="81">
        <v>43687.943460648145</v>
      </c>
      <c r="Q393" s="79" t="s">
        <v>633</v>
      </c>
      <c r="R393" s="79"/>
      <c r="S393" s="79"/>
      <c r="T393" s="79" t="s">
        <v>659</v>
      </c>
      <c r="U393" s="79"/>
      <c r="V393" s="82" t="s">
        <v>973</v>
      </c>
      <c r="W393" s="81">
        <v>43687.943460648145</v>
      </c>
      <c r="X393" s="85">
        <v>43687</v>
      </c>
      <c r="Y393" s="87" t="s">
        <v>1414</v>
      </c>
      <c r="Z393" s="82" t="s">
        <v>1926</v>
      </c>
      <c r="AA393" s="79"/>
      <c r="AB393" s="79"/>
      <c r="AC393" s="87" t="s">
        <v>2438</v>
      </c>
      <c r="AD393" s="79"/>
      <c r="AE393" s="79" t="b">
        <v>0</v>
      </c>
      <c r="AF393" s="79">
        <v>0</v>
      </c>
      <c r="AG393" s="87" t="s">
        <v>2624</v>
      </c>
      <c r="AH393" s="79" t="b">
        <v>0</v>
      </c>
      <c r="AI393" s="79" t="s">
        <v>2626</v>
      </c>
      <c r="AJ393" s="79"/>
      <c r="AK393" s="87" t="s">
        <v>2624</v>
      </c>
      <c r="AL393" s="79" t="b">
        <v>0</v>
      </c>
      <c r="AM393" s="79">
        <v>26</v>
      </c>
      <c r="AN393" s="87" t="s">
        <v>2596</v>
      </c>
      <c r="AO393" s="79" t="s">
        <v>2635</v>
      </c>
      <c r="AP393" s="79" t="b">
        <v>0</v>
      </c>
      <c r="AQ393" s="87" t="s">
        <v>2596</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8">
        <v>1</v>
      </c>
      <c r="BG393" s="49">
        <v>2.5641025641025643</v>
      </c>
      <c r="BH393" s="48">
        <v>0</v>
      </c>
      <c r="BI393" s="49">
        <v>0</v>
      </c>
      <c r="BJ393" s="48">
        <v>0</v>
      </c>
      <c r="BK393" s="49">
        <v>0</v>
      </c>
      <c r="BL393" s="48">
        <v>38</v>
      </c>
      <c r="BM393" s="49">
        <v>97.43589743589743</v>
      </c>
      <c r="BN393" s="48">
        <v>39</v>
      </c>
    </row>
    <row r="394" spans="1:66" ht="15">
      <c r="A394" s="64" t="s">
        <v>501</v>
      </c>
      <c r="B394" s="64" t="s">
        <v>597</v>
      </c>
      <c r="C394" s="65" t="s">
        <v>5759</v>
      </c>
      <c r="D394" s="66">
        <v>3</v>
      </c>
      <c r="E394" s="67" t="s">
        <v>132</v>
      </c>
      <c r="F394" s="68">
        <v>32</v>
      </c>
      <c r="G394" s="65"/>
      <c r="H394" s="69"/>
      <c r="I394" s="70"/>
      <c r="J394" s="70"/>
      <c r="K394" s="34" t="s">
        <v>65</v>
      </c>
      <c r="L394" s="77">
        <v>394</v>
      </c>
      <c r="M394" s="77"/>
      <c r="N394" s="72"/>
      <c r="O394" s="79" t="s">
        <v>630</v>
      </c>
      <c r="P394" s="81">
        <v>43687.94453703704</v>
      </c>
      <c r="Q394" s="79" t="s">
        <v>644</v>
      </c>
      <c r="R394" s="79"/>
      <c r="S394" s="79"/>
      <c r="T394" s="79" t="s">
        <v>661</v>
      </c>
      <c r="U394" s="79"/>
      <c r="V394" s="82" t="s">
        <v>974</v>
      </c>
      <c r="W394" s="81">
        <v>43687.94453703704</v>
      </c>
      <c r="X394" s="85">
        <v>43687</v>
      </c>
      <c r="Y394" s="87" t="s">
        <v>1415</v>
      </c>
      <c r="Z394" s="82" t="s">
        <v>1927</v>
      </c>
      <c r="AA394" s="79"/>
      <c r="AB394" s="79"/>
      <c r="AC394" s="87" t="s">
        <v>2439</v>
      </c>
      <c r="AD394" s="79"/>
      <c r="AE394" s="79" t="b">
        <v>0</v>
      </c>
      <c r="AF394" s="79">
        <v>0</v>
      </c>
      <c r="AG394" s="87" t="s">
        <v>2624</v>
      </c>
      <c r="AH394" s="79" t="b">
        <v>0</v>
      </c>
      <c r="AI394" s="79" t="s">
        <v>2626</v>
      </c>
      <c r="AJ394" s="79"/>
      <c r="AK394" s="87" t="s">
        <v>2624</v>
      </c>
      <c r="AL394" s="79" t="b">
        <v>0</v>
      </c>
      <c r="AM394" s="79">
        <v>158</v>
      </c>
      <c r="AN394" s="87" t="s">
        <v>2621</v>
      </c>
      <c r="AO394" s="79" t="s">
        <v>2632</v>
      </c>
      <c r="AP394" s="79" t="b">
        <v>0</v>
      </c>
      <c r="AQ394" s="87" t="s">
        <v>2621</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8">
        <v>0</v>
      </c>
      <c r="BG394" s="49">
        <v>0</v>
      </c>
      <c r="BH394" s="48">
        <v>0</v>
      </c>
      <c r="BI394" s="49">
        <v>0</v>
      </c>
      <c r="BJ394" s="48">
        <v>0</v>
      </c>
      <c r="BK394" s="49">
        <v>0</v>
      </c>
      <c r="BL394" s="48">
        <v>42</v>
      </c>
      <c r="BM394" s="49">
        <v>100</v>
      </c>
      <c r="BN394" s="48">
        <v>42</v>
      </c>
    </row>
    <row r="395" spans="1:66" ht="15">
      <c r="A395" s="64" t="s">
        <v>502</v>
      </c>
      <c r="B395" s="64" t="s">
        <v>599</v>
      </c>
      <c r="C395" s="65" t="s">
        <v>5760</v>
      </c>
      <c r="D395" s="66">
        <v>10</v>
      </c>
      <c r="E395" s="67" t="s">
        <v>136</v>
      </c>
      <c r="F395" s="68">
        <v>28.285714285714285</v>
      </c>
      <c r="G395" s="65"/>
      <c r="H395" s="69"/>
      <c r="I395" s="70"/>
      <c r="J395" s="70"/>
      <c r="K395" s="34" t="s">
        <v>65</v>
      </c>
      <c r="L395" s="77">
        <v>395</v>
      </c>
      <c r="M395" s="77"/>
      <c r="N395" s="72"/>
      <c r="O395" s="79" t="s">
        <v>630</v>
      </c>
      <c r="P395" s="81">
        <v>43682.29844907407</v>
      </c>
      <c r="Q395" s="79" t="s">
        <v>634</v>
      </c>
      <c r="R395" s="79"/>
      <c r="S395" s="79"/>
      <c r="T395" s="79" t="s">
        <v>660</v>
      </c>
      <c r="U395" s="79"/>
      <c r="V395" s="82" t="s">
        <v>975</v>
      </c>
      <c r="W395" s="81">
        <v>43682.29844907407</v>
      </c>
      <c r="X395" s="85">
        <v>43682</v>
      </c>
      <c r="Y395" s="87" t="s">
        <v>1416</v>
      </c>
      <c r="Z395" s="82" t="s">
        <v>1928</v>
      </c>
      <c r="AA395" s="79"/>
      <c r="AB395" s="79"/>
      <c r="AC395" s="87" t="s">
        <v>2440</v>
      </c>
      <c r="AD395" s="79"/>
      <c r="AE395" s="79" t="b">
        <v>0</v>
      </c>
      <c r="AF395" s="79">
        <v>0</v>
      </c>
      <c r="AG395" s="87" t="s">
        <v>2624</v>
      </c>
      <c r="AH395" s="79" t="b">
        <v>0</v>
      </c>
      <c r="AI395" s="79" t="s">
        <v>2626</v>
      </c>
      <c r="AJ395" s="79"/>
      <c r="AK395" s="87" t="s">
        <v>2624</v>
      </c>
      <c r="AL395" s="79" t="b">
        <v>0</v>
      </c>
      <c r="AM395" s="79">
        <v>192</v>
      </c>
      <c r="AN395" s="87" t="s">
        <v>2597</v>
      </c>
      <c r="AO395" s="79" t="s">
        <v>2633</v>
      </c>
      <c r="AP395" s="79" t="b">
        <v>0</v>
      </c>
      <c r="AQ395" s="87" t="s">
        <v>2597</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2</v>
      </c>
      <c r="BE395" s="78" t="str">
        <f>REPLACE(INDEX(GroupVertices[Group],MATCH(Edges[[#This Row],[Vertex 2]],GroupVertices[Vertex],0)),1,1,"")</f>
        <v>1</v>
      </c>
      <c r="BF395" s="48">
        <v>1</v>
      </c>
      <c r="BG395" s="49">
        <v>2.9411764705882355</v>
      </c>
      <c r="BH395" s="48">
        <v>0</v>
      </c>
      <c r="BI395" s="49">
        <v>0</v>
      </c>
      <c r="BJ395" s="48">
        <v>0</v>
      </c>
      <c r="BK395" s="49">
        <v>0</v>
      </c>
      <c r="BL395" s="48">
        <v>33</v>
      </c>
      <c r="BM395" s="49">
        <v>97.05882352941177</v>
      </c>
      <c r="BN395" s="48">
        <v>34</v>
      </c>
    </row>
    <row r="396" spans="1:66" ht="15">
      <c r="A396" s="64" t="s">
        <v>502</v>
      </c>
      <c r="B396" s="64" t="s">
        <v>599</v>
      </c>
      <c r="C396" s="65" t="s">
        <v>5760</v>
      </c>
      <c r="D396" s="66">
        <v>10</v>
      </c>
      <c r="E396" s="67" t="s">
        <v>136</v>
      </c>
      <c r="F396" s="68">
        <v>28.285714285714285</v>
      </c>
      <c r="G396" s="65"/>
      <c r="H396" s="69"/>
      <c r="I396" s="70"/>
      <c r="J396" s="70"/>
      <c r="K396" s="34" t="s">
        <v>65</v>
      </c>
      <c r="L396" s="77">
        <v>396</v>
      </c>
      <c r="M396" s="77"/>
      <c r="N396" s="72"/>
      <c r="O396" s="79" t="s">
        <v>630</v>
      </c>
      <c r="P396" s="81">
        <v>43683.34569444445</v>
      </c>
      <c r="Q396" s="79" t="s">
        <v>639</v>
      </c>
      <c r="R396" s="79"/>
      <c r="S396" s="79"/>
      <c r="T396" s="79" t="s">
        <v>664</v>
      </c>
      <c r="U396" s="79"/>
      <c r="V396" s="82" t="s">
        <v>975</v>
      </c>
      <c r="W396" s="81">
        <v>43683.34569444445</v>
      </c>
      <c r="X396" s="85">
        <v>43683</v>
      </c>
      <c r="Y396" s="87" t="s">
        <v>1417</v>
      </c>
      <c r="Z396" s="82" t="s">
        <v>1929</v>
      </c>
      <c r="AA396" s="79"/>
      <c r="AB396" s="79"/>
      <c r="AC396" s="87" t="s">
        <v>2441</v>
      </c>
      <c r="AD396" s="79"/>
      <c r="AE396" s="79" t="b">
        <v>0</v>
      </c>
      <c r="AF396" s="79">
        <v>0</v>
      </c>
      <c r="AG396" s="87" t="s">
        <v>2624</v>
      </c>
      <c r="AH396" s="79" t="b">
        <v>0</v>
      </c>
      <c r="AI396" s="79" t="s">
        <v>2626</v>
      </c>
      <c r="AJ396" s="79"/>
      <c r="AK396" s="87" t="s">
        <v>2624</v>
      </c>
      <c r="AL396" s="79" t="b">
        <v>0</v>
      </c>
      <c r="AM396" s="79">
        <v>40</v>
      </c>
      <c r="AN396" s="87" t="s">
        <v>2598</v>
      </c>
      <c r="AO396" s="79" t="s">
        <v>2633</v>
      </c>
      <c r="AP396" s="79" t="b">
        <v>0</v>
      </c>
      <c r="AQ396" s="87" t="s">
        <v>2598</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2</v>
      </c>
      <c r="BE396" s="78" t="str">
        <f>REPLACE(INDEX(GroupVertices[Group],MATCH(Edges[[#This Row],[Vertex 2]],GroupVertices[Vertex],0)),1,1,"")</f>
        <v>1</v>
      </c>
      <c r="BF396" s="48">
        <v>0</v>
      </c>
      <c r="BG396" s="49">
        <v>0</v>
      </c>
      <c r="BH396" s="48">
        <v>0</v>
      </c>
      <c r="BI396" s="49">
        <v>0</v>
      </c>
      <c r="BJ396" s="48">
        <v>0</v>
      </c>
      <c r="BK396" s="49">
        <v>0</v>
      </c>
      <c r="BL396" s="48">
        <v>40</v>
      </c>
      <c r="BM396" s="49">
        <v>100</v>
      </c>
      <c r="BN396" s="48">
        <v>40</v>
      </c>
    </row>
    <row r="397" spans="1:66" ht="15">
      <c r="A397" s="64" t="s">
        <v>502</v>
      </c>
      <c r="B397" s="64" t="s">
        <v>597</v>
      </c>
      <c r="C397" s="65" t="s">
        <v>5759</v>
      </c>
      <c r="D397" s="66">
        <v>3</v>
      </c>
      <c r="E397" s="67" t="s">
        <v>132</v>
      </c>
      <c r="F397" s="68">
        <v>32</v>
      </c>
      <c r="G397" s="65"/>
      <c r="H397" s="69"/>
      <c r="I397" s="70"/>
      <c r="J397" s="70"/>
      <c r="K397" s="34" t="s">
        <v>65</v>
      </c>
      <c r="L397" s="77">
        <v>397</v>
      </c>
      <c r="M397" s="77"/>
      <c r="N397" s="72"/>
      <c r="O397" s="79" t="s">
        <v>630</v>
      </c>
      <c r="P397" s="81">
        <v>43688.087800925925</v>
      </c>
      <c r="Q397" s="79" t="s">
        <v>644</v>
      </c>
      <c r="R397" s="79"/>
      <c r="S397" s="79"/>
      <c r="T397" s="79" t="s">
        <v>661</v>
      </c>
      <c r="U397" s="79"/>
      <c r="V397" s="82" t="s">
        <v>975</v>
      </c>
      <c r="W397" s="81">
        <v>43688.087800925925</v>
      </c>
      <c r="X397" s="85">
        <v>43688</v>
      </c>
      <c r="Y397" s="87" t="s">
        <v>1418</v>
      </c>
      <c r="Z397" s="82" t="s">
        <v>1930</v>
      </c>
      <c r="AA397" s="79"/>
      <c r="AB397" s="79"/>
      <c r="AC397" s="87" t="s">
        <v>2442</v>
      </c>
      <c r="AD397" s="79"/>
      <c r="AE397" s="79" t="b">
        <v>0</v>
      </c>
      <c r="AF397" s="79">
        <v>0</v>
      </c>
      <c r="AG397" s="87" t="s">
        <v>2624</v>
      </c>
      <c r="AH397" s="79" t="b">
        <v>0</v>
      </c>
      <c r="AI397" s="79" t="s">
        <v>2626</v>
      </c>
      <c r="AJ397" s="79"/>
      <c r="AK397" s="87" t="s">
        <v>2624</v>
      </c>
      <c r="AL397" s="79" t="b">
        <v>0</v>
      </c>
      <c r="AM397" s="79">
        <v>158</v>
      </c>
      <c r="AN397" s="87" t="s">
        <v>2621</v>
      </c>
      <c r="AO397" s="79" t="s">
        <v>2631</v>
      </c>
      <c r="AP397" s="79" t="b">
        <v>0</v>
      </c>
      <c r="AQ397" s="87" t="s">
        <v>2621</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8">
        <v>0</v>
      </c>
      <c r="BG397" s="49">
        <v>0</v>
      </c>
      <c r="BH397" s="48">
        <v>0</v>
      </c>
      <c r="BI397" s="49">
        <v>0</v>
      </c>
      <c r="BJ397" s="48">
        <v>0</v>
      </c>
      <c r="BK397" s="49">
        <v>0</v>
      </c>
      <c r="BL397" s="48">
        <v>42</v>
      </c>
      <c r="BM397" s="49">
        <v>100</v>
      </c>
      <c r="BN397" s="48">
        <v>42</v>
      </c>
    </row>
    <row r="398" spans="1:66" ht="15">
      <c r="A398" s="64" t="s">
        <v>503</v>
      </c>
      <c r="B398" s="64" t="s">
        <v>597</v>
      </c>
      <c r="C398" s="65" t="s">
        <v>5759</v>
      </c>
      <c r="D398" s="66">
        <v>3</v>
      </c>
      <c r="E398" s="67" t="s">
        <v>132</v>
      </c>
      <c r="F398" s="68">
        <v>32</v>
      </c>
      <c r="G398" s="65"/>
      <c r="H398" s="69"/>
      <c r="I398" s="70"/>
      <c r="J398" s="70"/>
      <c r="K398" s="34" t="s">
        <v>65</v>
      </c>
      <c r="L398" s="77">
        <v>398</v>
      </c>
      <c r="M398" s="77"/>
      <c r="N398" s="72"/>
      <c r="O398" s="79" t="s">
        <v>630</v>
      </c>
      <c r="P398" s="81">
        <v>43688.093356481484</v>
      </c>
      <c r="Q398" s="79" t="s">
        <v>644</v>
      </c>
      <c r="R398" s="79"/>
      <c r="S398" s="79"/>
      <c r="T398" s="79" t="s">
        <v>661</v>
      </c>
      <c r="U398" s="79"/>
      <c r="V398" s="82" t="s">
        <v>976</v>
      </c>
      <c r="W398" s="81">
        <v>43688.093356481484</v>
      </c>
      <c r="X398" s="85">
        <v>43688</v>
      </c>
      <c r="Y398" s="87" t="s">
        <v>1419</v>
      </c>
      <c r="Z398" s="82" t="s">
        <v>1931</v>
      </c>
      <c r="AA398" s="79"/>
      <c r="AB398" s="79"/>
      <c r="AC398" s="87" t="s">
        <v>2443</v>
      </c>
      <c r="AD398" s="79"/>
      <c r="AE398" s="79" t="b">
        <v>0</v>
      </c>
      <c r="AF398" s="79">
        <v>0</v>
      </c>
      <c r="AG398" s="87" t="s">
        <v>2624</v>
      </c>
      <c r="AH398" s="79" t="b">
        <v>0</v>
      </c>
      <c r="AI398" s="79" t="s">
        <v>2626</v>
      </c>
      <c r="AJ398" s="79"/>
      <c r="AK398" s="87" t="s">
        <v>2624</v>
      </c>
      <c r="AL398" s="79" t="b">
        <v>0</v>
      </c>
      <c r="AM398" s="79">
        <v>158</v>
      </c>
      <c r="AN398" s="87" t="s">
        <v>2621</v>
      </c>
      <c r="AO398" s="79" t="s">
        <v>2632</v>
      </c>
      <c r="AP398" s="79" t="b">
        <v>0</v>
      </c>
      <c r="AQ398" s="87" t="s">
        <v>2621</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8">
        <v>0</v>
      </c>
      <c r="BG398" s="49">
        <v>0</v>
      </c>
      <c r="BH398" s="48">
        <v>0</v>
      </c>
      <c r="BI398" s="49">
        <v>0</v>
      </c>
      <c r="BJ398" s="48">
        <v>0</v>
      </c>
      <c r="BK398" s="49">
        <v>0</v>
      </c>
      <c r="BL398" s="48">
        <v>42</v>
      </c>
      <c r="BM398" s="49">
        <v>100</v>
      </c>
      <c r="BN398" s="48">
        <v>42</v>
      </c>
    </row>
    <row r="399" spans="1:66" ht="15">
      <c r="A399" s="64" t="s">
        <v>504</v>
      </c>
      <c r="B399" s="64" t="s">
        <v>597</v>
      </c>
      <c r="C399" s="65" t="s">
        <v>5759</v>
      </c>
      <c r="D399" s="66">
        <v>3</v>
      </c>
      <c r="E399" s="67" t="s">
        <v>132</v>
      </c>
      <c r="F399" s="68">
        <v>32</v>
      </c>
      <c r="G399" s="65"/>
      <c r="H399" s="69"/>
      <c r="I399" s="70"/>
      <c r="J399" s="70"/>
      <c r="K399" s="34" t="s">
        <v>65</v>
      </c>
      <c r="L399" s="77">
        <v>399</v>
      </c>
      <c r="M399" s="77"/>
      <c r="N399" s="72"/>
      <c r="O399" s="79" t="s">
        <v>630</v>
      </c>
      <c r="P399" s="81">
        <v>43688.09636574074</v>
      </c>
      <c r="Q399" s="79" t="s">
        <v>644</v>
      </c>
      <c r="R399" s="79"/>
      <c r="S399" s="79"/>
      <c r="T399" s="79" t="s">
        <v>661</v>
      </c>
      <c r="U399" s="79"/>
      <c r="V399" s="82" t="s">
        <v>977</v>
      </c>
      <c r="W399" s="81">
        <v>43688.09636574074</v>
      </c>
      <c r="X399" s="85">
        <v>43688</v>
      </c>
      <c r="Y399" s="87" t="s">
        <v>1420</v>
      </c>
      <c r="Z399" s="82" t="s">
        <v>1932</v>
      </c>
      <c r="AA399" s="79"/>
      <c r="AB399" s="79"/>
      <c r="AC399" s="87" t="s">
        <v>2444</v>
      </c>
      <c r="AD399" s="79"/>
      <c r="AE399" s="79" t="b">
        <v>0</v>
      </c>
      <c r="AF399" s="79">
        <v>0</v>
      </c>
      <c r="AG399" s="87" t="s">
        <v>2624</v>
      </c>
      <c r="AH399" s="79" t="b">
        <v>0</v>
      </c>
      <c r="AI399" s="79" t="s">
        <v>2626</v>
      </c>
      <c r="AJ399" s="79"/>
      <c r="AK399" s="87" t="s">
        <v>2624</v>
      </c>
      <c r="AL399" s="79" t="b">
        <v>0</v>
      </c>
      <c r="AM399" s="79">
        <v>158</v>
      </c>
      <c r="AN399" s="87" t="s">
        <v>2621</v>
      </c>
      <c r="AO399" s="79" t="s">
        <v>2631</v>
      </c>
      <c r="AP399" s="79" t="b">
        <v>0</v>
      </c>
      <c r="AQ399" s="87" t="s">
        <v>2621</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8">
        <v>0</v>
      </c>
      <c r="BG399" s="49">
        <v>0</v>
      </c>
      <c r="BH399" s="48">
        <v>0</v>
      </c>
      <c r="BI399" s="49">
        <v>0</v>
      </c>
      <c r="BJ399" s="48">
        <v>0</v>
      </c>
      <c r="BK399" s="49">
        <v>0</v>
      </c>
      <c r="BL399" s="48">
        <v>42</v>
      </c>
      <c r="BM399" s="49">
        <v>100</v>
      </c>
      <c r="BN399" s="48">
        <v>42</v>
      </c>
    </row>
    <row r="400" spans="1:66" ht="15">
      <c r="A400" s="64" t="s">
        <v>505</v>
      </c>
      <c r="B400" s="64" t="s">
        <v>597</v>
      </c>
      <c r="C400" s="65" t="s">
        <v>5759</v>
      </c>
      <c r="D400" s="66">
        <v>3</v>
      </c>
      <c r="E400" s="67" t="s">
        <v>132</v>
      </c>
      <c r="F400" s="68">
        <v>32</v>
      </c>
      <c r="G400" s="65"/>
      <c r="H400" s="69"/>
      <c r="I400" s="70"/>
      <c r="J400" s="70"/>
      <c r="K400" s="34" t="s">
        <v>65</v>
      </c>
      <c r="L400" s="77">
        <v>400</v>
      </c>
      <c r="M400" s="77"/>
      <c r="N400" s="72"/>
      <c r="O400" s="79" t="s">
        <v>630</v>
      </c>
      <c r="P400" s="81">
        <v>43688.11540509259</v>
      </c>
      <c r="Q400" s="79" t="s">
        <v>644</v>
      </c>
      <c r="R400" s="79"/>
      <c r="S400" s="79"/>
      <c r="T400" s="79" t="s">
        <v>661</v>
      </c>
      <c r="U400" s="79"/>
      <c r="V400" s="82" t="s">
        <v>978</v>
      </c>
      <c r="W400" s="81">
        <v>43688.11540509259</v>
      </c>
      <c r="X400" s="85">
        <v>43688</v>
      </c>
      <c r="Y400" s="87" t="s">
        <v>1421</v>
      </c>
      <c r="Z400" s="82" t="s">
        <v>1933</v>
      </c>
      <c r="AA400" s="79"/>
      <c r="AB400" s="79"/>
      <c r="AC400" s="87" t="s">
        <v>2445</v>
      </c>
      <c r="AD400" s="79"/>
      <c r="AE400" s="79" t="b">
        <v>0</v>
      </c>
      <c r="AF400" s="79">
        <v>0</v>
      </c>
      <c r="AG400" s="87" t="s">
        <v>2624</v>
      </c>
      <c r="AH400" s="79" t="b">
        <v>0</v>
      </c>
      <c r="AI400" s="79" t="s">
        <v>2626</v>
      </c>
      <c r="AJ400" s="79"/>
      <c r="AK400" s="87" t="s">
        <v>2624</v>
      </c>
      <c r="AL400" s="79" t="b">
        <v>0</v>
      </c>
      <c r="AM400" s="79">
        <v>158</v>
      </c>
      <c r="AN400" s="87" t="s">
        <v>2621</v>
      </c>
      <c r="AO400" s="79" t="s">
        <v>2632</v>
      </c>
      <c r="AP400" s="79" t="b">
        <v>0</v>
      </c>
      <c r="AQ400" s="87" t="s">
        <v>2621</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8">
        <v>0</v>
      </c>
      <c r="BG400" s="49">
        <v>0</v>
      </c>
      <c r="BH400" s="48">
        <v>0</v>
      </c>
      <c r="BI400" s="49">
        <v>0</v>
      </c>
      <c r="BJ400" s="48">
        <v>0</v>
      </c>
      <c r="BK400" s="49">
        <v>0</v>
      </c>
      <c r="BL400" s="48">
        <v>42</v>
      </c>
      <c r="BM400" s="49">
        <v>100</v>
      </c>
      <c r="BN400" s="48">
        <v>42</v>
      </c>
    </row>
    <row r="401" spans="1:66" ht="15">
      <c r="A401" s="64" t="s">
        <v>506</v>
      </c>
      <c r="B401" s="64" t="s">
        <v>597</v>
      </c>
      <c r="C401" s="65" t="s">
        <v>5759</v>
      </c>
      <c r="D401" s="66">
        <v>3</v>
      </c>
      <c r="E401" s="67" t="s">
        <v>132</v>
      </c>
      <c r="F401" s="68">
        <v>32</v>
      </c>
      <c r="G401" s="65"/>
      <c r="H401" s="69"/>
      <c r="I401" s="70"/>
      <c r="J401" s="70"/>
      <c r="K401" s="34" t="s">
        <v>65</v>
      </c>
      <c r="L401" s="77">
        <v>401</v>
      </c>
      <c r="M401" s="77"/>
      <c r="N401" s="72"/>
      <c r="O401" s="79" t="s">
        <v>630</v>
      </c>
      <c r="P401" s="81">
        <v>43688.14690972222</v>
      </c>
      <c r="Q401" s="79" t="s">
        <v>644</v>
      </c>
      <c r="R401" s="79"/>
      <c r="S401" s="79"/>
      <c r="T401" s="79" t="s">
        <v>661</v>
      </c>
      <c r="U401" s="79"/>
      <c r="V401" s="82" t="s">
        <v>979</v>
      </c>
      <c r="W401" s="81">
        <v>43688.14690972222</v>
      </c>
      <c r="X401" s="85">
        <v>43688</v>
      </c>
      <c r="Y401" s="87" t="s">
        <v>1422</v>
      </c>
      <c r="Z401" s="82" t="s">
        <v>1934</v>
      </c>
      <c r="AA401" s="79"/>
      <c r="AB401" s="79"/>
      <c r="AC401" s="87" t="s">
        <v>2446</v>
      </c>
      <c r="AD401" s="79"/>
      <c r="AE401" s="79" t="b">
        <v>0</v>
      </c>
      <c r="AF401" s="79">
        <v>0</v>
      </c>
      <c r="AG401" s="87" t="s">
        <v>2624</v>
      </c>
      <c r="AH401" s="79" t="b">
        <v>0</v>
      </c>
      <c r="AI401" s="79" t="s">
        <v>2626</v>
      </c>
      <c r="AJ401" s="79"/>
      <c r="AK401" s="87" t="s">
        <v>2624</v>
      </c>
      <c r="AL401" s="79" t="b">
        <v>0</v>
      </c>
      <c r="AM401" s="79">
        <v>158</v>
      </c>
      <c r="AN401" s="87" t="s">
        <v>2621</v>
      </c>
      <c r="AO401" s="79" t="s">
        <v>2631</v>
      </c>
      <c r="AP401" s="79" t="b">
        <v>0</v>
      </c>
      <c r="AQ401" s="87" t="s">
        <v>2621</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8">
        <v>0</v>
      </c>
      <c r="BG401" s="49">
        <v>0</v>
      </c>
      <c r="BH401" s="48">
        <v>0</v>
      </c>
      <c r="BI401" s="49">
        <v>0</v>
      </c>
      <c r="BJ401" s="48">
        <v>0</v>
      </c>
      <c r="BK401" s="49">
        <v>0</v>
      </c>
      <c r="BL401" s="48">
        <v>42</v>
      </c>
      <c r="BM401" s="49">
        <v>100</v>
      </c>
      <c r="BN401" s="48">
        <v>42</v>
      </c>
    </row>
    <row r="402" spans="1:66" ht="15">
      <c r="A402" s="64" t="s">
        <v>507</v>
      </c>
      <c r="B402" s="64" t="s">
        <v>597</v>
      </c>
      <c r="C402" s="65" t="s">
        <v>5759</v>
      </c>
      <c r="D402" s="66">
        <v>3</v>
      </c>
      <c r="E402" s="67" t="s">
        <v>132</v>
      </c>
      <c r="F402" s="68">
        <v>32</v>
      </c>
      <c r="G402" s="65"/>
      <c r="H402" s="69"/>
      <c r="I402" s="70"/>
      <c r="J402" s="70"/>
      <c r="K402" s="34" t="s">
        <v>65</v>
      </c>
      <c r="L402" s="77">
        <v>402</v>
      </c>
      <c r="M402" s="77"/>
      <c r="N402" s="72"/>
      <c r="O402" s="79" t="s">
        <v>630</v>
      </c>
      <c r="P402" s="81">
        <v>43688.185162037036</v>
      </c>
      <c r="Q402" s="79" t="s">
        <v>644</v>
      </c>
      <c r="R402" s="79"/>
      <c r="S402" s="79"/>
      <c r="T402" s="79" t="s">
        <v>661</v>
      </c>
      <c r="U402" s="79"/>
      <c r="V402" s="82" t="s">
        <v>980</v>
      </c>
      <c r="W402" s="81">
        <v>43688.185162037036</v>
      </c>
      <c r="X402" s="85">
        <v>43688</v>
      </c>
      <c r="Y402" s="87" t="s">
        <v>1423</v>
      </c>
      <c r="Z402" s="82" t="s">
        <v>1935</v>
      </c>
      <c r="AA402" s="79"/>
      <c r="AB402" s="79"/>
      <c r="AC402" s="87" t="s">
        <v>2447</v>
      </c>
      <c r="AD402" s="79"/>
      <c r="AE402" s="79" t="b">
        <v>0</v>
      </c>
      <c r="AF402" s="79">
        <v>0</v>
      </c>
      <c r="AG402" s="87" t="s">
        <v>2624</v>
      </c>
      <c r="AH402" s="79" t="b">
        <v>0</v>
      </c>
      <c r="AI402" s="79" t="s">
        <v>2626</v>
      </c>
      <c r="AJ402" s="79"/>
      <c r="AK402" s="87" t="s">
        <v>2624</v>
      </c>
      <c r="AL402" s="79" t="b">
        <v>0</v>
      </c>
      <c r="AM402" s="79">
        <v>158</v>
      </c>
      <c r="AN402" s="87" t="s">
        <v>2621</v>
      </c>
      <c r="AO402" s="79" t="s">
        <v>2631</v>
      </c>
      <c r="AP402" s="79" t="b">
        <v>0</v>
      </c>
      <c r="AQ402" s="87" t="s">
        <v>2621</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8">
        <v>0</v>
      </c>
      <c r="BG402" s="49">
        <v>0</v>
      </c>
      <c r="BH402" s="48">
        <v>0</v>
      </c>
      <c r="BI402" s="49">
        <v>0</v>
      </c>
      <c r="BJ402" s="48">
        <v>0</v>
      </c>
      <c r="BK402" s="49">
        <v>0</v>
      </c>
      <c r="BL402" s="48">
        <v>42</v>
      </c>
      <c r="BM402" s="49">
        <v>100</v>
      </c>
      <c r="BN402" s="48">
        <v>42</v>
      </c>
    </row>
    <row r="403" spans="1:66" ht="15">
      <c r="A403" s="64" t="s">
        <v>508</v>
      </c>
      <c r="B403" s="64" t="s">
        <v>597</v>
      </c>
      <c r="C403" s="65" t="s">
        <v>5759</v>
      </c>
      <c r="D403" s="66">
        <v>3</v>
      </c>
      <c r="E403" s="67" t="s">
        <v>132</v>
      </c>
      <c r="F403" s="68">
        <v>32</v>
      </c>
      <c r="G403" s="65"/>
      <c r="H403" s="69"/>
      <c r="I403" s="70"/>
      <c r="J403" s="70"/>
      <c r="K403" s="34" t="s">
        <v>65</v>
      </c>
      <c r="L403" s="77">
        <v>403</v>
      </c>
      <c r="M403" s="77"/>
      <c r="N403" s="72"/>
      <c r="O403" s="79" t="s">
        <v>630</v>
      </c>
      <c r="P403" s="81">
        <v>43688.2019212963</v>
      </c>
      <c r="Q403" s="79" t="s">
        <v>644</v>
      </c>
      <c r="R403" s="79"/>
      <c r="S403" s="79"/>
      <c r="T403" s="79" t="s">
        <v>661</v>
      </c>
      <c r="U403" s="79"/>
      <c r="V403" s="82" t="s">
        <v>981</v>
      </c>
      <c r="W403" s="81">
        <v>43688.2019212963</v>
      </c>
      <c r="X403" s="85">
        <v>43688</v>
      </c>
      <c r="Y403" s="87" t="s">
        <v>1424</v>
      </c>
      <c r="Z403" s="82" t="s">
        <v>1936</v>
      </c>
      <c r="AA403" s="79"/>
      <c r="AB403" s="79"/>
      <c r="AC403" s="87" t="s">
        <v>2448</v>
      </c>
      <c r="AD403" s="79"/>
      <c r="AE403" s="79" t="b">
        <v>0</v>
      </c>
      <c r="AF403" s="79">
        <v>0</v>
      </c>
      <c r="AG403" s="87" t="s">
        <v>2624</v>
      </c>
      <c r="AH403" s="79" t="b">
        <v>0</v>
      </c>
      <c r="AI403" s="79" t="s">
        <v>2626</v>
      </c>
      <c r="AJ403" s="79"/>
      <c r="AK403" s="87" t="s">
        <v>2624</v>
      </c>
      <c r="AL403" s="79" t="b">
        <v>0</v>
      </c>
      <c r="AM403" s="79">
        <v>158</v>
      </c>
      <c r="AN403" s="87" t="s">
        <v>2621</v>
      </c>
      <c r="AO403" s="79" t="s">
        <v>2631</v>
      </c>
      <c r="AP403" s="79" t="b">
        <v>0</v>
      </c>
      <c r="AQ403" s="87" t="s">
        <v>2621</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v>
      </c>
      <c r="BE403" s="78" t="str">
        <f>REPLACE(INDEX(GroupVertices[Group],MATCH(Edges[[#This Row],[Vertex 2]],GroupVertices[Vertex],0)),1,1,"")</f>
        <v>2</v>
      </c>
      <c r="BF403" s="48">
        <v>0</v>
      </c>
      <c r="BG403" s="49">
        <v>0</v>
      </c>
      <c r="BH403" s="48">
        <v>0</v>
      </c>
      <c r="BI403" s="49">
        <v>0</v>
      </c>
      <c r="BJ403" s="48">
        <v>0</v>
      </c>
      <c r="BK403" s="49">
        <v>0</v>
      </c>
      <c r="BL403" s="48">
        <v>42</v>
      </c>
      <c r="BM403" s="49">
        <v>100</v>
      </c>
      <c r="BN403" s="48">
        <v>42</v>
      </c>
    </row>
    <row r="404" spans="1:66" ht="15">
      <c r="A404" s="64" t="s">
        <v>509</v>
      </c>
      <c r="B404" s="64" t="s">
        <v>597</v>
      </c>
      <c r="C404" s="65" t="s">
        <v>5759</v>
      </c>
      <c r="D404" s="66">
        <v>3</v>
      </c>
      <c r="E404" s="67" t="s">
        <v>132</v>
      </c>
      <c r="F404" s="68">
        <v>32</v>
      </c>
      <c r="G404" s="65"/>
      <c r="H404" s="69"/>
      <c r="I404" s="70"/>
      <c r="J404" s="70"/>
      <c r="K404" s="34" t="s">
        <v>65</v>
      </c>
      <c r="L404" s="77">
        <v>404</v>
      </c>
      <c r="M404" s="77"/>
      <c r="N404" s="72"/>
      <c r="O404" s="79" t="s">
        <v>630</v>
      </c>
      <c r="P404" s="81">
        <v>43688.23583333333</v>
      </c>
      <c r="Q404" s="79" t="s">
        <v>644</v>
      </c>
      <c r="R404" s="79"/>
      <c r="S404" s="79"/>
      <c r="T404" s="79" t="s">
        <v>661</v>
      </c>
      <c r="U404" s="79"/>
      <c r="V404" s="82" t="s">
        <v>982</v>
      </c>
      <c r="W404" s="81">
        <v>43688.23583333333</v>
      </c>
      <c r="X404" s="85">
        <v>43688</v>
      </c>
      <c r="Y404" s="87" t="s">
        <v>1425</v>
      </c>
      <c r="Z404" s="82" t="s">
        <v>1937</v>
      </c>
      <c r="AA404" s="79"/>
      <c r="AB404" s="79"/>
      <c r="AC404" s="87" t="s">
        <v>2449</v>
      </c>
      <c r="AD404" s="79"/>
      <c r="AE404" s="79" t="b">
        <v>0</v>
      </c>
      <c r="AF404" s="79">
        <v>0</v>
      </c>
      <c r="AG404" s="87" t="s">
        <v>2624</v>
      </c>
      <c r="AH404" s="79" t="b">
        <v>0</v>
      </c>
      <c r="AI404" s="79" t="s">
        <v>2626</v>
      </c>
      <c r="AJ404" s="79"/>
      <c r="AK404" s="87" t="s">
        <v>2624</v>
      </c>
      <c r="AL404" s="79" t="b">
        <v>0</v>
      </c>
      <c r="AM404" s="79">
        <v>158</v>
      </c>
      <c r="AN404" s="87" t="s">
        <v>2621</v>
      </c>
      <c r="AO404" s="79" t="s">
        <v>2633</v>
      </c>
      <c r="AP404" s="79" t="b">
        <v>0</v>
      </c>
      <c r="AQ404" s="87" t="s">
        <v>2621</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8">
        <v>0</v>
      </c>
      <c r="BG404" s="49">
        <v>0</v>
      </c>
      <c r="BH404" s="48">
        <v>0</v>
      </c>
      <c r="BI404" s="49">
        <v>0</v>
      </c>
      <c r="BJ404" s="48">
        <v>0</v>
      </c>
      <c r="BK404" s="49">
        <v>0</v>
      </c>
      <c r="BL404" s="48">
        <v>42</v>
      </c>
      <c r="BM404" s="49">
        <v>100</v>
      </c>
      <c r="BN404" s="48">
        <v>42</v>
      </c>
    </row>
    <row r="405" spans="1:66" ht="15">
      <c r="A405" s="64" t="s">
        <v>510</v>
      </c>
      <c r="B405" s="64" t="s">
        <v>597</v>
      </c>
      <c r="C405" s="65" t="s">
        <v>5759</v>
      </c>
      <c r="D405" s="66">
        <v>3</v>
      </c>
      <c r="E405" s="67" t="s">
        <v>132</v>
      </c>
      <c r="F405" s="68">
        <v>32</v>
      </c>
      <c r="G405" s="65"/>
      <c r="H405" s="69"/>
      <c r="I405" s="70"/>
      <c r="J405" s="70"/>
      <c r="K405" s="34" t="s">
        <v>65</v>
      </c>
      <c r="L405" s="77">
        <v>405</v>
      </c>
      <c r="M405" s="77"/>
      <c r="N405" s="72"/>
      <c r="O405" s="79" t="s">
        <v>630</v>
      </c>
      <c r="P405" s="81">
        <v>43688.263333333336</v>
      </c>
      <c r="Q405" s="79" t="s">
        <v>644</v>
      </c>
      <c r="R405" s="79"/>
      <c r="S405" s="79"/>
      <c r="T405" s="79" t="s">
        <v>661</v>
      </c>
      <c r="U405" s="79"/>
      <c r="V405" s="82" t="s">
        <v>983</v>
      </c>
      <c r="W405" s="81">
        <v>43688.263333333336</v>
      </c>
      <c r="X405" s="85">
        <v>43688</v>
      </c>
      <c r="Y405" s="87" t="s">
        <v>1426</v>
      </c>
      <c r="Z405" s="82" t="s">
        <v>1938</v>
      </c>
      <c r="AA405" s="79"/>
      <c r="AB405" s="79"/>
      <c r="AC405" s="87" t="s">
        <v>2450</v>
      </c>
      <c r="AD405" s="79"/>
      <c r="AE405" s="79" t="b">
        <v>0</v>
      </c>
      <c r="AF405" s="79">
        <v>0</v>
      </c>
      <c r="AG405" s="87" t="s">
        <v>2624</v>
      </c>
      <c r="AH405" s="79" t="b">
        <v>0</v>
      </c>
      <c r="AI405" s="79" t="s">
        <v>2626</v>
      </c>
      <c r="AJ405" s="79"/>
      <c r="AK405" s="87" t="s">
        <v>2624</v>
      </c>
      <c r="AL405" s="79" t="b">
        <v>0</v>
      </c>
      <c r="AM405" s="79">
        <v>158</v>
      </c>
      <c r="AN405" s="87" t="s">
        <v>2621</v>
      </c>
      <c r="AO405" s="79" t="s">
        <v>2633</v>
      </c>
      <c r="AP405" s="79" t="b">
        <v>0</v>
      </c>
      <c r="AQ405" s="87" t="s">
        <v>2621</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2</v>
      </c>
      <c r="BF405" s="48">
        <v>0</v>
      </c>
      <c r="BG405" s="49">
        <v>0</v>
      </c>
      <c r="BH405" s="48">
        <v>0</v>
      </c>
      <c r="BI405" s="49">
        <v>0</v>
      </c>
      <c r="BJ405" s="48">
        <v>0</v>
      </c>
      <c r="BK405" s="49">
        <v>0</v>
      </c>
      <c r="BL405" s="48">
        <v>42</v>
      </c>
      <c r="BM405" s="49">
        <v>100</v>
      </c>
      <c r="BN405" s="48">
        <v>42</v>
      </c>
    </row>
    <row r="406" spans="1:66" ht="15">
      <c r="A406" s="64" t="s">
        <v>511</v>
      </c>
      <c r="B406" s="64" t="s">
        <v>597</v>
      </c>
      <c r="C406" s="65" t="s">
        <v>5759</v>
      </c>
      <c r="D406" s="66">
        <v>3</v>
      </c>
      <c r="E406" s="67" t="s">
        <v>132</v>
      </c>
      <c r="F406" s="68">
        <v>32</v>
      </c>
      <c r="G406" s="65"/>
      <c r="H406" s="69"/>
      <c r="I406" s="70"/>
      <c r="J406" s="70"/>
      <c r="K406" s="34" t="s">
        <v>65</v>
      </c>
      <c r="L406" s="77">
        <v>406</v>
      </c>
      <c r="M406" s="77"/>
      <c r="N406" s="72"/>
      <c r="O406" s="79" t="s">
        <v>630</v>
      </c>
      <c r="P406" s="81">
        <v>43688.29498842593</v>
      </c>
      <c r="Q406" s="79" t="s">
        <v>644</v>
      </c>
      <c r="R406" s="79"/>
      <c r="S406" s="79"/>
      <c r="T406" s="79" t="s">
        <v>661</v>
      </c>
      <c r="U406" s="79"/>
      <c r="V406" s="82" t="s">
        <v>984</v>
      </c>
      <c r="W406" s="81">
        <v>43688.29498842593</v>
      </c>
      <c r="X406" s="85">
        <v>43688</v>
      </c>
      <c r="Y406" s="87" t="s">
        <v>1427</v>
      </c>
      <c r="Z406" s="82" t="s">
        <v>1939</v>
      </c>
      <c r="AA406" s="79"/>
      <c r="AB406" s="79"/>
      <c r="AC406" s="87" t="s">
        <v>2451</v>
      </c>
      <c r="AD406" s="79"/>
      <c r="AE406" s="79" t="b">
        <v>0</v>
      </c>
      <c r="AF406" s="79">
        <v>0</v>
      </c>
      <c r="AG406" s="87" t="s">
        <v>2624</v>
      </c>
      <c r="AH406" s="79" t="b">
        <v>0</v>
      </c>
      <c r="AI406" s="79" t="s">
        <v>2626</v>
      </c>
      <c r="AJ406" s="79"/>
      <c r="AK406" s="87" t="s">
        <v>2624</v>
      </c>
      <c r="AL406" s="79" t="b">
        <v>0</v>
      </c>
      <c r="AM406" s="79">
        <v>158</v>
      </c>
      <c r="AN406" s="87" t="s">
        <v>2621</v>
      </c>
      <c r="AO406" s="79" t="s">
        <v>2632</v>
      </c>
      <c r="AP406" s="79" t="b">
        <v>0</v>
      </c>
      <c r="AQ406" s="87" t="s">
        <v>2621</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8">
        <v>0</v>
      </c>
      <c r="BG406" s="49">
        <v>0</v>
      </c>
      <c r="BH406" s="48">
        <v>0</v>
      </c>
      <c r="BI406" s="49">
        <v>0</v>
      </c>
      <c r="BJ406" s="48">
        <v>0</v>
      </c>
      <c r="BK406" s="49">
        <v>0</v>
      </c>
      <c r="BL406" s="48">
        <v>42</v>
      </c>
      <c r="BM406" s="49">
        <v>100</v>
      </c>
      <c r="BN406" s="48">
        <v>42</v>
      </c>
    </row>
    <row r="407" spans="1:66" ht="15">
      <c r="A407" s="64" t="s">
        <v>512</v>
      </c>
      <c r="B407" s="64" t="s">
        <v>597</v>
      </c>
      <c r="C407" s="65" t="s">
        <v>5759</v>
      </c>
      <c r="D407" s="66">
        <v>3</v>
      </c>
      <c r="E407" s="67" t="s">
        <v>132</v>
      </c>
      <c r="F407" s="68">
        <v>32</v>
      </c>
      <c r="G407" s="65"/>
      <c r="H407" s="69"/>
      <c r="I407" s="70"/>
      <c r="J407" s="70"/>
      <c r="K407" s="34" t="s">
        <v>65</v>
      </c>
      <c r="L407" s="77">
        <v>407</v>
      </c>
      <c r="M407" s="77"/>
      <c r="N407" s="72"/>
      <c r="O407" s="79" t="s">
        <v>630</v>
      </c>
      <c r="P407" s="81">
        <v>43688.338125</v>
      </c>
      <c r="Q407" s="79" t="s">
        <v>644</v>
      </c>
      <c r="R407" s="79"/>
      <c r="S407" s="79"/>
      <c r="T407" s="79" t="s">
        <v>661</v>
      </c>
      <c r="U407" s="79"/>
      <c r="V407" s="82" t="s">
        <v>985</v>
      </c>
      <c r="W407" s="81">
        <v>43688.338125</v>
      </c>
      <c r="X407" s="85">
        <v>43688</v>
      </c>
      <c r="Y407" s="87" t="s">
        <v>1428</v>
      </c>
      <c r="Z407" s="82" t="s">
        <v>1940</v>
      </c>
      <c r="AA407" s="79"/>
      <c r="AB407" s="79"/>
      <c r="AC407" s="87" t="s">
        <v>2452</v>
      </c>
      <c r="AD407" s="79"/>
      <c r="AE407" s="79" t="b">
        <v>0</v>
      </c>
      <c r="AF407" s="79">
        <v>0</v>
      </c>
      <c r="AG407" s="87" t="s">
        <v>2624</v>
      </c>
      <c r="AH407" s="79" t="b">
        <v>0</v>
      </c>
      <c r="AI407" s="79" t="s">
        <v>2626</v>
      </c>
      <c r="AJ407" s="79"/>
      <c r="AK407" s="87" t="s">
        <v>2624</v>
      </c>
      <c r="AL407" s="79" t="b">
        <v>0</v>
      </c>
      <c r="AM407" s="79">
        <v>158</v>
      </c>
      <c r="AN407" s="87" t="s">
        <v>2621</v>
      </c>
      <c r="AO407" s="79" t="s">
        <v>2632</v>
      </c>
      <c r="AP407" s="79" t="b">
        <v>0</v>
      </c>
      <c r="AQ407" s="87" t="s">
        <v>2621</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8">
        <v>0</v>
      </c>
      <c r="BG407" s="49">
        <v>0</v>
      </c>
      <c r="BH407" s="48">
        <v>0</v>
      </c>
      <c r="BI407" s="49">
        <v>0</v>
      </c>
      <c r="BJ407" s="48">
        <v>0</v>
      </c>
      <c r="BK407" s="49">
        <v>0</v>
      </c>
      <c r="BL407" s="48">
        <v>42</v>
      </c>
      <c r="BM407" s="49">
        <v>100</v>
      </c>
      <c r="BN407" s="48">
        <v>42</v>
      </c>
    </row>
    <row r="408" spans="1:66" ht="15">
      <c r="A408" s="64" t="s">
        <v>513</v>
      </c>
      <c r="B408" s="64" t="s">
        <v>597</v>
      </c>
      <c r="C408" s="65" t="s">
        <v>5759</v>
      </c>
      <c r="D408" s="66">
        <v>3</v>
      </c>
      <c r="E408" s="67" t="s">
        <v>132</v>
      </c>
      <c r="F408" s="68">
        <v>32</v>
      </c>
      <c r="G408" s="65"/>
      <c r="H408" s="69"/>
      <c r="I408" s="70"/>
      <c r="J408" s="70"/>
      <c r="K408" s="34" t="s">
        <v>65</v>
      </c>
      <c r="L408" s="77">
        <v>408</v>
      </c>
      <c r="M408" s="77"/>
      <c r="N408" s="72"/>
      <c r="O408" s="79" t="s">
        <v>630</v>
      </c>
      <c r="P408" s="81">
        <v>43686.25239583333</v>
      </c>
      <c r="Q408" s="79" t="s">
        <v>641</v>
      </c>
      <c r="R408" s="79"/>
      <c r="S408" s="79"/>
      <c r="T408" s="79" t="s">
        <v>666</v>
      </c>
      <c r="U408" s="79"/>
      <c r="V408" s="82" t="s">
        <v>986</v>
      </c>
      <c r="W408" s="81">
        <v>43686.25239583333</v>
      </c>
      <c r="X408" s="85">
        <v>43686</v>
      </c>
      <c r="Y408" s="87" t="s">
        <v>1429</v>
      </c>
      <c r="Z408" s="82" t="s">
        <v>1941</v>
      </c>
      <c r="AA408" s="79"/>
      <c r="AB408" s="79"/>
      <c r="AC408" s="87" t="s">
        <v>2453</v>
      </c>
      <c r="AD408" s="79"/>
      <c r="AE408" s="79" t="b">
        <v>0</v>
      </c>
      <c r="AF408" s="79">
        <v>0</v>
      </c>
      <c r="AG408" s="87" t="s">
        <v>2624</v>
      </c>
      <c r="AH408" s="79" t="b">
        <v>0</v>
      </c>
      <c r="AI408" s="79" t="s">
        <v>2626</v>
      </c>
      <c r="AJ408" s="79"/>
      <c r="AK408" s="87" t="s">
        <v>2624</v>
      </c>
      <c r="AL408" s="79" t="b">
        <v>0</v>
      </c>
      <c r="AM408" s="79">
        <v>16</v>
      </c>
      <c r="AN408" s="87" t="s">
        <v>2573</v>
      </c>
      <c r="AO408" s="79" t="s">
        <v>2631</v>
      </c>
      <c r="AP408" s="79" t="b">
        <v>0</v>
      </c>
      <c r="AQ408" s="87" t="s">
        <v>2573</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4</v>
      </c>
      <c r="BE408" s="78" t="str">
        <f>REPLACE(INDEX(GroupVertices[Group],MATCH(Edges[[#This Row],[Vertex 2]],GroupVertices[Vertex],0)),1,1,"")</f>
        <v>2</v>
      </c>
      <c r="BF408" s="48"/>
      <c r="BG408" s="49"/>
      <c r="BH408" s="48"/>
      <c r="BI408" s="49"/>
      <c r="BJ408" s="48"/>
      <c r="BK408" s="49"/>
      <c r="BL408" s="48"/>
      <c r="BM408" s="49"/>
      <c r="BN408" s="48"/>
    </row>
    <row r="409" spans="1:66" ht="15">
      <c r="A409" s="64" t="s">
        <v>513</v>
      </c>
      <c r="B409" s="64" t="s">
        <v>624</v>
      </c>
      <c r="C409" s="65" t="s">
        <v>5759</v>
      </c>
      <c r="D409" s="66">
        <v>3</v>
      </c>
      <c r="E409" s="67" t="s">
        <v>132</v>
      </c>
      <c r="F409" s="68">
        <v>32</v>
      </c>
      <c r="G409" s="65"/>
      <c r="H409" s="69"/>
      <c r="I409" s="70"/>
      <c r="J409" s="70"/>
      <c r="K409" s="34" t="s">
        <v>65</v>
      </c>
      <c r="L409" s="77">
        <v>409</v>
      </c>
      <c r="M409" s="77"/>
      <c r="N409" s="72"/>
      <c r="O409" s="79" t="s">
        <v>631</v>
      </c>
      <c r="P409" s="81">
        <v>43686.25239583333</v>
      </c>
      <c r="Q409" s="79" t="s">
        <v>641</v>
      </c>
      <c r="R409" s="79"/>
      <c r="S409" s="79"/>
      <c r="T409" s="79" t="s">
        <v>666</v>
      </c>
      <c r="U409" s="79"/>
      <c r="V409" s="82" t="s">
        <v>986</v>
      </c>
      <c r="W409" s="81">
        <v>43686.25239583333</v>
      </c>
      <c r="X409" s="85">
        <v>43686</v>
      </c>
      <c r="Y409" s="87" t="s">
        <v>1429</v>
      </c>
      <c r="Z409" s="82" t="s">
        <v>1941</v>
      </c>
      <c r="AA409" s="79"/>
      <c r="AB409" s="79"/>
      <c r="AC409" s="87" t="s">
        <v>2453</v>
      </c>
      <c r="AD409" s="79"/>
      <c r="AE409" s="79" t="b">
        <v>0</v>
      </c>
      <c r="AF409" s="79">
        <v>0</v>
      </c>
      <c r="AG409" s="87" t="s">
        <v>2624</v>
      </c>
      <c r="AH409" s="79" t="b">
        <v>0</v>
      </c>
      <c r="AI409" s="79" t="s">
        <v>2626</v>
      </c>
      <c r="AJ409" s="79"/>
      <c r="AK409" s="87" t="s">
        <v>2624</v>
      </c>
      <c r="AL409" s="79" t="b">
        <v>0</v>
      </c>
      <c r="AM409" s="79">
        <v>16</v>
      </c>
      <c r="AN409" s="87" t="s">
        <v>2573</v>
      </c>
      <c r="AO409" s="79" t="s">
        <v>2631</v>
      </c>
      <c r="AP409" s="79" t="b">
        <v>0</v>
      </c>
      <c r="AQ409" s="87" t="s">
        <v>2573</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4</v>
      </c>
      <c r="BE409" s="78" t="str">
        <f>REPLACE(INDEX(GroupVertices[Group],MATCH(Edges[[#This Row],[Vertex 2]],GroupVertices[Vertex],0)),1,1,"")</f>
        <v>4</v>
      </c>
      <c r="BF409" s="48">
        <v>0</v>
      </c>
      <c r="BG409" s="49">
        <v>0</v>
      </c>
      <c r="BH409" s="48">
        <v>1</v>
      </c>
      <c r="BI409" s="49">
        <v>3.0303030303030303</v>
      </c>
      <c r="BJ409" s="48">
        <v>0</v>
      </c>
      <c r="BK409" s="49">
        <v>0</v>
      </c>
      <c r="BL409" s="48">
        <v>32</v>
      </c>
      <c r="BM409" s="49">
        <v>96.96969696969697</v>
      </c>
      <c r="BN409" s="48">
        <v>33</v>
      </c>
    </row>
    <row r="410" spans="1:66" ht="15">
      <c r="A410" s="64" t="s">
        <v>513</v>
      </c>
      <c r="B410" s="64" t="s">
        <v>599</v>
      </c>
      <c r="C410" s="65" t="s">
        <v>5759</v>
      </c>
      <c r="D410" s="66">
        <v>3</v>
      </c>
      <c r="E410" s="67" t="s">
        <v>132</v>
      </c>
      <c r="F410" s="68">
        <v>32</v>
      </c>
      <c r="G410" s="65"/>
      <c r="H410" s="69"/>
      <c r="I410" s="70"/>
      <c r="J410" s="70"/>
      <c r="K410" s="34" t="s">
        <v>65</v>
      </c>
      <c r="L410" s="77">
        <v>410</v>
      </c>
      <c r="M410" s="77"/>
      <c r="N410" s="72"/>
      <c r="O410" s="79" t="s">
        <v>630</v>
      </c>
      <c r="P410" s="81">
        <v>43688.34337962963</v>
      </c>
      <c r="Q410" s="79" t="s">
        <v>645</v>
      </c>
      <c r="R410" s="79"/>
      <c r="S410" s="79"/>
      <c r="T410" s="79" t="s">
        <v>668</v>
      </c>
      <c r="U410" s="79"/>
      <c r="V410" s="82" t="s">
        <v>986</v>
      </c>
      <c r="W410" s="81">
        <v>43688.34337962963</v>
      </c>
      <c r="X410" s="85">
        <v>43688</v>
      </c>
      <c r="Y410" s="87" t="s">
        <v>1430</v>
      </c>
      <c r="Z410" s="82" t="s">
        <v>1942</v>
      </c>
      <c r="AA410" s="79"/>
      <c r="AB410" s="79"/>
      <c r="AC410" s="87" t="s">
        <v>2454</v>
      </c>
      <c r="AD410" s="79"/>
      <c r="AE410" s="79" t="b">
        <v>0</v>
      </c>
      <c r="AF410" s="79">
        <v>0</v>
      </c>
      <c r="AG410" s="87" t="s">
        <v>2624</v>
      </c>
      <c r="AH410" s="79" t="b">
        <v>0</v>
      </c>
      <c r="AI410" s="79" t="s">
        <v>2626</v>
      </c>
      <c r="AJ410" s="79"/>
      <c r="AK410" s="87" t="s">
        <v>2624</v>
      </c>
      <c r="AL410" s="79" t="b">
        <v>0</v>
      </c>
      <c r="AM410" s="79">
        <v>8</v>
      </c>
      <c r="AN410" s="87" t="s">
        <v>2575</v>
      </c>
      <c r="AO410" s="79" t="s">
        <v>2631</v>
      </c>
      <c r="AP410" s="79" t="b">
        <v>0</v>
      </c>
      <c r="AQ410" s="87" t="s">
        <v>2575</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4</v>
      </c>
      <c r="BE410" s="78" t="str">
        <f>REPLACE(INDEX(GroupVertices[Group],MATCH(Edges[[#This Row],[Vertex 2]],GroupVertices[Vertex],0)),1,1,"")</f>
        <v>1</v>
      </c>
      <c r="BF410" s="48"/>
      <c r="BG410" s="49"/>
      <c r="BH410" s="48"/>
      <c r="BI410" s="49"/>
      <c r="BJ410" s="48"/>
      <c r="BK410" s="49"/>
      <c r="BL410" s="48"/>
      <c r="BM410" s="49"/>
      <c r="BN410" s="48"/>
    </row>
    <row r="411" spans="1:66" ht="15">
      <c r="A411" s="64" t="s">
        <v>513</v>
      </c>
      <c r="B411" s="64" t="s">
        <v>625</v>
      </c>
      <c r="C411" s="65" t="s">
        <v>5759</v>
      </c>
      <c r="D411" s="66">
        <v>3</v>
      </c>
      <c r="E411" s="67" t="s">
        <v>132</v>
      </c>
      <c r="F411" s="68">
        <v>32</v>
      </c>
      <c r="G411" s="65"/>
      <c r="H411" s="69"/>
      <c r="I411" s="70"/>
      <c r="J411" s="70"/>
      <c r="K411" s="34" t="s">
        <v>65</v>
      </c>
      <c r="L411" s="77">
        <v>411</v>
      </c>
      <c r="M411" s="77"/>
      <c r="N411" s="72"/>
      <c r="O411" s="79" t="s">
        <v>631</v>
      </c>
      <c r="P411" s="81">
        <v>43688.34337962963</v>
      </c>
      <c r="Q411" s="79" t="s">
        <v>645</v>
      </c>
      <c r="R411" s="79"/>
      <c r="S411" s="79"/>
      <c r="T411" s="79" t="s">
        <v>668</v>
      </c>
      <c r="U411" s="79"/>
      <c r="V411" s="82" t="s">
        <v>986</v>
      </c>
      <c r="W411" s="81">
        <v>43688.34337962963</v>
      </c>
      <c r="X411" s="85">
        <v>43688</v>
      </c>
      <c r="Y411" s="87" t="s">
        <v>1430</v>
      </c>
      <c r="Z411" s="82" t="s">
        <v>1942</v>
      </c>
      <c r="AA411" s="79"/>
      <c r="AB411" s="79"/>
      <c r="AC411" s="87" t="s">
        <v>2454</v>
      </c>
      <c r="AD411" s="79"/>
      <c r="AE411" s="79" t="b">
        <v>0</v>
      </c>
      <c r="AF411" s="79">
        <v>0</v>
      </c>
      <c r="AG411" s="87" t="s">
        <v>2624</v>
      </c>
      <c r="AH411" s="79" t="b">
        <v>0</v>
      </c>
      <c r="AI411" s="79" t="s">
        <v>2626</v>
      </c>
      <c r="AJ411" s="79"/>
      <c r="AK411" s="87" t="s">
        <v>2624</v>
      </c>
      <c r="AL411" s="79" t="b">
        <v>0</v>
      </c>
      <c r="AM411" s="79">
        <v>8</v>
      </c>
      <c r="AN411" s="87" t="s">
        <v>2575</v>
      </c>
      <c r="AO411" s="79" t="s">
        <v>2631</v>
      </c>
      <c r="AP411" s="79" t="b">
        <v>0</v>
      </c>
      <c r="AQ411" s="87" t="s">
        <v>2575</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4</v>
      </c>
      <c r="BE411" s="78" t="str">
        <f>REPLACE(INDEX(GroupVertices[Group],MATCH(Edges[[#This Row],[Vertex 2]],GroupVertices[Vertex],0)),1,1,"")</f>
        <v>4</v>
      </c>
      <c r="BF411" s="48"/>
      <c r="BG411" s="49"/>
      <c r="BH411" s="48"/>
      <c r="BI411" s="49"/>
      <c r="BJ411" s="48"/>
      <c r="BK411" s="49"/>
      <c r="BL411" s="48"/>
      <c r="BM411" s="49"/>
      <c r="BN411" s="48"/>
    </row>
    <row r="412" spans="1:66" ht="15">
      <c r="A412" s="64" t="s">
        <v>513</v>
      </c>
      <c r="B412" s="64" t="s">
        <v>626</v>
      </c>
      <c r="C412" s="65" t="s">
        <v>5759</v>
      </c>
      <c r="D412" s="66">
        <v>3</v>
      </c>
      <c r="E412" s="67" t="s">
        <v>132</v>
      </c>
      <c r="F412" s="68">
        <v>32</v>
      </c>
      <c r="G412" s="65"/>
      <c r="H412" s="69"/>
      <c r="I412" s="70"/>
      <c r="J412" s="70"/>
      <c r="K412" s="34" t="s">
        <v>65</v>
      </c>
      <c r="L412" s="77">
        <v>412</v>
      </c>
      <c r="M412" s="77"/>
      <c r="N412" s="72"/>
      <c r="O412" s="79" t="s">
        <v>631</v>
      </c>
      <c r="P412" s="81">
        <v>43688.34337962963</v>
      </c>
      <c r="Q412" s="79" t="s">
        <v>645</v>
      </c>
      <c r="R412" s="79"/>
      <c r="S412" s="79"/>
      <c r="T412" s="79" t="s">
        <v>668</v>
      </c>
      <c r="U412" s="79"/>
      <c r="V412" s="82" t="s">
        <v>986</v>
      </c>
      <c r="W412" s="81">
        <v>43688.34337962963</v>
      </c>
      <c r="X412" s="85">
        <v>43688</v>
      </c>
      <c r="Y412" s="87" t="s">
        <v>1430</v>
      </c>
      <c r="Z412" s="82" t="s">
        <v>1942</v>
      </c>
      <c r="AA412" s="79"/>
      <c r="AB412" s="79"/>
      <c r="AC412" s="87" t="s">
        <v>2454</v>
      </c>
      <c r="AD412" s="79"/>
      <c r="AE412" s="79" t="b">
        <v>0</v>
      </c>
      <c r="AF412" s="79">
        <v>0</v>
      </c>
      <c r="AG412" s="87" t="s">
        <v>2624</v>
      </c>
      <c r="AH412" s="79" t="b">
        <v>0</v>
      </c>
      <c r="AI412" s="79" t="s">
        <v>2626</v>
      </c>
      <c r="AJ412" s="79"/>
      <c r="AK412" s="87" t="s">
        <v>2624</v>
      </c>
      <c r="AL412" s="79" t="b">
        <v>0</v>
      </c>
      <c r="AM412" s="79">
        <v>8</v>
      </c>
      <c r="AN412" s="87" t="s">
        <v>2575</v>
      </c>
      <c r="AO412" s="79" t="s">
        <v>2631</v>
      </c>
      <c r="AP412" s="79" t="b">
        <v>0</v>
      </c>
      <c r="AQ412" s="87" t="s">
        <v>2575</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4</v>
      </c>
      <c r="BE412" s="78" t="str">
        <f>REPLACE(INDEX(GroupVertices[Group],MATCH(Edges[[#This Row],[Vertex 2]],GroupVertices[Vertex],0)),1,1,"")</f>
        <v>4</v>
      </c>
      <c r="BF412" s="48">
        <v>1</v>
      </c>
      <c r="BG412" s="49">
        <v>3.4482758620689653</v>
      </c>
      <c r="BH412" s="48">
        <v>0</v>
      </c>
      <c r="BI412" s="49">
        <v>0</v>
      </c>
      <c r="BJ412" s="48">
        <v>0</v>
      </c>
      <c r="BK412" s="49">
        <v>0</v>
      </c>
      <c r="BL412" s="48">
        <v>28</v>
      </c>
      <c r="BM412" s="49">
        <v>96.55172413793103</v>
      </c>
      <c r="BN412" s="48">
        <v>29</v>
      </c>
    </row>
    <row r="413" spans="1:66" ht="15">
      <c r="A413" s="64" t="s">
        <v>514</v>
      </c>
      <c r="B413" s="64" t="s">
        <v>599</v>
      </c>
      <c r="C413" s="65" t="s">
        <v>5762</v>
      </c>
      <c r="D413" s="66">
        <v>10</v>
      </c>
      <c r="E413" s="67" t="s">
        <v>136</v>
      </c>
      <c r="F413" s="68">
        <v>20.857142857142858</v>
      </c>
      <c r="G413" s="65"/>
      <c r="H413" s="69"/>
      <c r="I413" s="70"/>
      <c r="J413" s="70"/>
      <c r="K413" s="34" t="s">
        <v>65</v>
      </c>
      <c r="L413" s="77">
        <v>413</v>
      </c>
      <c r="M413" s="77"/>
      <c r="N413" s="72"/>
      <c r="O413" s="79" t="s">
        <v>630</v>
      </c>
      <c r="P413" s="81">
        <v>43682.24496527778</v>
      </c>
      <c r="Q413" s="79" t="s">
        <v>633</v>
      </c>
      <c r="R413" s="79"/>
      <c r="S413" s="79"/>
      <c r="T413" s="79" t="s">
        <v>659</v>
      </c>
      <c r="U413" s="79"/>
      <c r="V413" s="82" t="s">
        <v>987</v>
      </c>
      <c r="W413" s="81">
        <v>43682.24496527778</v>
      </c>
      <c r="X413" s="85">
        <v>43682</v>
      </c>
      <c r="Y413" s="87" t="s">
        <v>1431</v>
      </c>
      <c r="Z413" s="82" t="s">
        <v>1943</v>
      </c>
      <c r="AA413" s="79"/>
      <c r="AB413" s="79"/>
      <c r="AC413" s="87" t="s">
        <v>2455</v>
      </c>
      <c r="AD413" s="79"/>
      <c r="AE413" s="79" t="b">
        <v>0</v>
      </c>
      <c r="AF413" s="79">
        <v>0</v>
      </c>
      <c r="AG413" s="87" t="s">
        <v>2624</v>
      </c>
      <c r="AH413" s="79" t="b">
        <v>0</v>
      </c>
      <c r="AI413" s="79" t="s">
        <v>2626</v>
      </c>
      <c r="AJ413" s="79"/>
      <c r="AK413" s="87" t="s">
        <v>2624</v>
      </c>
      <c r="AL413" s="79" t="b">
        <v>0</v>
      </c>
      <c r="AM413" s="79">
        <v>26</v>
      </c>
      <c r="AN413" s="87" t="s">
        <v>2596</v>
      </c>
      <c r="AO413" s="79" t="s">
        <v>2633</v>
      </c>
      <c r="AP413" s="79" t="b">
        <v>0</v>
      </c>
      <c r="AQ413" s="87" t="s">
        <v>2596</v>
      </c>
      <c r="AR413" s="79" t="s">
        <v>176</v>
      </c>
      <c r="AS413" s="79">
        <v>0</v>
      </c>
      <c r="AT413" s="79">
        <v>0</v>
      </c>
      <c r="AU413" s="79"/>
      <c r="AV413" s="79"/>
      <c r="AW413" s="79"/>
      <c r="AX413" s="79"/>
      <c r="AY413" s="79"/>
      <c r="AZ413" s="79"/>
      <c r="BA413" s="79"/>
      <c r="BB413" s="79"/>
      <c r="BC413">
        <v>4</v>
      </c>
      <c r="BD413" s="78" t="str">
        <f>REPLACE(INDEX(GroupVertices[Group],MATCH(Edges[[#This Row],[Vertex 1]],GroupVertices[Vertex],0)),1,1,"")</f>
        <v>4</v>
      </c>
      <c r="BE413" s="78" t="str">
        <f>REPLACE(INDEX(GroupVertices[Group],MATCH(Edges[[#This Row],[Vertex 2]],GroupVertices[Vertex],0)),1,1,"")</f>
        <v>1</v>
      </c>
      <c r="BF413" s="48">
        <v>1</v>
      </c>
      <c r="BG413" s="49">
        <v>2.5641025641025643</v>
      </c>
      <c r="BH413" s="48">
        <v>0</v>
      </c>
      <c r="BI413" s="49">
        <v>0</v>
      </c>
      <c r="BJ413" s="48">
        <v>0</v>
      </c>
      <c r="BK413" s="49">
        <v>0</v>
      </c>
      <c r="BL413" s="48">
        <v>38</v>
      </c>
      <c r="BM413" s="49">
        <v>97.43589743589743</v>
      </c>
      <c r="BN413" s="48">
        <v>39</v>
      </c>
    </row>
    <row r="414" spans="1:66" ht="15">
      <c r="A414" s="64" t="s">
        <v>514</v>
      </c>
      <c r="B414" s="64" t="s">
        <v>599</v>
      </c>
      <c r="C414" s="65" t="s">
        <v>5762</v>
      </c>
      <c r="D414" s="66">
        <v>10</v>
      </c>
      <c r="E414" s="67" t="s">
        <v>136</v>
      </c>
      <c r="F414" s="68">
        <v>20.857142857142858</v>
      </c>
      <c r="G414" s="65"/>
      <c r="H414" s="69"/>
      <c r="I414" s="70"/>
      <c r="J414" s="70"/>
      <c r="K414" s="34" t="s">
        <v>65</v>
      </c>
      <c r="L414" s="77">
        <v>414</v>
      </c>
      <c r="M414" s="77"/>
      <c r="N414" s="72"/>
      <c r="O414" s="79" t="s">
        <v>630</v>
      </c>
      <c r="P414" s="81">
        <v>43682.330972222226</v>
      </c>
      <c r="Q414" s="79" t="s">
        <v>634</v>
      </c>
      <c r="R414" s="79"/>
      <c r="S414" s="79"/>
      <c r="T414" s="79" t="s">
        <v>660</v>
      </c>
      <c r="U414" s="79"/>
      <c r="V414" s="82" t="s">
        <v>987</v>
      </c>
      <c r="W414" s="81">
        <v>43682.330972222226</v>
      </c>
      <c r="X414" s="85">
        <v>43682</v>
      </c>
      <c r="Y414" s="87" t="s">
        <v>1432</v>
      </c>
      <c r="Z414" s="82" t="s">
        <v>1944</v>
      </c>
      <c r="AA414" s="79"/>
      <c r="AB414" s="79"/>
      <c r="AC414" s="87" t="s">
        <v>2456</v>
      </c>
      <c r="AD414" s="79"/>
      <c r="AE414" s="79" t="b">
        <v>0</v>
      </c>
      <c r="AF414" s="79">
        <v>0</v>
      </c>
      <c r="AG414" s="87" t="s">
        <v>2624</v>
      </c>
      <c r="AH414" s="79" t="b">
        <v>0</v>
      </c>
      <c r="AI414" s="79" t="s">
        <v>2626</v>
      </c>
      <c r="AJ414" s="79"/>
      <c r="AK414" s="87" t="s">
        <v>2624</v>
      </c>
      <c r="AL414" s="79" t="b">
        <v>0</v>
      </c>
      <c r="AM414" s="79">
        <v>192</v>
      </c>
      <c r="AN414" s="87" t="s">
        <v>2597</v>
      </c>
      <c r="AO414" s="79" t="s">
        <v>2633</v>
      </c>
      <c r="AP414" s="79" t="b">
        <v>0</v>
      </c>
      <c r="AQ414" s="87" t="s">
        <v>2597</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4</v>
      </c>
      <c r="BE414" s="78" t="str">
        <f>REPLACE(INDEX(GroupVertices[Group],MATCH(Edges[[#This Row],[Vertex 2]],GroupVertices[Vertex],0)),1,1,"")</f>
        <v>1</v>
      </c>
      <c r="BF414" s="48">
        <v>1</v>
      </c>
      <c r="BG414" s="49">
        <v>2.9411764705882355</v>
      </c>
      <c r="BH414" s="48">
        <v>0</v>
      </c>
      <c r="BI414" s="49">
        <v>0</v>
      </c>
      <c r="BJ414" s="48">
        <v>0</v>
      </c>
      <c r="BK414" s="49">
        <v>0</v>
      </c>
      <c r="BL414" s="48">
        <v>33</v>
      </c>
      <c r="BM414" s="49">
        <v>97.05882352941177</v>
      </c>
      <c r="BN414" s="48">
        <v>34</v>
      </c>
    </row>
    <row r="415" spans="1:66" ht="15">
      <c r="A415" s="64" t="s">
        <v>514</v>
      </c>
      <c r="B415" s="64" t="s">
        <v>599</v>
      </c>
      <c r="C415" s="65" t="s">
        <v>5762</v>
      </c>
      <c r="D415" s="66">
        <v>10</v>
      </c>
      <c r="E415" s="67" t="s">
        <v>136</v>
      </c>
      <c r="F415" s="68">
        <v>20.857142857142858</v>
      </c>
      <c r="G415" s="65"/>
      <c r="H415" s="69"/>
      <c r="I415" s="70"/>
      <c r="J415" s="70"/>
      <c r="K415" s="34" t="s">
        <v>65</v>
      </c>
      <c r="L415" s="77">
        <v>415</v>
      </c>
      <c r="M415" s="77"/>
      <c r="N415" s="72"/>
      <c r="O415" s="79" t="s">
        <v>630</v>
      </c>
      <c r="P415" s="81">
        <v>43683.42984953704</v>
      </c>
      <c r="Q415" s="79" t="s">
        <v>639</v>
      </c>
      <c r="R415" s="79"/>
      <c r="S415" s="79"/>
      <c r="T415" s="79" t="s">
        <v>664</v>
      </c>
      <c r="U415" s="79"/>
      <c r="V415" s="82" t="s">
        <v>987</v>
      </c>
      <c r="W415" s="81">
        <v>43683.42984953704</v>
      </c>
      <c r="X415" s="85">
        <v>43683</v>
      </c>
      <c r="Y415" s="87" t="s">
        <v>1433</v>
      </c>
      <c r="Z415" s="82" t="s">
        <v>1945</v>
      </c>
      <c r="AA415" s="79"/>
      <c r="AB415" s="79"/>
      <c r="AC415" s="87" t="s">
        <v>2457</v>
      </c>
      <c r="AD415" s="79"/>
      <c r="AE415" s="79" t="b">
        <v>0</v>
      </c>
      <c r="AF415" s="79">
        <v>0</v>
      </c>
      <c r="AG415" s="87" t="s">
        <v>2624</v>
      </c>
      <c r="AH415" s="79" t="b">
        <v>0</v>
      </c>
      <c r="AI415" s="79" t="s">
        <v>2626</v>
      </c>
      <c r="AJ415" s="79"/>
      <c r="AK415" s="87" t="s">
        <v>2624</v>
      </c>
      <c r="AL415" s="79" t="b">
        <v>0</v>
      </c>
      <c r="AM415" s="79">
        <v>40</v>
      </c>
      <c r="AN415" s="87" t="s">
        <v>2598</v>
      </c>
      <c r="AO415" s="79" t="s">
        <v>2633</v>
      </c>
      <c r="AP415" s="79" t="b">
        <v>0</v>
      </c>
      <c r="AQ415" s="87" t="s">
        <v>2598</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4</v>
      </c>
      <c r="BE415" s="78" t="str">
        <f>REPLACE(INDEX(GroupVertices[Group],MATCH(Edges[[#This Row],[Vertex 2]],GroupVertices[Vertex],0)),1,1,"")</f>
        <v>1</v>
      </c>
      <c r="BF415" s="48">
        <v>0</v>
      </c>
      <c r="BG415" s="49">
        <v>0</v>
      </c>
      <c r="BH415" s="48">
        <v>0</v>
      </c>
      <c r="BI415" s="49">
        <v>0</v>
      </c>
      <c r="BJ415" s="48">
        <v>0</v>
      </c>
      <c r="BK415" s="49">
        <v>0</v>
      </c>
      <c r="BL415" s="48">
        <v>40</v>
      </c>
      <c r="BM415" s="49">
        <v>100</v>
      </c>
      <c r="BN415" s="48">
        <v>40</v>
      </c>
    </row>
    <row r="416" spans="1:66" ht="15">
      <c r="A416" s="64" t="s">
        <v>514</v>
      </c>
      <c r="B416" s="64" t="s">
        <v>597</v>
      </c>
      <c r="C416" s="65" t="s">
        <v>5762</v>
      </c>
      <c r="D416" s="66">
        <v>10</v>
      </c>
      <c r="E416" s="67" t="s">
        <v>136</v>
      </c>
      <c r="F416" s="68">
        <v>20.857142857142858</v>
      </c>
      <c r="G416" s="65"/>
      <c r="H416" s="69"/>
      <c r="I416" s="70"/>
      <c r="J416" s="70"/>
      <c r="K416" s="34" t="s">
        <v>65</v>
      </c>
      <c r="L416" s="77">
        <v>416</v>
      </c>
      <c r="M416" s="77"/>
      <c r="N416" s="72"/>
      <c r="O416" s="79" t="s">
        <v>630</v>
      </c>
      <c r="P416" s="81">
        <v>43683.79953703703</v>
      </c>
      <c r="Q416" s="79" t="s">
        <v>640</v>
      </c>
      <c r="R416" s="79"/>
      <c r="S416" s="79"/>
      <c r="T416" s="79" t="s">
        <v>665</v>
      </c>
      <c r="U416" s="79"/>
      <c r="V416" s="82" t="s">
        <v>987</v>
      </c>
      <c r="W416" s="81">
        <v>43683.79953703703</v>
      </c>
      <c r="X416" s="85">
        <v>43683</v>
      </c>
      <c r="Y416" s="87" t="s">
        <v>1434</v>
      </c>
      <c r="Z416" s="82" t="s">
        <v>1946</v>
      </c>
      <c r="AA416" s="79"/>
      <c r="AB416" s="79"/>
      <c r="AC416" s="87" t="s">
        <v>2458</v>
      </c>
      <c r="AD416" s="79"/>
      <c r="AE416" s="79" t="b">
        <v>0</v>
      </c>
      <c r="AF416" s="79">
        <v>0</v>
      </c>
      <c r="AG416" s="87" t="s">
        <v>2624</v>
      </c>
      <c r="AH416" s="79" t="b">
        <v>0</v>
      </c>
      <c r="AI416" s="79" t="s">
        <v>2626</v>
      </c>
      <c r="AJ416" s="79"/>
      <c r="AK416" s="87" t="s">
        <v>2624</v>
      </c>
      <c r="AL416" s="79" t="b">
        <v>0</v>
      </c>
      <c r="AM416" s="79">
        <v>10</v>
      </c>
      <c r="AN416" s="87" t="s">
        <v>2619</v>
      </c>
      <c r="AO416" s="79" t="s">
        <v>2633</v>
      </c>
      <c r="AP416" s="79" t="b">
        <v>0</v>
      </c>
      <c r="AQ416" s="87" t="s">
        <v>2619</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4</v>
      </c>
      <c r="BE416" s="78" t="str">
        <f>REPLACE(INDEX(GroupVertices[Group],MATCH(Edges[[#This Row],[Vertex 2]],GroupVertices[Vertex],0)),1,1,"")</f>
        <v>2</v>
      </c>
      <c r="BF416" s="48">
        <v>1</v>
      </c>
      <c r="BG416" s="49">
        <v>2.4390243902439024</v>
      </c>
      <c r="BH416" s="48">
        <v>0</v>
      </c>
      <c r="BI416" s="49">
        <v>0</v>
      </c>
      <c r="BJ416" s="48">
        <v>0</v>
      </c>
      <c r="BK416" s="49">
        <v>0</v>
      </c>
      <c r="BL416" s="48">
        <v>40</v>
      </c>
      <c r="BM416" s="49">
        <v>97.5609756097561</v>
      </c>
      <c r="BN416" s="48">
        <v>41</v>
      </c>
    </row>
    <row r="417" spans="1:66" ht="15">
      <c r="A417" s="64" t="s">
        <v>514</v>
      </c>
      <c r="B417" s="64" t="s">
        <v>597</v>
      </c>
      <c r="C417" s="65" t="s">
        <v>5762</v>
      </c>
      <c r="D417" s="66">
        <v>10</v>
      </c>
      <c r="E417" s="67" t="s">
        <v>136</v>
      </c>
      <c r="F417" s="68">
        <v>20.857142857142858</v>
      </c>
      <c r="G417" s="65"/>
      <c r="H417" s="69"/>
      <c r="I417" s="70"/>
      <c r="J417" s="70"/>
      <c r="K417" s="34" t="s">
        <v>65</v>
      </c>
      <c r="L417" s="77">
        <v>417</v>
      </c>
      <c r="M417" s="77"/>
      <c r="N417" s="72"/>
      <c r="O417" s="79" t="s">
        <v>630</v>
      </c>
      <c r="P417" s="81">
        <v>43685.32702546296</v>
      </c>
      <c r="Q417" s="79" t="s">
        <v>641</v>
      </c>
      <c r="R417" s="79"/>
      <c r="S417" s="79"/>
      <c r="T417" s="79" t="s">
        <v>666</v>
      </c>
      <c r="U417" s="79"/>
      <c r="V417" s="82" t="s">
        <v>987</v>
      </c>
      <c r="W417" s="81">
        <v>43685.32702546296</v>
      </c>
      <c r="X417" s="85">
        <v>43685</v>
      </c>
      <c r="Y417" s="87" t="s">
        <v>1435</v>
      </c>
      <c r="Z417" s="82" t="s">
        <v>1947</v>
      </c>
      <c r="AA417" s="79"/>
      <c r="AB417" s="79"/>
      <c r="AC417" s="87" t="s">
        <v>2459</v>
      </c>
      <c r="AD417" s="79"/>
      <c r="AE417" s="79" t="b">
        <v>0</v>
      </c>
      <c r="AF417" s="79">
        <v>0</v>
      </c>
      <c r="AG417" s="87" t="s">
        <v>2624</v>
      </c>
      <c r="AH417" s="79" t="b">
        <v>0</v>
      </c>
      <c r="AI417" s="79" t="s">
        <v>2626</v>
      </c>
      <c r="AJ417" s="79"/>
      <c r="AK417" s="87" t="s">
        <v>2624</v>
      </c>
      <c r="AL417" s="79" t="b">
        <v>0</v>
      </c>
      <c r="AM417" s="79">
        <v>16</v>
      </c>
      <c r="AN417" s="87" t="s">
        <v>2573</v>
      </c>
      <c r="AO417" s="79" t="s">
        <v>2633</v>
      </c>
      <c r="AP417" s="79" t="b">
        <v>0</v>
      </c>
      <c r="AQ417" s="87" t="s">
        <v>2573</v>
      </c>
      <c r="AR417" s="79" t="s">
        <v>176</v>
      </c>
      <c r="AS417" s="79">
        <v>0</v>
      </c>
      <c r="AT417" s="79">
        <v>0</v>
      </c>
      <c r="AU417" s="79"/>
      <c r="AV417" s="79"/>
      <c r="AW417" s="79"/>
      <c r="AX417" s="79"/>
      <c r="AY417" s="79"/>
      <c r="AZ417" s="79"/>
      <c r="BA417" s="79"/>
      <c r="BB417" s="79"/>
      <c r="BC417">
        <v>4</v>
      </c>
      <c r="BD417" s="78" t="str">
        <f>REPLACE(INDEX(GroupVertices[Group],MATCH(Edges[[#This Row],[Vertex 1]],GroupVertices[Vertex],0)),1,1,"")</f>
        <v>4</v>
      </c>
      <c r="BE417" s="78" t="str">
        <f>REPLACE(INDEX(GroupVertices[Group],MATCH(Edges[[#This Row],[Vertex 2]],GroupVertices[Vertex],0)),1,1,"")</f>
        <v>2</v>
      </c>
      <c r="BF417" s="48"/>
      <c r="BG417" s="49"/>
      <c r="BH417" s="48"/>
      <c r="BI417" s="49"/>
      <c r="BJ417" s="48"/>
      <c r="BK417" s="49"/>
      <c r="BL417" s="48"/>
      <c r="BM417" s="49"/>
      <c r="BN417" s="48"/>
    </row>
    <row r="418" spans="1:66" ht="15">
      <c r="A418" s="64" t="s">
        <v>514</v>
      </c>
      <c r="B418" s="64" t="s">
        <v>624</v>
      </c>
      <c r="C418" s="65" t="s">
        <v>5759</v>
      </c>
      <c r="D418" s="66">
        <v>3</v>
      </c>
      <c r="E418" s="67" t="s">
        <v>132</v>
      </c>
      <c r="F418" s="68">
        <v>32</v>
      </c>
      <c r="G418" s="65"/>
      <c r="H418" s="69"/>
      <c r="I418" s="70"/>
      <c r="J418" s="70"/>
      <c r="K418" s="34" t="s">
        <v>65</v>
      </c>
      <c r="L418" s="77">
        <v>418</v>
      </c>
      <c r="M418" s="77"/>
      <c r="N418" s="72"/>
      <c r="O418" s="79" t="s">
        <v>631</v>
      </c>
      <c r="P418" s="81">
        <v>43685.32702546296</v>
      </c>
      <c r="Q418" s="79" t="s">
        <v>641</v>
      </c>
      <c r="R418" s="79"/>
      <c r="S418" s="79"/>
      <c r="T418" s="79" t="s">
        <v>666</v>
      </c>
      <c r="U418" s="79"/>
      <c r="V418" s="82" t="s">
        <v>987</v>
      </c>
      <c r="W418" s="81">
        <v>43685.32702546296</v>
      </c>
      <c r="X418" s="85">
        <v>43685</v>
      </c>
      <c r="Y418" s="87" t="s">
        <v>1435</v>
      </c>
      <c r="Z418" s="82" t="s">
        <v>1947</v>
      </c>
      <c r="AA418" s="79"/>
      <c r="AB418" s="79"/>
      <c r="AC418" s="87" t="s">
        <v>2459</v>
      </c>
      <c r="AD418" s="79"/>
      <c r="AE418" s="79" t="b">
        <v>0</v>
      </c>
      <c r="AF418" s="79">
        <v>0</v>
      </c>
      <c r="AG418" s="87" t="s">
        <v>2624</v>
      </c>
      <c r="AH418" s="79" t="b">
        <v>0</v>
      </c>
      <c r="AI418" s="79" t="s">
        <v>2626</v>
      </c>
      <c r="AJ418" s="79"/>
      <c r="AK418" s="87" t="s">
        <v>2624</v>
      </c>
      <c r="AL418" s="79" t="b">
        <v>0</v>
      </c>
      <c r="AM418" s="79">
        <v>16</v>
      </c>
      <c r="AN418" s="87" t="s">
        <v>2573</v>
      </c>
      <c r="AO418" s="79" t="s">
        <v>2633</v>
      </c>
      <c r="AP418" s="79" t="b">
        <v>0</v>
      </c>
      <c r="AQ418" s="87" t="s">
        <v>2573</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4</v>
      </c>
      <c r="BE418" s="78" t="str">
        <f>REPLACE(INDEX(GroupVertices[Group],MATCH(Edges[[#This Row],[Vertex 2]],GroupVertices[Vertex],0)),1,1,"")</f>
        <v>4</v>
      </c>
      <c r="BF418" s="48">
        <v>0</v>
      </c>
      <c r="BG418" s="49">
        <v>0</v>
      </c>
      <c r="BH418" s="48">
        <v>1</v>
      </c>
      <c r="BI418" s="49">
        <v>3.0303030303030303</v>
      </c>
      <c r="BJ418" s="48">
        <v>0</v>
      </c>
      <c r="BK418" s="49">
        <v>0</v>
      </c>
      <c r="BL418" s="48">
        <v>32</v>
      </c>
      <c r="BM418" s="49">
        <v>96.96969696969697</v>
      </c>
      <c r="BN418" s="48">
        <v>33</v>
      </c>
    </row>
    <row r="419" spans="1:66" ht="15">
      <c r="A419" s="64" t="s">
        <v>514</v>
      </c>
      <c r="B419" s="64" t="s">
        <v>597</v>
      </c>
      <c r="C419" s="65" t="s">
        <v>5762</v>
      </c>
      <c r="D419" s="66">
        <v>10</v>
      </c>
      <c r="E419" s="67" t="s">
        <v>136</v>
      </c>
      <c r="F419" s="68">
        <v>20.857142857142858</v>
      </c>
      <c r="G419" s="65"/>
      <c r="H419" s="69"/>
      <c r="I419" s="70"/>
      <c r="J419" s="70"/>
      <c r="K419" s="34" t="s">
        <v>65</v>
      </c>
      <c r="L419" s="77">
        <v>419</v>
      </c>
      <c r="M419" s="77"/>
      <c r="N419" s="72"/>
      <c r="O419" s="79" t="s">
        <v>630</v>
      </c>
      <c r="P419" s="81">
        <v>43686.65891203703</v>
      </c>
      <c r="Q419" s="79" t="s">
        <v>643</v>
      </c>
      <c r="R419" s="79"/>
      <c r="S419" s="79"/>
      <c r="T419" s="79" t="s">
        <v>667</v>
      </c>
      <c r="U419" s="79"/>
      <c r="V419" s="82" t="s">
        <v>987</v>
      </c>
      <c r="W419" s="81">
        <v>43686.65891203703</v>
      </c>
      <c r="X419" s="85">
        <v>43686</v>
      </c>
      <c r="Y419" s="87" t="s">
        <v>1436</v>
      </c>
      <c r="Z419" s="82" t="s">
        <v>1948</v>
      </c>
      <c r="AA419" s="79"/>
      <c r="AB419" s="79"/>
      <c r="AC419" s="87" t="s">
        <v>2460</v>
      </c>
      <c r="AD419" s="79"/>
      <c r="AE419" s="79" t="b">
        <v>0</v>
      </c>
      <c r="AF419" s="79">
        <v>0</v>
      </c>
      <c r="AG419" s="87" t="s">
        <v>2624</v>
      </c>
      <c r="AH419" s="79" t="b">
        <v>0</v>
      </c>
      <c r="AI419" s="79" t="s">
        <v>2626</v>
      </c>
      <c r="AJ419" s="79"/>
      <c r="AK419" s="87" t="s">
        <v>2624</v>
      </c>
      <c r="AL419" s="79" t="b">
        <v>0</v>
      </c>
      <c r="AM419" s="79">
        <v>18</v>
      </c>
      <c r="AN419" s="87" t="s">
        <v>2620</v>
      </c>
      <c r="AO419" s="79" t="s">
        <v>2633</v>
      </c>
      <c r="AP419" s="79" t="b">
        <v>0</v>
      </c>
      <c r="AQ419" s="87" t="s">
        <v>2620</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4</v>
      </c>
      <c r="BE419" s="78" t="str">
        <f>REPLACE(INDEX(GroupVertices[Group],MATCH(Edges[[#This Row],[Vertex 2]],GroupVertices[Vertex],0)),1,1,"")</f>
        <v>2</v>
      </c>
      <c r="BF419" s="48">
        <v>1</v>
      </c>
      <c r="BG419" s="49">
        <v>3.8461538461538463</v>
      </c>
      <c r="BH419" s="48">
        <v>0</v>
      </c>
      <c r="BI419" s="49">
        <v>0</v>
      </c>
      <c r="BJ419" s="48">
        <v>0</v>
      </c>
      <c r="BK419" s="49">
        <v>0</v>
      </c>
      <c r="BL419" s="48">
        <v>25</v>
      </c>
      <c r="BM419" s="49">
        <v>96.15384615384616</v>
      </c>
      <c r="BN419" s="48">
        <v>26</v>
      </c>
    </row>
    <row r="420" spans="1:66" ht="15">
      <c r="A420" s="64" t="s">
        <v>514</v>
      </c>
      <c r="B420" s="64" t="s">
        <v>597</v>
      </c>
      <c r="C420" s="65" t="s">
        <v>5762</v>
      </c>
      <c r="D420" s="66">
        <v>10</v>
      </c>
      <c r="E420" s="67" t="s">
        <v>136</v>
      </c>
      <c r="F420" s="68">
        <v>20.857142857142858</v>
      </c>
      <c r="G420" s="65"/>
      <c r="H420" s="69"/>
      <c r="I420" s="70"/>
      <c r="J420" s="70"/>
      <c r="K420" s="34" t="s">
        <v>65</v>
      </c>
      <c r="L420" s="77">
        <v>420</v>
      </c>
      <c r="M420" s="77"/>
      <c r="N420" s="72"/>
      <c r="O420" s="79" t="s">
        <v>630</v>
      </c>
      <c r="P420" s="81">
        <v>43687.508252314816</v>
      </c>
      <c r="Q420" s="79" t="s">
        <v>644</v>
      </c>
      <c r="R420" s="79"/>
      <c r="S420" s="79"/>
      <c r="T420" s="79" t="s">
        <v>661</v>
      </c>
      <c r="U420" s="79"/>
      <c r="V420" s="82" t="s">
        <v>987</v>
      </c>
      <c r="W420" s="81">
        <v>43687.508252314816</v>
      </c>
      <c r="X420" s="85">
        <v>43687</v>
      </c>
      <c r="Y420" s="87" t="s">
        <v>1437</v>
      </c>
      <c r="Z420" s="82" t="s">
        <v>1949</v>
      </c>
      <c r="AA420" s="79"/>
      <c r="AB420" s="79"/>
      <c r="AC420" s="87" t="s">
        <v>2461</v>
      </c>
      <c r="AD420" s="79"/>
      <c r="AE420" s="79" t="b">
        <v>0</v>
      </c>
      <c r="AF420" s="79">
        <v>0</v>
      </c>
      <c r="AG420" s="87" t="s">
        <v>2624</v>
      </c>
      <c r="AH420" s="79" t="b">
        <v>0</v>
      </c>
      <c r="AI420" s="79" t="s">
        <v>2626</v>
      </c>
      <c r="AJ420" s="79"/>
      <c r="AK420" s="87" t="s">
        <v>2624</v>
      </c>
      <c r="AL420" s="79" t="b">
        <v>0</v>
      </c>
      <c r="AM420" s="79">
        <v>158</v>
      </c>
      <c r="AN420" s="87" t="s">
        <v>2621</v>
      </c>
      <c r="AO420" s="79" t="s">
        <v>2633</v>
      </c>
      <c r="AP420" s="79" t="b">
        <v>0</v>
      </c>
      <c r="AQ420" s="87" t="s">
        <v>2621</v>
      </c>
      <c r="AR420" s="79" t="s">
        <v>176</v>
      </c>
      <c r="AS420" s="79">
        <v>0</v>
      </c>
      <c r="AT420" s="79">
        <v>0</v>
      </c>
      <c r="AU420" s="79"/>
      <c r="AV420" s="79"/>
      <c r="AW420" s="79"/>
      <c r="AX420" s="79"/>
      <c r="AY420" s="79"/>
      <c r="AZ420" s="79"/>
      <c r="BA420" s="79"/>
      <c r="BB420" s="79"/>
      <c r="BC420">
        <v>4</v>
      </c>
      <c r="BD420" s="78" t="str">
        <f>REPLACE(INDEX(GroupVertices[Group],MATCH(Edges[[#This Row],[Vertex 1]],GroupVertices[Vertex],0)),1,1,"")</f>
        <v>4</v>
      </c>
      <c r="BE420" s="78" t="str">
        <f>REPLACE(INDEX(GroupVertices[Group],MATCH(Edges[[#This Row],[Vertex 2]],GroupVertices[Vertex],0)),1,1,"")</f>
        <v>2</v>
      </c>
      <c r="BF420" s="48">
        <v>0</v>
      </c>
      <c r="BG420" s="49">
        <v>0</v>
      </c>
      <c r="BH420" s="48">
        <v>0</v>
      </c>
      <c r="BI420" s="49">
        <v>0</v>
      </c>
      <c r="BJ420" s="48">
        <v>0</v>
      </c>
      <c r="BK420" s="49">
        <v>0</v>
      </c>
      <c r="BL420" s="48">
        <v>42</v>
      </c>
      <c r="BM420" s="49">
        <v>100</v>
      </c>
      <c r="BN420" s="48">
        <v>42</v>
      </c>
    </row>
    <row r="421" spans="1:66" ht="15">
      <c r="A421" s="64" t="s">
        <v>514</v>
      </c>
      <c r="B421" s="64" t="s">
        <v>599</v>
      </c>
      <c r="C421" s="65" t="s">
        <v>5762</v>
      </c>
      <c r="D421" s="66">
        <v>10</v>
      </c>
      <c r="E421" s="67" t="s">
        <v>136</v>
      </c>
      <c r="F421" s="68">
        <v>20.857142857142858</v>
      </c>
      <c r="G421" s="65"/>
      <c r="H421" s="69"/>
      <c r="I421" s="70"/>
      <c r="J421" s="70"/>
      <c r="K421" s="34" t="s">
        <v>65</v>
      </c>
      <c r="L421" s="77">
        <v>421</v>
      </c>
      <c r="M421" s="77"/>
      <c r="N421" s="72"/>
      <c r="O421" s="79" t="s">
        <v>630</v>
      </c>
      <c r="P421" s="81">
        <v>43688.346712962964</v>
      </c>
      <c r="Q421" s="79" t="s">
        <v>645</v>
      </c>
      <c r="R421" s="79"/>
      <c r="S421" s="79"/>
      <c r="T421" s="79" t="s">
        <v>668</v>
      </c>
      <c r="U421" s="79"/>
      <c r="V421" s="82" t="s">
        <v>987</v>
      </c>
      <c r="W421" s="81">
        <v>43688.346712962964</v>
      </c>
      <c r="X421" s="85">
        <v>43688</v>
      </c>
      <c r="Y421" s="87" t="s">
        <v>1438</v>
      </c>
      <c r="Z421" s="82" t="s">
        <v>1950</v>
      </c>
      <c r="AA421" s="79"/>
      <c r="AB421" s="79"/>
      <c r="AC421" s="87" t="s">
        <v>2462</v>
      </c>
      <c r="AD421" s="79"/>
      <c r="AE421" s="79" t="b">
        <v>0</v>
      </c>
      <c r="AF421" s="79">
        <v>0</v>
      </c>
      <c r="AG421" s="87" t="s">
        <v>2624</v>
      </c>
      <c r="AH421" s="79" t="b">
        <v>0</v>
      </c>
      <c r="AI421" s="79" t="s">
        <v>2626</v>
      </c>
      <c r="AJ421" s="79"/>
      <c r="AK421" s="87" t="s">
        <v>2624</v>
      </c>
      <c r="AL421" s="79" t="b">
        <v>0</v>
      </c>
      <c r="AM421" s="79">
        <v>8</v>
      </c>
      <c r="AN421" s="87" t="s">
        <v>2575</v>
      </c>
      <c r="AO421" s="79" t="s">
        <v>2633</v>
      </c>
      <c r="AP421" s="79" t="b">
        <v>0</v>
      </c>
      <c r="AQ421" s="87" t="s">
        <v>2575</v>
      </c>
      <c r="AR421" s="79" t="s">
        <v>176</v>
      </c>
      <c r="AS421" s="79">
        <v>0</v>
      </c>
      <c r="AT421" s="79">
        <v>0</v>
      </c>
      <c r="AU421" s="79"/>
      <c r="AV421" s="79"/>
      <c r="AW421" s="79"/>
      <c r="AX421" s="79"/>
      <c r="AY421" s="79"/>
      <c r="AZ421" s="79"/>
      <c r="BA421" s="79"/>
      <c r="BB421" s="79"/>
      <c r="BC421">
        <v>4</v>
      </c>
      <c r="BD421" s="78" t="str">
        <f>REPLACE(INDEX(GroupVertices[Group],MATCH(Edges[[#This Row],[Vertex 1]],GroupVertices[Vertex],0)),1,1,"")</f>
        <v>4</v>
      </c>
      <c r="BE421" s="78" t="str">
        <f>REPLACE(INDEX(GroupVertices[Group],MATCH(Edges[[#This Row],[Vertex 2]],GroupVertices[Vertex],0)),1,1,"")</f>
        <v>1</v>
      </c>
      <c r="BF421" s="48"/>
      <c r="BG421" s="49"/>
      <c r="BH421" s="48"/>
      <c r="BI421" s="49"/>
      <c r="BJ421" s="48"/>
      <c r="BK421" s="49"/>
      <c r="BL421" s="48"/>
      <c r="BM421" s="49"/>
      <c r="BN421" s="48"/>
    </row>
    <row r="422" spans="1:66" ht="15">
      <c r="A422" s="64" t="s">
        <v>514</v>
      </c>
      <c r="B422" s="64" t="s">
        <v>625</v>
      </c>
      <c r="C422" s="65" t="s">
        <v>5759</v>
      </c>
      <c r="D422" s="66">
        <v>3</v>
      </c>
      <c r="E422" s="67" t="s">
        <v>132</v>
      </c>
      <c r="F422" s="68">
        <v>32</v>
      </c>
      <c r="G422" s="65"/>
      <c r="H422" s="69"/>
      <c r="I422" s="70"/>
      <c r="J422" s="70"/>
      <c r="K422" s="34" t="s">
        <v>65</v>
      </c>
      <c r="L422" s="77">
        <v>422</v>
      </c>
      <c r="M422" s="77"/>
      <c r="N422" s="72"/>
      <c r="O422" s="79" t="s">
        <v>631</v>
      </c>
      <c r="P422" s="81">
        <v>43688.346712962964</v>
      </c>
      <c r="Q422" s="79" t="s">
        <v>645</v>
      </c>
      <c r="R422" s="79"/>
      <c r="S422" s="79"/>
      <c r="T422" s="79" t="s">
        <v>668</v>
      </c>
      <c r="U422" s="79"/>
      <c r="V422" s="82" t="s">
        <v>987</v>
      </c>
      <c r="W422" s="81">
        <v>43688.346712962964</v>
      </c>
      <c r="X422" s="85">
        <v>43688</v>
      </c>
      <c r="Y422" s="87" t="s">
        <v>1438</v>
      </c>
      <c r="Z422" s="82" t="s">
        <v>1950</v>
      </c>
      <c r="AA422" s="79"/>
      <c r="AB422" s="79"/>
      <c r="AC422" s="87" t="s">
        <v>2462</v>
      </c>
      <c r="AD422" s="79"/>
      <c r="AE422" s="79" t="b">
        <v>0</v>
      </c>
      <c r="AF422" s="79">
        <v>0</v>
      </c>
      <c r="AG422" s="87" t="s">
        <v>2624</v>
      </c>
      <c r="AH422" s="79" t="b">
        <v>0</v>
      </c>
      <c r="AI422" s="79" t="s">
        <v>2626</v>
      </c>
      <c r="AJ422" s="79"/>
      <c r="AK422" s="87" t="s">
        <v>2624</v>
      </c>
      <c r="AL422" s="79" t="b">
        <v>0</v>
      </c>
      <c r="AM422" s="79">
        <v>8</v>
      </c>
      <c r="AN422" s="87" t="s">
        <v>2575</v>
      </c>
      <c r="AO422" s="79" t="s">
        <v>2633</v>
      </c>
      <c r="AP422" s="79" t="b">
        <v>0</v>
      </c>
      <c r="AQ422" s="87" t="s">
        <v>2575</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4</v>
      </c>
      <c r="BE422" s="78" t="str">
        <f>REPLACE(INDEX(GroupVertices[Group],MATCH(Edges[[#This Row],[Vertex 2]],GroupVertices[Vertex],0)),1,1,"")</f>
        <v>4</v>
      </c>
      <c r="BF422" s="48"/>
      <c r="BG422" s="49"/>
      <c r="BH422" s="48"/>
      <c r="BI422" s="49"/>
      <c r="BJ422" s="48"/>
      <c r="BK422" s="49"/>
      <c r="BL422" s="48"/>
      <c r="BM422" s="49"/>
      <c r="BN422" s="48"/>
    </row>
    <row r="423" spans="1:66" ht="15">
      <c r="A423" s="64" t="s">
        <v>514</v>
      </c>
      <c r="B423" s="64" t="s">
        <v>626</v>
      </c>
      <c r="C423" s="65" t="s">
        <v>5759</v>
      </c>
      <c r="D423" s="66">
        <v>3</v>
      </c>
      <c r="E423" s="67" t="s">
        <v>132</v>
      </c>
      <c r="F423" s="68">
        <v>32</v>
      </c>
      <c r="G423" s="65"/>
      <c r="H423" s="69"/>
      <c r="I423" s="70"/>
      <c r="J423" s="70"/>
      <c r="K423" s="34" t="s">
        <v>65</v>
      </c>
      <c r="L423" s="77">
        <v>423</v>
      </c>
      <c r="M423" s="77"/>
      <c r="N423" s="72"/>
      <c r="O423" s="79" t="s">
        <v>631</v>
      </c>
      <c r="P423" s="81">
        <v>43688.346712962964</v>
      </c>
      <c r="Q423" s="79" t="s">
        <v>645</v>
      </c>
      <c r="R423" s="79"/>
      <c r="S423" s="79"/>
      <c r="T423" s="79" t="s">
        <v>668</v>
      </c>
      <c r="U423" s="79"/>
      <c r="V423" s="82" t="s">
        <v>987</v>
      </c>
      <c r="W423" s="81">
        <v>43688.346712962964</v>
      </c>
      <c r="X423" s="85">
        <v>43688</v>
      </c>
      <c r="Y423" s="87" t="s">
        <v>1438</v>
      </c>
      <c r="Z423" s="82" t="s">
        <v>1950</v>
      </c>
      <c r="AA423" s="79"/>
      <c r="AB423" s="79"/>
      <c r="AC423" s="87" t="s">
        <v>2462</v>
      </c>
      <c r="AD423" s="79"/>
      <c r="AE423" s="79" t="b">
        <v>0</v>
      </c>
      <c r="AF423" s="79">
        <v>0</v>
      </c>
      <c r="AG423" s="87" t="s">
        <v>2624</v>
      </c>
      <c r="AH423" s="79" t="b">
        <v>0</v>
      </c>
      <c r="AI423" s="79" t="s">
        <v>2626</v>
      </c>
      <c r="AJ423" s="79"/>
      <c r="AK423" s="87" t="s">
        <v>2624</v>
      </c>
      <c r="AL423" s="79" t="b">
        <v>0</v>
      </c>
      <c r="AM423" s="79">
        <v>8</v>
      </c>
      <c r="AN423" s="87" t="s">
        <v>2575</v>
      </c>
      <c r="AO423" s="79" t="s">
        <v>2633</v>
      </c>
      <c r="AP423" s="79" t="b">
        <v>0</v>
      </c>
      <c r="AQ423" s="87" t="s">
        <v>2575</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4</v>
      </c>
      <c r="BE423" s="78" t="str">
        <f>REPLACE(INDEX(GroupVertices[Group],MATCH(Edges[[#This Row],[Vertex 2]],GroupVertices[Vertex],0)),1,1,"")</f>
        <v>4</v>
      </c>
      <c r="BF423" s="48">
        <v>1</v>
      </c>
      <c r="BG423" s="49">
        <v>3.4482758620689653</v>
      </c>
      <c r="BH423" s="48">
        <v>0</v>
      </c>
      <c r="BI423" s="49">
        <v>0</v>
      </c>
      <c r="BJ423" s="48">
        <v>0</v>
      </c>
      <c r="BK423" s="49">
        <v>0</v>
      </c>
      <c r="BL423" s="48">
        <v>28</v>
      </c>
      <c r="BM423" s="49">
        <v>96.55172413793103</v>
      </c>
      <c r="BN423" s="48">
        <v>29</v>
      </c>
    </row>
    <row r="424" spans="1:66" ht="15">
      <c r="A424" s="64" t="s">
        <v>515</v>
      </c>
      <c r="B424" s="64" t="s">
        <v>599</v>
      </c>
      <c r="C424" s="65" t="s">
        <v>5762</v>
      </c>
      <c r="D424" s="66">
        <v>10</v>
      </c>
      <c r="E424" s="67" t="s">
        <v>136</v>
      </c>
      <c r="F424" s="68">
        <v>20.857142857142858</v>
      </c>
      <c r="G424" s="65"/>
      <c r="H424" s="69"/>
      <c r="I424" s="70"/>
      <c r="J424" s="70"/>
      <c r="K424" s="34" t="s">
        <v>65</v>
      </c>
      <c r="L424" s="77">
        <v>424</v>
      </c>
      <c r="M424" s="77"/>
      <c r="N424" s="72"/>
      <c r="O424" s="79" t="s">
        <v>630</v>
      </c>
      <c r="P424" s="81">
        <v>43682.29295138889</v>
      </c>
      <c r="Q424" s="79" t="s">
        <v>633</v>
      </c>
      <c r="R424" s="79"/>
      <c r="S424" s="79"/>
      <c r="T424" s="79" t="s">
        <v>659</v>
      </c>
      <c r="U424" s="79"/>
      <c r="V424" s="82" t="s">
        <v>988</v>
      </c>
      <c r="W424" s="81">
        <v>43682.29295138889</v>
      </c>
      <c r="X424" s="85">
        <v>43682</v>
      </c>
      <c r="Y424" s="87" t="s">
        <v>1439</v>
      </c>
      <c r="Z424" s="82" t="s">
        <v>1951</v>
      </c>
      <c r="AA424" s="79"/>
      <c r="AB424" s="79"/>
      <c r="AC424" s="87" t="s">
        <v>2463</v>
      </c>
      <c r="AD424" s="79"/>
      <c r="AE424" s="79" t="b">
        <v>0</v>
      </c>
      <c r="AF424" s="79">
        <v>0</v>
      </c>
      <c r="AG424" s="87" t="s">
        <v>2624</v>
      </c>
      <c r="AH424" s="79" t="b">
        <v>0</v>
      </c>
      <c r="AI424" s="79" t="s">
        <v>2626</v>
      </c>
      <c r="AJ424" s="79"/>
      <c r="AK424" s="87" t="s">
        <v>2624</v>
      </c>
      <c r="AL424" s="79" t="b">
        <v>0</v>
      </c>
      <c r="AM424" s="79">
        <v>26</v>
      </c>
      <c r="AN424" s="87" t="s">
        <v>2596</v>
      </c>
      <c r="AO424" s="79" t="s">
        <v>2631</v>
      </c>
      <c r="AP424" s="79" t="b">
        <v>0</v>
      </c>
      <c r="AQ424" s="87" t="s">
        <v>2596</v>
      </c>
      <c r="AR424" s="79" t="s">
        <v>176</v>
      </c>
      <c r="AS424" s="79">
        <v>0</v>
      </c>
      <c r="AT424" s="79">
        <v>0</v>
      </c>
      <c r="AU424" s="79"/>
      <c r="AV424" s="79"/>
      <c r="AW424" s="79"/>
      <c r="AX424" s="79"/>
      <c r="AY424" s="79"/>
      <c r="AZ424" s="79"/>
      <c r="BA424" s="79"/>
      <c r="BB424" s="79"/>
      <c r="BC424">
        <v>4</v>
      </c>
      <c r="BD424" s="78" t="str">
        <f>REPLACE(INDEX(GroupVertices[Group],MATCH(Edges[[#This Row],[Vertex 1]],GroupVertices[Vertex],0)),1,1,"")</f>
        <v>4</v>
      </c>
      <c r="BE424" s="78" t="str">
        <f>REPLACE(INDEX(GroupVertices[Group],MATCH(Edges[[#This Row],[Vertex 2]],GroupVertices[Vertex],0)),1,1,"")</f>
        <v>1</v>
      </c>
      <c r="BF424" s="48">
        <v>1</v>
      </c>
      <c r="BG424" s="49">
        <v>2.5641025641025643</v>
      </c>
      <c r="BH424" s="48">
        <v>0</v>
      </c>
      <c r="BI424" s="49">
        <v>0</v>
      </c>
      <c r="BJ424" s="48">
        <v>0</v>
      </c>
      <c r="BK424" s="49">
        <v>0</v>
      </c>
      <c r="BL424" s="48">
        <v>38</v>
      </c>
      <c r="BM424" s="49">
        <v>97.43589743589743</v>
      </c>
      <c r="BN424" s="48">
        <v>39</v>
      </c>
    </row>
    <row r="425" spans="1:66" ht="15">
      <c r="A425" s="64" t="s">
        <v>515</v>
      </c>
      <c r="B425" s="64" t="s">
        <v>599</v>
      </c>
      <c r="C425" s="65" t="s">
        <v>5762</v>
      </c>
      <c r="D425" s="66">
        <v>10</v>
      </c>
      <c r="E425" s="67" t="s">
        <v>136</v>
      </c>
      <c r="F425" s="68">
        <v>20.857142857142858</v>
      </c>
      <c r="G425" s="65"/>
      <c r="H425" s="69"/>
      <c r="I425" s="70"/>
      <c r="J425" s="70"/>
      <c r="K425" s="34" t="s">
        <v>65</v>
      </c>
      <c r="L425" s="77">
        <v>425</v>
      </c>
      <c r="M425" s="77"/>
      <c r="N425" s="72"/>
      <c r="O425" s="79" t="s">
        <v>630</v>
      </c>
      <c r="P425" s="81">
        <v>43683.357615740744</v>
      </c>
      <c r="Q425" s="79" t="s">
        <v>634</v>
      </c>
      <c r="R425" s="79"/>
      <c r="S425" s="79"/>
      <c r="T425" s="79" t="s">
        <v>660</v>
      </c>
      <c r="U425" s="79"/>
      <c r="V425" s="82" t="s">
        <v>988</v>
      </c>
      <c r="W425" s="81">
        <v>43683.357615740744</v>
      </c>
      <c r="X425" s="85">
        <v>43683</v>
      </c>
      <c r="Y425" s="87" t="s">
        <v>1440</v>
      </c>
      <c r="Z425" s="82" t="s">
        <v>1952</v>
      </c>
      <c r="AA425" s="79"/>
      <c r="AB425" s="79"/>
      <c r="AC425" s="87" t="s">
        <v>2464</v>
      </c>
      <c r="AD425" s="79"/>
      <c r="AE425" s="79" t="b">
        <v>0</v>
      </c>
      <c r="AF425" s="79">
        <v>0</v>
      </c>
      <c r="AG425" s="87" t="s">
        <v>2624</v>
      </c>
      <c r="AH425" s="79" t="b">
        <v>0</v>
      </c>
      <c r="AI425" s="79" t="s">
        <v>2626</v>
      </c>
      <c r="AJ425" s="79"/>
      <c r="AK425" s="87" t="s">
        <v>2624</v>
      </c>
      <c r="AL425" s="79" t="b">
        <v>0</v>
      </c>
      <c r="AM425" s="79">
        <v>192</v>
      </c>
      <c r="AN425" s="87" t="s">
        <v>2597</v>
      </c>
      <c r="AO425" s="79" t="s">
        <v>2631</v>
      </c>
      <c r="AP425" s="79" t="b">
        <v>0</v>
      </c>
      <c r="AQ425" s="87" t="s">
        <v>2597</v>
      </c>
      <c r="AR425" s="79" t="s">
        <v>176</v>
      </c>
      <c r="AS425" s="79">
        <v>0</v>
      </c>
      <c r="AT425" s="79">
        <v>0</v>
      </c>
      <c r="AU425" s="79"/>
      <c r="AV425" s="79"/>
      <c r="AW425" s="79"/>
      <c r="AX425" s="79"/>
      <c r="AY425" s="79"/>
      <c r="AZ425" s="79"/>
      <c r="BA425" s="79"/>
      <c r="BB425" s="79"/>
      <c r="BC425">
        <v>4</v>
      </c>
      <c r="BD425" s="78" t="str">
        <f>REPLACE(INDEX(GroupVertices[Group],MATCH(Edges[[#This Row],[Vertex 1]],GroupVertices[Vertex],0)),1,1,"")</f>
        <v>4</v>
      </c>
      <c r="BE425" s="78" t="str">
        <f>REPLACE(INDEX(GroupVertices[Group],MATCH(Edges[[#This Row],[Vertex 2]],GroupVertices[Vertex],0)),1,1,"")</f>
        <v>1</v>
      </c>
      <c r="BF425" s="48">
        <v>1</v>
      </c>
      <c r="BG425" s="49">
        <v>2.9411764705882355</v>
      </c>
      <c r="BH425" s="48">
        <v>0</v>
      </c>
      <c r="BI425" s="49">
        <v>0</v>
      </c>
      <c r="BJ425" s="48">
        <v>0</v>
      </c>
      <c r="BK425" s="49">
        <v>0</v>
      </c>
      <c r="BL425" s="48">
        <v>33</v>
      </c>
      <c r="BM425" s="49">
        <v>97.05882352941177</v>
      </c>
      <c r="BN425" s="48">
        <v>34</v>
      </c>
    </row>
    <row r="426" spans="1:66" ht="15">
      <c r="A426" s="64" t="s">
        <v>515</v>
      </c>
      <c r="B426" s="64" t="s">
        <v>599</v>
      </c>
      <c r="C426" s="65" t="s">
        <v>5762</v>
      </c>
      <c r="D426" s="66">
        <v>10</v>
      </c>
      <c r="E426" s="67" t="s">
        <v>136</v>
      </c>
      <c r="F426" s="68">
        <v>20.857142857142858</v>
      </c>
      <c r="G426" s="65"/>
      <c r="H426" s="69"/>
      <c r="I426" s="70"/>
      <c r="J426" s="70"/>
      <c r="K426" s="34" t="s">
        <v>65</v>
      </c>
      <c r="L426" s="77">
        <v>426</v>
      </c>
      <c r="M426" s="77"/>
      <c r="N426" s="72"/>
      <c r="O426" s="79" t="s">
        <v>630</v>
      </c>
      <c r="P426" s="81">
        <v>43683.35769675926</v>
      </c>
      <c r="Q426" s="79" t="s">
        <v>639</v>
      </c>
      <c r="R426" s="79"/>
      <c r="S426" s="79"/>
      <c r="T426" s="79" t="s">
        <v>664</v>
      </c>
      <c r="U426" s="79"/>
      <c r="V426" s="82" t="s">
        <v>988</v>
      </c>
      <c r="W426" s="81">
        <v>43683.35769675926</v>
      </c>
      <c r="X426" s="85">
        <v>43683</v>
      </c>
      <c r="Y426" s="87" t="s">
        <v>1441</v>
      </c>
      <c r="Z426" s="82" t="s">
        <v>1953</v>
      </c>
      <c r="AA426" s="79"/>
      <c r="AB426" s="79"/>
      <c r="AC426" s="87" t="s">
        <v>2465</v>
      </c>
      <c r="AD426" s="79"/>
      <c r="AE426" s="79" t="b">
        <v>0</v>
      </c>
      <c r="AF426" s="79">
        <v>0</v>
      </c>
      <c r="AG426" s="87" t="s">
        <v>2624</v>
      </c>
      <c r="AH426" s="79" t="b">
        <v>0</v>
      </c>
      <c r="AI426" s="79" t="s">
        <v>2626</v>
      </c>
      <c r="AJ426" s="79"/>
      <c r="AK426" s="87" t="s">
        <v>2624</v>
      </c>
      <c r="AL426" s="79" t="b">
        <v>0</v>
      </c>
      <c r="AM426" s="79">
        <v>40</v>
      </c>
      <c r="AN426" s="87" t="s">
        <v>2598</v>
      </c>
      <c r="AO426" s="79" t="s">
        <v>2631</v>
      </c>
      <c r="AP426" s="79" t="b">
        <v>0</v>
      </c>
      <c r="AQ426" s="87" t="s">
        <v>2598</v>
      </c>
      <c r="AR426" s="79" t="s">
        <v>176</v>
      </c>
      <c r="AS426" s="79">
        <v>0</v>
      </c>
      <c r="AT426" s="79">
        <v>0</v>
      </c>
      <c r="AU426" s="79"/>
      <c r="AV426" s="79"/>
      <c r="AW426" s="79"/>
      <c r="AX426" s="79"/>
      <c r="AY426" s="79"/>
      <c r="AZ426" s="79"/>
      <c r="BA426" s="79"/>
      <c r="BB426" s="79"/>
      <c r="BC426">
        <v>4</v>
      </c>
      <c r="BD426" s="78" t="str">
        <f>REPLACE(INDEX(GroupVertices[Group],MATCH(Edges[[#This Row],[Vertex 1]],GroupVertices[Vertex],0)),1,1,"")</f>
        <v>4</v>
      </c>
      <c r="BE426" s="78" t="str">
        <f>REPLACE(INDEX(GroupVertices[Group],MATCH(Edges[[#This Row],[Vertex 2]],GroupVertices[Vertex],0)),1,1,"")</f>
        <v>1</v>
      </c>
      <c r="BF426" s="48">
        <v>0</v>
      </c>
      <c r="BG426" s="49">
        <v>0</v>
      </c>
      <c r="BH426" s="48">
        <v>0</v>
      </c>
      <c r="BI426" s="49">
        <v>0</v>
      </c>
      <c r="BJ426" s="48">
        <v>0</v>
      </c>
      <c r="BK426" s="49">
        <v>0</v>
      </c>
      <c r="BL426" s="48">
        <v>40</v>
      </c>
      <c r="BM426" s="49">
        <v>100</v>
      </c>
      <c r="BN426" s="48">
        <v>40</v>
      </c>
    </row>
    <row r="427" spans="1:66" ht="15">
      <c r="A427" s="64" t="s">
        <v>515</v>
      </c>
      <c r="B427" s="64" t="s">
        <v>597</v>
      </c>
      <c r="C427" s="65" t="s">
        <v>5761</v>
      </c>
      <c r="D427" s="66">
        <v>10</v>
      </c>
      <c r="E427" s="67" t="s">
        <v>136</v>
      </c>
      <c r="F427" s="68">
        <v>24.57142857142857</v>
      </c>
      <c r="G427" s="65"/>
      <c r="H427" s="69"/>
      <c r="I427" s="70"/>
      <c r="J427" s="70"/>
      <c r="K427" s="34" t="s">
        <v>65</v>
      </c>
      <c r="L427" s="77">
        <v>427</v>
      </c>
      <c r="M427" s="77"/>
      <c r="N427" s="72"/>
      <c r="O427" s="79" t="s">
        <v>630</v>
      </c>
      <c r="P427" s="81">
        <v>43685.8225</v>
      </c>
      <c r="Q427" s="79" t="s">
        <v>641</v>
      </c>
      <c r="R427" s="79"/>
      <c r="S427" s="79"/>
      <c r="T427" s="79" t="s">
        <v>666</v>
      </c>
      <c r="U427" s="79"/>
      <c r="V427" s="82" t="s">
        <v>988</v>
      </c>
      <c r="W427" s="81">
        <v>43685.8225</v>
      </c>
      <c r="X427" s="85">
        <v>43685</v>
      </c>
      <c r="Y427" s="87" t="s">
        <v>1442</v>
      </c>
      <c r="Z427" s="82" t="s">
        <v>1954</v>
      </c>
      <c r="AA427" s="79"/>
      <c r="AB427" s="79"/>
      <c r="AC427" s="87" t="s">
        <v>2466</v>
      </c>
      <c r="AD427" s="79"/>
      <c r="AE427" s="79" t="b">
        <v>0</v>
      </c>
      <c r="AF427" s="79">
        <v>0</v>
      </c>
      <c r="AG427" s="87" t="s">
        <v>2624</v>
      </c>
      <c r="AH427" s="79" t="b">
        <v>0</v>
      </c>
      <c r="AI427" s="79" t="s">
        <v>2626</v>
      </c>
      <c r="AJ427" s="79"/>
      <c r="AK427" s="87" t="s">
        <v>2624</v>
      </c>
      <c r="AL427" s="79" t="b">
        <v>0</v>
      </c>
      <c r="AM427" s="79">
        <v>16</v>
      </c>
      <c r="AN427" s="87" t="s">
        <v>2573</v>
      </c>
      <c r="AO427" s="79" t="s">
        <v>2631</v>
      </c>
      <c r="AP427" s="79" t="b">
        <v>0</v>
      </c>
      <c r="AQ427" s="87" t="s">
        <v>2573</v>
      </c>
      <c r="AR427" s="79" t="s">
        <v>176</v>
      </c>
      <c r="AS427" s="79">
        <v>0</v>
      </c>
      <c r="AT427" s="79">
        <v>0</v>
      </c>
      <c r="AU427" s="79"/>
      <c r="AV427" s="79"/>
      <c r="AW427" s="79"/>
      <c r="AX427" s="79"/>
      <c r="AY427" s="79"/>
      <c r="AZ427" s="79"/>
      <c r="BA427" s="79"/>
      <c r="BB427" s="79"/>
      <c r="BC427">
        <v>3</v>
      </c>
      <c r="BD427" s="78" t="str">
        <f>REPLACE(INDEX(GroupVertices[Group],MATCH(Edges[[#This Row],[Vertex 1]],GroupVertices[Vertex],0)),1,1,"")</f>
        <v>4</v>
      </c>
      <c r="BE427" s="78" t="str">
        <f>REPLACE(INDEX(GroupVertices[Group],MATCH(Edges[[#This Row],[Vertex 2]],GroupVertices[Vertex],0)),1,1,"")</f>
        <v>2</v>
      </c>
      <c r="BF427" s="48"/>
      <c r="BG427" s="49"/>
      <c r="BH427" s="48"/>
      <c r="BI427" s="49"/>
      <c r="BJ427" s="48"/>
      <c r="BK427" s="49"/>
      <c r="BL427" s="48"/>
      <c r="BM427" s="49"/>
      <c r="BN427" s="48"/>
    </row>
    <row r="428" spans="1:66" ht="15">
      <c r="A428" s="64" t="s">
        <v>515</v>
      </c>
      <c r="B428" s="64" t="s">
        <v>624</v>
      </c>
      <c r="C428" s="65" t="s">
        <v>5759</v>
      </c>
      <c r="D428" s="66">
        <v>3</v>
      </c>
      <c r="E428" s="67" t="s">
        <v>132</v>
      </c>
      <c r="F428" s="68">
        <v>32</v>
      </c>
      <c r="G428" s="65"/>
      <c r="H428" s="69"/>
      <c r="I428" s="70"/>
      <c r="J428" s="70"/>
      <c r="K428" s="34" t="s">
        <v>65</v>
      </c>
      <c r="L428" s="77">
        <v>428</v>
      </c>
      <c r="M428" s="77"/>
      <c r="N428" s="72"/>
      <c r="O428" s="79" t="s">
        <v>631</v>
      </c>
      <c r="P428" s="81">
        <v>43685.8225</v>
      </c>
      <c r="Q428" s="79" t="s">
        <v>641</v>
      </c>
      <c r="R428" s="79"/>
      <c r="S428" s="79"/>
      <c r="T428" s="79" t="s">
        <v>666</v>
      </c>
      <c r="U428" s="79"/>
      <c r="V428" s="82" t="s">
        <v>988</v>
      </c>
      <c r="W428" s="81">
        <v>43685.8225</v>
      </c>
      <c r="X428" s="85">
        <v>43685</v>
      </c>
      <c r="Y428" s="87" t="s">
        <v>1442</v>
      </c>
      <c r="Z428" s="82" t="s">
        <v>1954</v>
      </c>
      <c r="AA428" s="79"/>
      <c r="AB428" s="79"/>
      <c r="AC428" s="87" t="s">
        <v>2466</v>
      </c>
      <c r="AD428" s="79"/>
      <c r="AE428" s="79" t="b">
        <v>0</v>
      </c>
      <c r="AF428" s="79">
        <v>0</v>
      </c>
      <c r="AG428" s="87" t="s">
        <v>2624</v>
      </c>
      <c r="AH428" s="79" t="b">
        <v>0</v>
      </c>
      <c r="AI428" s="79" t="s">
        <v>2626</v>
      </c>
      <c r="AJ428" s="79"/>
      <c r="AK428" s="87" t="s">
        <v>2624</v>
      </c>
      <c r="AL428" s="79" t="b">
        <v>0</v>
      </c>
      <c r="AM428" s="79">
        <v>16</v>
      </c>
      <c r="AN428" s="87" t="s">
        <v>2573</v>
      </c>
      <c r="AO428" s="79" t="s">
        <v>2631</v>
      </c>
      <c r="AP428" s="79" t="b">
        <v>0</v>
      </c>
      <c r="AQ428" s="87" t="s">
        <v>2573</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4</v>
      </c>
      <c r="BE428" s="78" t="str">
        <f>REPLACE(INDEX(GroupVertices[Group],MATCH(Edges[[#This Row],[Vertex 2]],GroupVertices[Vertex],0)),1,1,"")</f>
        <v>4</v>
      </c>
      <c r="BF428" s="48">
        <v>0</v>
      </c>
      <c r="BG428" s="49">
        <v>0</v>
      </c>
      <c r="BH428" s="48">
        <v>1</v>
      </c>
      <c r="BI428" s="49">
        <v>3.0303030303030303</v>
      </c>
      <c r="BJ428" s="48">
        <v>0</v>
      </c>
      <c r="BK428" s="49">
        <v>0</v>
      </c>
      <c r="BL428" s="48">
        <v>32</v>
      </c>
      <c r="BM428" s="49">
        <v>96.96969696969697</v>
      </c>
      <c r="BN428" s="48">
        <v>33</v>
      </c>
    </row>
    <row r="429" spans="1:66" ht="15">
      <c r="A429" s="64" t="s">
        <v>515</v>
      </c>
      <c r="B429" s="64" t="s">
        <v>597</v>
      </c>
      <c r="C429" s="65" t="s">
        <v>5761</v>
      </c>
      <c r="D429" s="66">
        <v>10</v>
      </c>
      <c r="E429" s="67" t="s">
        <v>136</v>
      </c>
      <c r="F429" s="68">
        <v>24.57142857142857</v>
      </c>
      <c r="G429" s="65"/>
      <c r="H429" s="69"/>
      <c r="I429" s="70"/>
      <c r="J429" s="70"/>
      <c r="K429" s="34" t="s">
        <v>65</v>
      </c>
      <c r="L429" s="77">
        <v>429</v>
      </c>
      <c r="M429" s="77"/>
      <c r="N429" s="72"/>
      <c r="O429" s="79" t="s">
        <v>630</v>
      </c>
      <c r="P429" s="81">
        <v>43685.82375</v>
      </c>
      <c r="Q429" s="79" t="s">
        <v>640</v>
      </c>
      <c r="R429" s="79"/>
      <c r="S429" s="79"/>
      <c r="T429" s="79" t="s">
        <v>665</v>
      </c>
      <c r="U429" s="79"/>
      <c r="V429" s="82" t="s">
        <v>988</v>
      </c>
      <c r="W429" s="81">
        <v>43685.82375</v>
      </c>
      <c r="X429" s="85">
        <v>43685</v>
      </c>
      <c r="Y429" s="87" t="s">
        <v>1443</v>
      </c>
      <c r="Z429" s="82" t="s">
        <v>1955</v>
      </c>
      <c r="AA429" s="79"/>
      <c r="AB429" s="79"/>
      <c r="AC429" s="87" t="s">
        <v>2467</v>
      </c>
      <c r="AD429" s="79"/>
      <c r="AE429" s="79" t="b">
        <v>0</v>
      </c>
      <c r="AF429" s="79">
        <v>0</v>
      </c>
      <c r="AG429" s="87" t="s">
        <v>2624</v>
      </c>
      <c r="AH429" s="79" t="b">
        <v>0</v>
      </c>
      <c r="AI429" s="79" t="s">
        <v>2626</v>
      </c>
      <c r="AJ429" s="79"/>
      <c r="AK429" s="87" t="s">
        <v>2624</v>
      </c>
      <c r="AL429" s="79" t="b">
        <v>0</v>
      </c>
      <c r="AM429" s="79">
        <v>10</v>
      </c>
      <c r="AN429" s="87" t="s">
        <v>2619</v>
      </c>
      <c r="AO429" s="79" t="s">
        <v>2631</v>
      </c>
      <c r="AP429" s="79" t="b">
        <v>0</v>
      </c>
      <c r="AQ429" s="87" t="s">
        <v>2619</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4</v>
      </c>
      <c r="BE429" s="78" t="str">
        <f>REPLACE(INDEX(GroupVertices[Group],MATCH(Edges[[#This Row],[Vertex 2]],GroupVertices[Vertex],0)),1,1,"")</f>
        <v>2</v>
      </c>
      <c r="BF429" s="48">
        <v>1</v>
      </c>
      <c r="BG429" s="49">
        <v>2.4390243902439024</v>
      </c>
      <c r="BH429" s="48">
        <v>0</v>
      </c>
      <c r="BI429" s="49">
        <v>0</v>
      </c>
      <c r="BJ429" s="48">
        <v>0</v>
      </c>
      <c r="BK429" s="49">
        <v>0</v>
      </c>
      <c r="BL429" s="48">
        <v>40</v>
      </c>
      <c r="BM429" s="49">
        <v>97.5609756097561</v>
      </c>
      <c r="BN429" s="48">
        <v>41</v>
      </c>
    </row>
    <row r="430" spans="1:66" ht="15">
      <c r="A430" s="64" t="s">
        <v>515</v>
      </c>
      <c r="B430" s="64" t="s">
        <v>597</v>
      </c>
      <c r="C430" s="65" t="s">
        <v>5761</v>
      </c>
      <c r="D430" s="66">
        <v>10</v>
      </c>
      <c r="E430" s="67" t="s">
        <v>136</v>
      </c>
      <c r="F430" s="68">
        <v>24.57142857142857</v>
      </c>
      <c r="G430" s="65"/>
      <c r="H430" s="69"/>
      <c r="I430" s="70"/>
      <c r="J430" s="70"/>
      <c r="K430" s="34" t="s">
        <v>65</v>
      </c>
      <c r="L430" s="77">
        <v>430</v>
      </c>
      <c r="M430" s="77"/>
      <c r="N430" s="72"/>
      <c r="O430" s="79" t="s">
        <v>630</v>
      </c>
      <c r="P430" s="81">
        <v>43687.70927083334</v>
      </c>
      <c r="Q430" s="79" t="s">
        <v>644</v>
      </c>
      <c r="R430" s="79"/>
      <c r="S430" s="79"/>
      <c r="T430" s="79" t="s">
        <v>661</v>
      </c>
      <c r="U430" s="79"/>
      <c r="V430" s="82" t="s">
        <v>988</v>
      </c>
      <c r="W430" s="81">
        <v>43687.70927083334</v>
      </c>
      <c r="X430" s="85">
        <v>43687</v>
      </c>
      <c r="Y430" s="87" t="s">
        <v>1444</v>
      </c>
      <c r="Z430" s="82" t="s">
        <v>1956</v>
      </c>
      <c r="AA430" s="79"/>
      <c r="AB430" s="79"/>
      <c r="AC430" s="87" t="s">
        <v>2468</v>
      </c>
      <c r="AD430" s="79"/>
      <c r="AE430" s="79" t="b">
        <v>0</v>
      </c>
      <c r="AF430" s="79">
        <v>0</v>
      </c>
      <c r="AG430" s="87" t="s">
        <v>2624</v>
      </c>
      <c r="AH430" s="79" t="b">
        <v>0</v>
      </c>
      <c r="AI430" s="79" t="s">
        <v>2626</v>
      </c>
      <c r="AJ430" s="79"/>
      <c r="AK430" s="87" t="s">
        <v>2624</v>
      </c>
      <c r="AL430" s="79" t="b">
        <v>0</v>
      </c>
      <c r="AM430" s="79">
        <v>158</v>
      </c>
      <c r="AN430" s="87" t="s">
        <v>2621</v>
      </c>
      <c r="AO430" s="79" t="s">
        <v>2631</v>
      </c>
      <c r="AP430" s="79" t="b">
        <v>0</v>
      </c>
      <c r="AQ430" s="87" t="s">
        <v>2621</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4</v>
      </c>
      <c r="BE430" s="78" t="str">
        <f>REPLACE(INDEX(GroupVertices[Group],MATCH(Edges[[#This Row],[Vertex 2]],GroupVertices[Vertex],0)),1,1,"")</f>
        <v>2</v>
      </c>
      <c r="BF430" s="48">
        <v>0</v>
      </c>
      <c r="BG430" s="49">
        <v>0</v>
      </c>
      <c r="BH430" s="48">
        <v>0</v>
      </c>
      <c r="BI430" s="49">
        <v>0</v>
      </c>
      <c r="BJ430" s="48">
        <v>0</v>
      </c>
      <c r="BK430" s="49">
        <v>0</v>
      </c>
      <c r="BL430" s="48">
        <v>42</v>
      </c>
      <c r="BM430" s="49">
        <v>100</v>
      </c>
      <c r="BN430" s="48">
        <v>42</v>
      </c>
    </row>
    <row r="431" spans="1:66" ht="15">
      <c r="A431" s="64" t="s">
        <v>515</v>
      </c>
      <c r="B431" s="64" t="s">
        <v>599</v>
      </c>
      <c r="C431" s="65" t="s">
        <v>5762</v>
      </c>
      <c r="D431" s="66">
        <v>10</v>
      </c>
      <c r="E431" s="67" t="s">
        <v>136</v>
      </c>
      <c r="F431" s="68">
        <v>20.857142857142858</v>
      </c>
      <c r="G431" s="65"/>
      <c r="H431" s="69"/>
      <c r="I431" s="70"/>
      <c r="J431" s="70"/>
      <c r="K431" s="34" t="s">
        <v>65</v>
      </c>
      <c r="L431" s="77">
        <v>431</v>
      </c>
      <c r="M431" s="77"/>
      <c r="N431" s="72"/>
      <c r="O431" s="79" t="s">
        <v>630</v>
      </c>
      <c r="P431" s="81">
        <v>43688.34909722222</v>
      </c>
      <c r="Q431" s="79" t="s">
        <v>645</v>
      </c>
      <c r="R431" s="79"/>
      <c r="S431" s="79"/>
      <c r="T431" s="79" t="s">
        <v>668</v>
      </c>
      <c r="U431" s="79"/>
      <c r="V431" s="82" t="s">
        <v>988</v>
      </c>
      <c r="W431" s="81">
        <v>43688.34909722222</v>
      </c>
      <c r="X431" s="85">
        <v>43688</v>
      </c>
      <c r="Y431" s="87" t="s">
        <v>1445</v>
      </c>
      <c r="Z431" s="82" t="s">
        <v>1957</v>
      </c>
      <c r="AA431" s="79"/>
      <c r="AB431" s="79"/>
      <c r="AC431" s="87" t="s">
        <v>2469</v>
      </c>
      <c r="AD431" s="79"/>
      <c r="AE431" s="79" t="b">
        <v>0</v>
      </c>
      <c r="AF431" s="79">
        <v>0</v>
      </c>
      <c r="AG431" s="87" t="s">
        <v>2624</v>
      </c>
      <c r="AH431" s="79" t="b">
        <v>0</v>
      </c>
      <c r="AI431" s="79" t="s">
        <v>2626</v>
      </c>
      <c r="AJ431" s="79"/>
      <c r="AK431" s="87" t="s">
        <v>2624</v>
      </c>
      <c r="AL431" s="79" t="b">
        <v>0</v>
      </c>
      <c r="AM431" s="79">
        <v>8</v>
      </c>
      <c r="AN431" s="87" t="s">
        <v>2575</v>
      </c>
      <c r="AO431" s="79" t="s">
        <v>2631</v>
      </c>
      <c r="AP431" s="79" t="b">
        <v>0</v>
      </c>
      <c r="AQ431" s="87" t="s">
        <v>2575</v>
      </c>
      <c r="AR431" s="79" t="s">
        <v>176</v>
      </c>
      <c r="AS431" s="79">
        <v>0</v>
      </c>
      <c r="AT431" s="79">
        <v>0</v>
      </c>
      <c r="AU431" s="79"/>
      <c r="AV431" s="79"/>
      <c r="AW431" s="79"/>
      <c r="AX431" s="79"/>
      <c r="AY431" s="79"/>
      <c r="AZ431" s="79"/>
      <c r="BA431" s="79"/>
      <c r="BB431" s="79"/>
      <c r="BC431">
        <v>4</v>
      </c>
      <c r="BD431" s="78" t="str">
        <f>REPLACE(INDEX(GroupVertices[Group],MATCH(Edges[[#This Row],[Vertex 1]],GroupVertices[Vertex],0)),1,1,"")</f>
        <v>4</v>
      </c>
      <c r="BE431" s="78" t="str">
        <f>REPLACE(INDEX(GroupVertices[Group],MATCH(Edges[[#This Row],[Vertex 2]],GroupVertices[Vertex],0)),1,1,"")</f>
        <v>1</v>
      </c>
      <c r="BF431" s="48"/>
      <c r="BG431" s="49"/>
      <c r="BH431" s="48"/>
      <c r="BI431" s="49"/>
      <c r="BJ431" s="48"/>
      <c r="BK431" s="49"/>
      <c r="BL431" s="48"/>
      <c r="BM431" s="49"/>
      <c r="BN431" s="48"/>
    </row>
    <row r="432" spans="1:66" ht="15">
      <c r="A432" s="64" t="s">
        <v>515</v>
      </c>
      <c r="B432" s="64" t="s">
        <v>625</v>
      </c>
      <c r="C432" s="65" t="s">
        <v>5759</v>
      </c>
      <c r="D432" s="66">
        <v>3</v>
      </c>
      <c r="E432" s="67" t="s">
        <v>132</v>
      </c>
      <c r="F432" s="68">
        <v>32</v>
      </c>
      <c r="G432" s="65"/>
      <c r="H432" s="69"/>
      <c r="I432" s="70"/>
      <c r="J432" s="70"/>
      <c r="K432" s="34" t="s">
        <v>65</v>
      </c>
      <c r="L432" s="77">
        <v>432</v>
      </c>
      <c r="M432" s="77"/>
      <c r="N432" s="72"/>
      <c r="O432" s="79" t="s">
        <v>631</v>
      </c>
      <c r="P432" s="81">
        <v>43688.34909722222</v>
      </c>
      <c r="Q432" s="79" t="s">
        <v>645</v>
      </c>
      <c r="R432" s="79"/>
      <c r="S432" s="79"/>
      <c r="T432" s="79" t="s">
        <v>668</v>
      </c>
      <c r="U432" s="79"/>
      <c r="V432" s="82" t="s">
        <v>988</v>
      </c>
      <c r="W432" s="81">
        <v>43688.34909722222</v>
      </c>
      <c r="X432" s="85">
        <v>43688</v>
      </c>
      <c r="Y432" s="87" t="s">
        <v>1445</v>
      </c>
      <c r="Z432" s="82" t="s">
        <v>1957</v>
      </c>
      <c r="AA432" s="79"/>
      <c r="AB432" s="79"/>
      <c r="AC432" s="87" t="s">
        <v>2469</v>
      </c>
      <c r="AD432" s="79"/>
      <c r="AE432" s="79" t="b">
        <v>0</v>
      </c>
      <c r="AF432" s="79">
        <v>0</v>
      </c>
      <c r="AG432" s="87" t="s">
        <v>2624</v>
      </c>
      <c r="AH432" s="79" t="b">
        <v>0</v>
      </c>
      <c r="AI432" s="79" t="s">
        <v>2626</v>
      </c>
      <c r="AJ432" s="79"/>
      <c r="AK432" s="87" t="s">
        <v>2624</v>
      </c>
      <c r="AL432" s="79" t="b">
        <v>0</v>
      </c>
      <c r="AM432" s="79">
        <v>8</v>
      </c>
      <c r="AN432" s="87" t="s">
        <v>2575</v>
      </c>
      <c r="AO432" s="79" t="s">
        <v>2631</v>
      </c>
      <c r="AP432" s="79" t="b">
        <v>0</v>
      </c>
      <c r="AQ432" s="87" t="s">
        <v>2575</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4</v>
      </c>
      <c r="BE432" s="78" t="str">
        <f>REPLACE(INDEX(GroupVertices[Group],MATCH(Edges[[#This Row],[Vertex 2]],GroupVertices[Vertex],0)),1,1,"")</f>
        <v>4</v>
      </c>
      <c r="BF432" s="48"/>
      <c r="BG432" s="49"/>
      <c r="BH432" s="48"/>
      <c r="BI432" s="49"/>
      <c r="BJ432" s="48"/>
      <c r="BK432" s="49"/>
      <c r="BL432" s="48"/>
      <c r="BM432" s="49"/>
      <c r="BN432" s="48"/>
    </row>
    <row r="433" spans="1:66" ht="15">
      <c r="A433" s="64" t="s">
        <v>515</v>
      </c>
      <c r="B433" s="64" t="s">
        <v>626</v>
      </c>
      <c r="C433" s="65" t="s">
        <v>5759</v>
      </c>
      <c r="D433" s="66">
        <v>3</v>
      </c>
      <c r="E433" s="67" t="s">
        <v>132</v>
      </c>
      <c r="F433" s="68">
        <v>32</v>
      </c>
      <c r="G433" s="65"/>
      <c r="H433" s="69"/>
      <c r="I433" s="70"/>
      <c r="J433" s="70"/>
      <c r="K433" s="34" t="s">
        <v>65</v>
      </c>
      <c r="L433" s="77">
        <v>433</v>
      </c>
      <c r="M433" s="77"/>
      <c r="N433" s="72"/>
      <c r="O433" s="79" t="s">
        <v>631</v>
      </c>
      <c r="P433" s="81">
        <v>43688.34909722222</v>
      </c>
      <c r="Q433" s="79" t="s">
        <v>645</v>
      </c>
      <c r="R433" s="79"/>
      <c r="S433" s="79"/>
      <c r="T433" s="79" t="s">
        <v>668</v>
      </c>
      <c r="U433" s="79"/>
      <c r="V433" s="82" t="s">
        <v>988</v>
      </c>
      <c r="W433" s="81">
        <v>43688.34909722222</v>
      </c>
      <c r="X433" s="85">
        <v>43688</v>
      </c>
      <c r="Y433" s="87" t="s">
        <v>1445</v>
      </c>
      <c r="Z433" s="82" t="s">
        <v>1957</v>
      </c>
      <c r="AA433" s="79"/>
      <c r="AB433" s="79"/>
      <c r="AC433" s="87" t="s">
        <v>2469</v>
      </c>
      <c r="AD433" s="79"/>
      <c r="AE433" s="79" t="b">
        <v>0</v>
      </c>
      <c r="AF433" s="79">
        <v>0</v>
      </c>
      <c r="AG433" s="87" t="s">
        <v>2624</v>
      </c>
      <c r="AH433" s="79" t="b">
        <v>0</v>
      </c>
      <c r="AI433" s="79" t="s">
        <v>2626</v>
      </c>
      <c r="AJ433" s="79"/>
      <c r="AK433" s="87" t="s">
        <v>2624</v>
      </c>
      <c r="AL433" s="79" t="b">
        <v>0</v>
      </c>
      <c r="AM433" s="79">
        <v>8</v>
      </c>
      <c r="AN433" s="87" t="s">
        <v>2575</v>
      </c>
      <c r="AO433" s="79" t="s">
        <v>2631</v>
      </c>
      <c r="AP433" s="79" t="b">
        <v>0</v>
      </c>
      <c r="AQ433" s="87" t="s">
        <v>2575</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4</v>
      </c>
      <c r="BE433" s="78" t="str">
        <f>REPLACE(INDEX(GroupVertices[Group],MATCH(Edges[[#This Row],[Vertex 2]],GroupVertices[Vertex],0)),1,1,"")</f>
        <v>4</v>
      </c>
      <c r="BF433" s="48">
        <v>1</v>
      </c>
      <c r="BG433" s="49">
        <v>3.4482758620689653</v>
      </c>
      <c r="BH433" s="48">
        <v>0</v>
      </c>
      <c r="BI433" s="49">
        <v>0</v>
      </c>
      <c r="BJ433" s="48">
        <v>0</v>
      </c>
      <c r="BK433" s="49">
        <v>0</v>
      </c>
      <c r="BL433" s="48">
        <v>28</v>
      </c>
      <c r="BM433" s="49">
        <v>96.55172413793103</v>
      </c>
      <c r="BN433" s="48">
        <v>29</v>
      </c>
    </row>
    <row r="434" spans="1:66" ht="15">
      <c r="A434" s="64" t="s">
        <v>516</v>
      </c>
      <c r="B434" s="64" t="s">
        <v>597</v>
      </c>
      <c r="C434" s="65" t="s">
        <v>5760</v>
      </c>
      <c r="D434" s="66">
        <v>10</v>
      </c>
      <c r="E434" s="67" t="s">
        <v>136</v>
      </c>
      <c r="F434" s="68">
        <v>28.285714285714285</v>
      </c>
      <c r="G434" s="65"/>
      <c r="H434" s="69"/>
      <c r="I434" s="70"/>
      <c r="J434" s="70"/>
      <c r="K434" s="34" t="s">
        <v>65</v>
      </c>
      <c r="L434" s="77">
        <v>434</v>
      </c>
      <c r="M434" s="77"/>
      <c r="N434" s="72"/>
      <c r="O434" s="79" t="s">
        <v>630</v>
      </c>
      <c r="P434" s="81">
        <v>43683.638194444444</v>
      </c>
      <c r="Q434" s="79" t="s">
        <v>640</v>
      </c>
      <c r="R434" s="79"/>
      <c r="S434" s="79"/>
      <c r="T434" s="79" t="s">
        <v>665</v>
      </c>
      <c r="U434" s="79"/>
      <c r="V434" s="82" t="s">
        <v>989</v>
      </c>
      <c r="W434" s="81">
        <v>43683.638194444444</v>
      </c>
      <c r="X434" s="85">
        <v>43683</v>
      </c>
      <c r="Y434" s="87" t="s">
        <v>1446</v>
      </c>
      <c r="Z434" s="82" t="s">
        <v>1958</v>
      </c>
      <c r="AA434" s="79"/>
      <c r="AB434" s="79"/>
      <c r="AC434" s="87" t="s">
        <v>2470</v>
      </c>
      <c r="AD434" s="79"/>
      <c r="AE434" s="79" t="b">
        <v>0</v>
      </c>
      <c r="AF434" s="79">
        <v>0</v>
      </c>
      <c r="AG434" s="87" t="s">
        <v>2624</v>
      </c>
      <c r="AH434" s="79" t="b">
        <v>0</v>
      </c>
      <c r="AI434" s="79" t="s">
        <v>2626</v>
      </c>
      <c r="AJ434" s="79"/>
      <c r="AK434" s="87" t="s">
        <v>2624</v>
      </c>
      <c r="AL434" s="79" t="b">
        <v>0</v>
      </c>
      <c r="AM434" s="79">
        <v>10</v>
      </c>
      <c r="AN434" s="87" t="s">
        <v>2619</v>
      </c>
      <c r="AO434" s="79" t="s">
        <v>2631</v>
      </c>
      <c r="AP434" s="79" t="b">
        <v>0</v>
      </c>
      <c r="AQ434" s="87" t="s">
        <v>2619</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2</v>
      </c>
      <c r="BE434" s="78" t="str">
        <f>REPLACE(INDEX(GroupVertices[Group],MATCH(Edges[[#This Row],[Vertex 2]],GroupVertices[Vertex],0)),1,1,"")</f>
        <v>2</v>
      </c>
      <c r="BF434" s="48">
        <v>1</v>
      </c>
      <c r="BG434" s="49">
        <v>2.4390243902439024</v>
      </c>
      <c r="BH434" s="48">
        <v>0</v>
      </c>
      <c r="BI434" s="49">
        <v>0</v>
      </c>
      <c r="BJ434" s="48">
        <v>0</v>
      </c>
      <c r="BK434" s="49">
        <v>0</v>
      </c>
      <c r="BL434" s="48">
        <v>40</v>
      </c>
      <c r="BM434" s="49">
        <v>97.5609756097561</v>
      </c>
      <c r="BN434" s="48">
        <v>41</v>
      </c>
    </row>
    <row r="435" spans="1:66" ht="15">
      <c r="A435" s="64" t="s">
        <v>516</v>
      </c>
      <c r="B435" s="64" t="s">
        <v>597</v>
      </c>
      <c r="C435" s="65" t="s">
        <v>5760</v>
      </c>
      <c r="D435" s="66">
        <v>10</v>
      </c>
      <c r="E435" s="67" t="s">
        <v>136</v>
      </c>
      <c r="F435" s="68">
        <v>28.285714285714285</v>
      </c>
      <c r="G435" s="65"/>
      <c r="H435" s="69"/>
      <c r="I435" s="70"/>
      <c r="J435" s="70"/>
      <c r="K435" s="34" t="s">
        <v>65</v>
      </c>
      <c r="L435" s="77">
        <v>435</v>
      </c>
      <c r="M435" s="77"/>
      <c r="N435" s="72"/>
      <c r="O435" s="79" t="s">
        <v>630</v>
      </c>
      <c r="P435" s="81">
        <v>43688.3593287037</v>
      </c>
      <c r="Q435" s="79" t="s">
        <v>644</v>
      </c>
      <c r="R435" s="79"/>
      <c r="S435" s="79"/>
      <c r="T435" s="79" t="s">
        <v>661</v>
      </c>
      <c r="U435" s="79"/>
      <c r="V435" s="82" t="s">
        <v>989</v>
      </c>
      <c r="W435" s="81">
        <v>43688.3593287037</v>
      </c>
      <c r="X435" s="85">
        <v>43688</v>
      </c>
      <c r="Y435" s="87" t="s">
        <v>1447</v>
      </c>
      <c r="Z435" s="82" t="s">
        <v>1959</v>
      </c>
      <c r="AA435" s="79"/>
      <c r="AB435" s="79"/>
      <c r="AC435" s="87" t="s">
        <v>2471</v>
      </c>
      <c r="AD435" s="79"/>
      <c r="AE435" s="79" t="b">
        <v>0</v>
      </c>
      <c r="AF435" s="79">
        <v>0</v>
      </c>
      <c r="AG435" s="87" t="s">
        <v>2624</v>
      </c>
      <c r="AH435" s="79" t="b">
        <v>0</v>
      </c>
      <c r="AI435" s="79" t="s">
        <v>2626</v>
      </c>
      <c r="AJ435" s="79"/>
      <c r="AK435" s="87" t="s">
        <v>2624</v>
      </c>
      <c r="AL435" s="79" t="b">
        <v>0</v>
      </c>
      <c r="AM435" s="79">
        <v>158</v>
      </c>
      <c r="AN435" s="87" t="s">
        <v>2621</v>
      </c>
      <c r="AO435" s="79" t="s">
        <v>2631</v>
      </c>
      <c r="AP435" s="79" t="b">
        <v>0</v>
      </c>
      <c r="AQ435" s="87" t="s">
        <v>2621</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2</v>
      </c>
      <c r="BE435" s="78" t="str">
        <f>REPLACE(INDEX(GroupVertices[Group],MATCH(Edges[[#This Row],[Vertex 2]],GroupVertices[Vertex],0)),1,1,"")</f>
        <v>2</v>
      </c>
      <c r="BF435" s="48">
        <v>0</v>
      </c>
      <c r="BG435" s="49">
        <v>0</v>
      </c>
      <c r="BH435" s="48">
        <v>0</v>
      </c>
      <c r="BI435" s="49">
        <v>0</v>
      </c>
      <c r="BJ435" s="48">
        <v>0</v>
      </c>
      <c r="BK435" s="49">
        <v>0</v>
      </c>
      <c r="BL435" s="48">
        <v>42</v>
      </c>
      <c r="BM435" s="49">
        <v>100</v>
      </c>
      <c r="BN435" s="48">
        <v>42</v>
      </c>
    </row>
    <row r="436" spans="1:66" ht="15">
      <c r="A436" s="64" t="s">
        <v>517</v>
      </c>
      <c r="B436" s="64" t="s">
        <v>599</v>
      </c>
      <c r="C436" s="65" t="s">
        <v>5760</v>
      </c>
      <c r="D436" s="66">
        <v>10</v>
      </c>
      <c r="E436" s="67" t="s">
        <v>136</v>
      </c>
      <c r="F436" s="68">
        <v>28.285714285714285</v>
      </c>
      <c r="G436" s="65"/>
      <c r="H436" s="69"/>
      <c r="I436" s="70"/>
      <c r="J436" s="70"/>
      <c r="K436" s="34" t="s">
        <v>65</v>
      </c>
      <c r="L436" s="77">
        <v>436</v>
      </c>
      <c r="M436" s="77"/>
      <c r="N436" s="72"/>
      <c r="O436" s="79" t="s">
        <v>630</v>
      </c>
      <c r="P436" s="81">
        <v>43682.51787037037</v>
      </c>
      <c r="Q436" s="79" t="s">
        <v>634</v>
      </c>
      <c r="R436" s="79"/>
      <c r="S436" s="79"/>
      <c r="T436" s="79" t="s">
        <v>660</v>
      </c>
      <c r="U436" s="79"/>
      <c r="V436" s="82" t="s">
        <v>990</v>
      </c>
      <c r="W436" s="81">
        <v>43682.51787037037</v>
      </c>
      <c r="X436" s="85">
        <v>43682</v>
      </c>
      <c r="Y436" s="87" t="s">
        <v>1448</v>
      </c>
      <c r="Z436" s="82" t="s">
        <v>1960</v>
      </c>
      <c r="AA436" s="79"/>
      <c r="AB436" s="79"/>
      <c r="AC436" s="87" t="s">
        <v>2472</v>
      </c>
      <c r="AD436" s="79"/>
      <c r="AE436" s="79" t="b">
        <v>0</v>
      </c>
      <c r="AF436" s="79">
        <v>0</v>
      </c>
      <c r="AG436" s="87" t="s">
        <v>2624</v>
      </c>
      <c r="AH436" s="79" t="b">
        <v>0</v>
      </c>
      <c r="AI436" s="79" t="s">
        <v>2626</v>
      </c>
      <c r="AJ436" s="79"/>
      <c r="AK436" s="87" t="s">
        <v>2624</v>
      </c>
      <c r="AL436" s="79" t="b">
        <v>0</v>
      </c>
      <c r="AM436" s="79">
        <v>192</v>
      </c>
      <c r="AN436" s="87" t="s">
        <v>2597</v>
      </c>
      <c r="AO436" s="79" t="s">
        <v>2632</v>
      </c>
      <c r="AP436" s="79" t="b">
        <v>0</v>
      </c>
      <c r="AQ436" s="87" t="s">
        <v>2597</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4</v>
      </c>
      <c r="BE436" s="78" t="str">
        <f>REPLACE(INDEX(GroupVertices[Group],MATCH(Edges[[#This Row],[Vertex 2]],GroupVertices[Vertex],0)),1,1,"")</f>
        <v>1</v>
      </c>
      <c r="BF436" s="48">
        <v>1</v>
      </c>
      <c r="BG436" s="49">
        <v>2.9411764705882355</v>
      </c>
      <c r="BH436" s="48">
        <v>0</v>
      </c>
      <c r="BI436" s="49">
        <v>0</v>
      </c>
      <c r="BJ436" s="48">
        <v>0</v>
      </c>
      <c r="BK436" s="49">
        <v>0</v>
      </c>
      <c r="BL436" s="48">
        <v>33</v>
      </c>
      <c r="BM436" s="49">
        <v>97.05882352941177</v>
      </c>
      <c r="BN436" s="48">
        <v>34</v>
      </c>
    </row>
    <row r="437" spans="1:66" ht="15">
      <c r="A437" s="64" t="s">
        <v>517</v>
      </c>
      <c r="B437" s="64" t="s">
        <v>599</v>
      </c>
      <c r="C437" s="65" t="s">
        <v>5760</v>
      </c>
      <c r="D437" s="66">
        <v>10</v>
      </c>
      <c r="E437" s="67" t="s">
        <v>136</v>
      </c>
      <c r="F437" s="68">
        <v>28.285714285714285</v>
      </c>
      <c r="G437" s="65"/>
      <c r="H437" s="69"/>
      <c r="I437" s="70"/>
      <c r="J437" s="70"/>
      <c r="K437" s="34" t="s">
        <v>65</v>
      </c>
      <c r="L437" s="77">
        <v>437</v>
      </c>
      <c r="M437" s="77"/>
      <c r="N437" s="72"/>
      <c r="O437" s="79" t="s">
        <v>630</v>
      </c>
      <c r="P437" s="81">
        <v>43683.42789351852</v>
      </c>
      <c r="Q437" s="79" t="s">
        <v>639</v>
      </c>
      <c r="R437" s="79"/>
      <c r="S437" s="79"/>
      <c r="T437" s="79" t="s">
        <v>664</v>
      </c>
      <c r="U437" s="79"/>
      <c r="V437" s="82" t="s">
        <v>990</v>
      </c>
      <c r="W437" s="81">
        <v>43683.42789351852</v>
      </c>
      <c r="X437" s="85">
        <v>43683</v>
      </c>
      <c r="Y437" s="87" t="s">
        <v>1449</v>
      </c>
      <c r="Z437" s="82" t="s">
        <v>1961</v>
      </c>
      <c r="AA437" s="79"/>
      <c r="AB437" s="79"/>
      <c r="AC437" s="87" t="s">
        <v>2473</v>
      </c>
      <c r="AD437" s="79"/>
      <c r="AE437" s="79" t="b">
        <v>0</v>
      </c>
      <c r="AF437" s="79">
        <v>0</v>
      </c>
      <c r="AG437" s="87" t="s">
        <v>2624</v>
      </c>
      <c r="AH437" s="79" t="b">
        <v>0</v>
      </c>
      <c r="AI437" s="79" t="s">
        <v>2626</v>
      </c>
      <c r="AJ437" s="79"/>
      <c r="AK437" s="87" t="s">
        <v>2624</v>
      </c>
      <c r="AL437" s="79" t="b">
        <v>0</v>
      </c>
      <c r="AM437" s="79">
        <v>40</v>
      </c>
      <c r="AN437" s="87" t="s">
        <v>2598</v>
      </c>
      <c r="AO437" s="79" t="s">
        <v>2632</v>
      </c>
      <c r="AP437" s="79" t="b">
        <v>0</v>
      </c>
      <c r="AQ437" s="87" t="s">
        <v>2598</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4</v>
      </c>
      <c r="BE437" s="78" t="str">
        <f>REPLACE(INDEX(GroupVertices[Group],MATCH(Edges[[#This Row],[Vertex 2]],GroupVertices[Vertex],0)),1,1,"")</f>
        <v>1</v>
      </c>
      <c r="BF437" s="48">
        <v>0</v>
      </c>
      <c r="BG437" s="49">
        <v>0</v>
      </c>
      <c r="BH437" s="48">
        <v>0</v>
      </c>
      <c r="BI437" s="49">
        <v>0</v>
      </c>
      <c r="BJ437" s="48">
        <v>0</v>
      </c>
      <c r="BK437" s="49">
        <v>0</v>
      </c>
      <c r="BL437" s="48">
        <v>40</v>
      </c>
      <c r="BM437" s="49">
        <v>100</v>
      </c>
      <c r="BN437" s="48">
        <v>40</v>
      </c>
    </row>
    <row r="438" spans="1:66" ht="15">
      <c r="A438" s="64" t="s">
        <v>517</v>
      </c>
      <c r="B438" s="64" t="s">
        <v>597</v>
      </c>
      <c r="C438" s="65" t="s">
        <v>5762</v>
      </c>
      <c r="D438" s="66">
        <v>10</v>
      </c>
      <c r="E438" s="67" t="s">
        <v>136</v>
      </c>
      <c r="F438" s="68">
        <v>20.857142857142858</v>
      </c>
      <c r="G438" s="65"/>
      <c r="H438" s="69"/>
      <c r="I438" s="70"/>
      <c r="J438" s="70"/>
      <c r="K438" s="34" t="s">
        <v>65</v>
      </c>
      <c r="L438" s="77">
        <v>438</v>
      </c>
      <c r="M438" s="77"/>
      <c r="N438" s="72"/>
      <c r="O438" s="79" t="s">
        <v>630</v>
      </c>
      <c r="P438" s="81">
        <v>43683.84787037037</v>
      </c>
      <c r="Q438" s="79" t="s">
        <v>640</v>
      </c>
      <c r="R438" s="79"/>
      <c r="S438" s="79"/>
      <c r="T438" s="79" t="s">
        <v>665</v>
      </c>
      <c r="U438" s="79"/>
      <c r="V438" s="82" t="s">
        <v>990</v>
      </c>
      <c r="W438" s="81">
        <v>43683.84787037037</v>
      </c>
      <c r="X438" s="85">
        <v>43683</v>
      </c>
      <c r="Y438" s="87" t="s">
        <v>1450</v>
      </c>
      <c r="Z438" s="82" t="s">
        <v>1962</v>
      </c>
      <c r="AA438" s="79"/>
      <c r="AB438" s="79"/>
      <c r="AC438" s="87" t="s">
        <v>2474</v>
      </c>
      <c r="AD438" s="79"/>
      <c r="AE438" s="79" t="b">
        <v>0</v>
      </c>
      <c r="AF438" s="79">
        <v>0</v>
      </c>
      <c r="AG438" s="87" t="s">
        <v>2624</v>
      </c>
      <c r="AH438" s="79" t="b">
        <v>0</v>
      </c>
      <c r="AI438" s="79" t="s">
        <v>2626</v>
      </c>
      <c r="AJ438" s="79"/>
      <c r="AK438" s="87" t="s">
        <v>2624</v>
      </c>
      <c r="AL438" s="79" t="b">
        <v>0</v>
      </c>
      <c r="AM438" s="79">
        <v>10</v>
      </c>
      <c r="AN438" s="87" t="s">
        <v>2619</v>
      </c>
      <c r="AO438" s="79" t="s">
        <v>2632</v>
      </c>
      <c r="AP438" s="79" t="b">
        <v>0</v>
      </c>
      <c r="AQ438" s="87" t="s">
        <v>2619</v>
      </c>
      <c r="AR438" s="79" t="s">
        <v>176</v>
      </c>
      <c r="AS438" s="79">
        <v>0</v>
      </c>
      <c r="AT438" s="79">
        <v>0</v>
      </c>
      <c r="AU438" s="79"/>
      <c r="AV438" s="79"/>
      <c r="AW438" s="79"/>
      <c r="AX438" s="79"/>
      <c r="AY438" s="79"/>
      <c r="AZ438" s="79"/>
      <c r="BA438" s="79"/>
      <c r="BB438" s="79"/>
      <c r="BC438">
        <v>4</v>
      </c>
      <c r="BD438" s="78" t="str">
        <f>REPLACE(INDEX(GroupVertices[Group],MATCH(Edges[[#This Row],[Vertex 1]],GroupVertices[Vertex],0)),1,1,"")</f>
        <v>4</v>
      </c>
      <c r="BE438" s="78" t="str">
        <f>REPLACE(INDEX(GroupVertices[Group],MATCH(Edges[[#This Row],[Vertex 2]],GroupVertices[Vertex],0)),1,1,"")</f>
        <v>2</v>
      </c>
      <c r="BF438" s="48">
        <v>1</v>
      </c>
      <c r="BG438" s="49">
        <v>2.4390243902439024</v>
      </c>
      <c r="BH438" s="48">
        <v>0</v>
      </c>
      <c r="BI438" s="49">
        <v>0</v>
      </c>
      <c r="BJ438" s="48">
        <v>0</v>
      </c>
      <c r="BK438" s="49">
        <v>0</v>
      </c>
      <c r="BL438" s="48">
        <v>40</v>
      </c>
      <c r="BM438" s="49">
        <v>97.5609756097561</v>
      </c>
      <c r="BN438" s="48">
        <v>41</v>
      </c>
    </row>
    <row r="439" spans="1:66" ht="15">
      <c r="A439" s="64" t="s">
        <v>517</v>
      </c>
      <c r="B439" s="64" t="s">
        <v>597</v>
      </c>
      <c r="C439" s="65" t="s">
        <v>5762</v>
      </c>
      <c r="D439" s="66">
        <v>10</v>
      </c>
      <c r="E439" s="67" t="s">
        <v>136</v>
      </c>
      <c r="F439" s="68">
        <v>20.857142857142858</v>
      </c>
      <c r="G439" s="65"/>
      <c r="H439" s="69"/>
      <c r="I439" s="70"/>
      <c r="J439" s="70"/>
      <c r="K439" s="34" t="s">
        <v>65</v>
      </c>
      <c r="L439" s="77">
        <v>439</v>
      </c>
      <c r="M439" s="77"/>
      <c r="N439" s="72"/>
      <c r="O439" s="79" t="s">
        <v>630</v>
      </c>
      <c r="P439" s="81">
        <v>43685.72938657407</v>
      </c>
      <c r="Q439" s="79" t="s">
        <v>641</v>
      </c>
      <c r="R439" s="79"/>
      <c r="S439" s="79"/>
      <c r="T439" s="79" t="s">
        <v>666</v>
      </c>
      <c r="U439" s="79"/>
      <c r="V439" s="82" t="s">
        <v>990</v>
      </c>
      <c r="W439" s="81">
        <v>43685.72938657407</v>
      </c>
      <c r="X439" s="85">
        <v>43685</v>
      </c>
      <c r="Y439" s="87" t="s">
        <v>1451</v>
      </c>
      <c r="Z439" s="82" t="s">
        <v>1963</v>
      </c>
      <c r="AA439" s="79"/>
      <c r="AB439" s="79"/>
      <c r="AC439" s="87" t="s">
        <v>2475</v>
      </c>
      <c r="AD439" s="79"/>
      <c r="AE439" s="79" t="b">
        <v>0</v>
      </c>
      <c r="AF439" s="79">
        <v>0</v>
      </c>
      <c r="AG439" s="87" t="s">
        <v>2624</v>
      </c>
      <c r="AH439" s="79" t="b">
        <v>0</v>
      </c>
      <c r="AI439" s="79" t="s">
        <v>2626</v>
      </c>
      <c r="AJ439" s="79"/>
      <c r="AK439" s="87" t="s">
        <v>2624</v>
      </c>
      <c r="AL439" s="79" t="b">
        <v>0</v>
      </c>
      <c r="AM439" s="79">
        <v>16</v>
      </c>
      <c r="AN439" s="87" t="s">
        <v>2573</v>
      </c>
      <c r="AO439" s="79" t="s">
        <v>2632</v>
      </c>
      <c r="AP439" s="79" t="b">
        <v>0</v>
      </c>
      <c r="AQ439" s="87" t="s">
        <v>2573</v>
      </c>
      <c r="AR439" s="79" t="s">
        <v>176</v>
      </c>
      <c r="AS439" s="79">
        <v>0</v>
      </c>
      <c r="AT439" s="79">
        <v>0</v>
      </c>
      <c r="AU439" s="79"/>
      <c r="AV439" s="79"/>
      <c r="AW439" s="79"/>
      <c r="AX439" s="79"/>
      <c r="AY439" s="79"/>
      <c r="AZ439" s="79"/>
      <c r="BA439" s="79"/>
      <c r="BB439" s="79"/>
      <c r="BC439">
        <v>4</v>
      </c>
      <c r="BD439" s="78" t="str">
        <f>REPLACE(INDEX(GroupVertices[Group],MATCH(Edges[[#This Row],[Vertex 1]],GroupVertices[Vertex],0)),1,1,"")</f>
        <v>4</v>
      </c>
      <c r="BE439" s="78" t="str">
        <f>REPLACE(INDEX(GroupVertices[Group],MATCH(Edges[[#This Row],[Vertex 2]],GroupVertices[Vertex],0)),1,1,"")</f>
        <v>2</v>
      </c>
      <c r="BF439" s="48"/>
      <c r="BG439" s="49"/>
      <c r="BH439" s="48"/>
      <c r="BI439" s="49"/>
      <c r="BJ439" s="48"/>
      <c r="BK439" s="49"/>
      <c r="BL439" s="48"/>
      <c r="BM439" s="49"/>
      <c r="BN439" s="48"/>
    </row>
    <row r="440" spans="1:66" ht="15">
      <c r="A440" s="64" t="s">
        <v>517</v>
      </c>
      <c r="B440" s="64" t="s">
        <v>624</v>
      </c>
      <c r="C440" s="65" t="s">
        <v>5759</v>
      </c>
      <c r="D440" s="66">
        <v>3</v>
      </c>
      <c r="E440" s="67" t="s">
        <v>132</v>
      </c>
      <c r="F440" s="68">
        <v>32</v>
      </c>
      <c r="G440" s="65"/>
      <c r="H440" s="69"/>
      <c r="I440" s="70"/>
      <c r="J440" s="70"/>
      <c r="K440" s="34" t="s">
        <v>65</v>
      </c>
      <c r="L440" s="77">
        <v>440</v>
      </c>
      <c r="M440" s="77"/>
      <c r="N440" s="72"/>
      <c r="O440" s="79" t="s">
        <v>631</v>
      </c>
      <c r="P440" s="81">
        <v>43685.72938657407</v>
      </c>
      <c r="Q440" s="79" t="s">
        <v>641</v>
      </c>
      <c r="R440" s="79"/>
      <c r="S440" s="79"/>
      <c r="T440" s="79" t="s">
        <v>666</v>
      </c>
      <c r="U440" s="79"/>
      <c r="V440" s="82" t="s">
        <v>990</v>
      </c>
      <c r="W440" s="81">
        <v>43685.72938657407</v>
      </c>
      <c r="X440" s="85">
        <v>43685</v>
      </c>
      <c r="Y440" s="87" t="s">
        <v>1451</v>
      </c>
      <c r="Z440" s="82" t="s">
        <v>1963</v>
      </c>
      <c r="AA440" s="79"/>
      <c r="AB440" s="79"/>
      <c r="AC440" s="87" t="s">
        <v>2475</v>
      </c>
      <c r="AD440" s="79"/>
      <c r="AE440" s="79" t="b">
        <v>0</v>
      </c>
      <c r="AF440" s="79">
        <v>0</v>
      </c>
      <c r="AG440" s="87" t="s">
        <v>2624</v>
      </c>
      <c r="AH440" s="79" t="b">
        <v>0</v>
      </c>
      <c r="AI440" s="79" t="s">
        <v>2626</v>
      </c>
      <c r="AJ440" s="79"/>
      <c r="AK440" s="87" t="s">
        <v>2624</v>
      </c>
      <c r="AL440" s="79" t="b">
        <v>0</v>
      </c>
      <c r="AM440" s="79">
        <v>16</v>
      </c>
      <c r="AN440" s="87" t="s">
        <v>2573</v>
      </c>
      <c r="AO440" s="79" t="s">
        <v>2632</v>
      </c>
      <c r="AP440" s="79" t="b">
        <v>0</v>
      </c>
      <c r="AQ440" s="87" t="s">
        <v>2573</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4</v>
      </c>
      <c r="BE440" s="78" t="str">
        <f>REPLACE(INDEX(GroupVertices[Group],MATCH(Edges[[#This Row],[Vertex 2]],GroupVertices[Vertex],0)),1,1,"")</f>
        <v>4</v>
      </c>
      <c r="BF440" s="48">
        <v>0</v>
      </c>
      <c r="BG440" s="49">
        <v>0</v>
      </c>
      <c r="BH440" s="48">
        <v>1</v>
      </c>
      <c r="BI440" s="49">
        <v>3.0303030303030303</v>
      </c>
      <c r="BJ440" s="48">
        <v>0</v>
      </c>
      <c r="BK440" s="49">
        <v>0</v>
      </c>
      <c r="BL440" s="48">
        <v>32</v>
      </c>
      <c r="BM440" s="49">
        <v>96.96969696969697</v>
      </c>
      <c r="BN440" s="48">
        <v>33</v>
      </c>
    </row>
    <row r="441" spans="1:66" ht="15">
      <c r="A441" s="64" t="s">
        <v>517</v>
      </c>
      <c r="B441" s="64" t="s">
        <v>597</v>
      </c>
      <c r="C441" s="65" t="s">
        <v>5762</v>
      </c>
      <c r="D441" s="66">
        <v>10</v>
      </c>
      <c r="E441" s="67" t="s">
        <v>136</v>
      </c>
      <c r="F441" s="68">
        <v>20.857142857142858</v>
      </c>
      <c r="G441" s="65"/>
      <c r="H441" s="69"/>
      <c r="I441" s="70"/>
      <c r="J441" s="70"/>
      <c r="K441" s="34" t="s">
        <v>65</v>
      </c>
      <c r="L441" s="77">
        <v>441</v>
      </c>
      <c r="M441" s="77"/>
      <c r="N441" s="72"/>
      <c r="O441" s="79" t="s">
        <v>630</v>
      </c>
      <c r="P441" s="81">
        <v>43686.4777662037</v>
      </c>
      <c r="Q441" s="79" t="s">
        <v>643</v>
      </c>
      <c r="R441" s="79"/>
      <c r="S441" s="79"/>
      <c r="T441" s="79" t="s">
        <v>667</v>
      </c>
      <c r="U441" s="79"/>
      <c r="V441" s="82" t="s">
        <v>990</v>
      </c>
      <c r="W441" s="81">
        <v>43686.4777662037</v>
      </c>
      <c r="X441" s="85">
        <v>43686</v>
      </c>
      <c r="Y441" s="87" t="s">
        <v>1452</v>
      </c>
      <c r="Z441" s="82" t="s">
        <v>1964</v>
      </c>
      <c r="AA441" s="79"/>
      <c r="AB441" s="79"/>
      <c r="AC441" s="87" t="s">
        <v>2476</v>
      </c>
      <c r="AD441" s="79"/>
      <c r="AE441" s="79" t="b">
        <v>0</v>
      </c>
      <c r="AF441" s="79">
        <v>0</v>
      </c>
      <c r="AG441" s="87" t="s">
        <v>2624</v>
      </c>
      <c r="AH441" s="79" t="b">
        <v>0</v>
      </c>
      <c r="AI441" s="79" t="s">
        <v>2626</v>
      </c>
      <c r="AJ441" s="79"/>
      <c r="AK441" s="87" t="s">
        <v>2624</v>
      </c>
      <c r="AL441" s="79" t="b">
        <v>0</v>
      </c>
      <c r="AM441" s="79">
        <v>18</v>
      </c>
      <c r="AN441" s="87" t="s">
        <v>2620</v>
      </c>
      <c r="AO441" s="79" t="s">
        <v>2632</v>
      </c>
      <c r="AP441" s="79" t="b">
        <v>0</v>
      </c>
      <c r="AQ441" s="87" t="s">
        <v>2620</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4</v>
      </c>
      <c r="BE441" s="78" t="str">
        <f>REPLACE(INDEX(GroupVertices[Group],MATCH(Edges[[#This Row],[Vertex 2]],GroupVertices[Vertex],0)),1,1,"")</f>
        <v>2</v>
      </c>
      <c r="BF441" s="48">
        <v>1</v>
      </c>
      <c r="BG441" s="49">
        <v>3.8461538461538463</v>
      </c>
      <c r="BH441" s="48">
        <v>0</v>
      </c>
      <c r="BI441" s="49">
        <v>0</v>
      </c>
      <c r="BJ441" s="48">
        <v>0</v>
      </c>
      <c r="BK441" s="49">
        <v>0</v>
      </c>
      <c r="BL441" s="48">
        <v>25</v>
      </c>
      <c r="BM441" s="49">
        <v>96.15384615384616</v>
      </c>
      <c r="BN441" s="48">
        <v>26</v>
      </c>
    </row>
    <row r="442" spans="1:66" ht="15">
      <c r="A442" s="64" t="s">
        <v>517</v>
      </c>
      <c r="B442" s="64" t="s">
        <v>597</v>
      </c>
      <c r="C442" s="65" t="s">
        <v>5762</v>
      </c>
      <c r="D442" s="66">
        <v>10</v>
      </c>
      <c r="E442" s="67" t="s">
        <v>136</v>
      </c>
      <c r="F442" s="68">
        <v>20.857142857142858</v>
      </c>
      <c r="G442" s="65"/>
      <c r="H442" s="69"/>
      <c r="I442" s="70"/>
      <c r="J442" s="70"/>
      <c r="K442" s="34" t="s">
        <v>65</v>
      </c>
      <c r="L442" s="77">
        <v>442</v>
      </c>
      <c r="M442" s="77"/>
      <c r="N442" s="72"/>
      <c r="O442" s="79" t="s">
        <v>630</v>
      </c>
      <c r="P442" s="81">
        <v>43688.399988425925</v>
      </c>
      <c r="Q442" s="79" t="s">
        <v>644</v>
      </c>
      <c r="R442" s="79"/>
      <c r="S442" s="79"/>
      <c r="T442" s="79" t="s">
        <v>661</v>
      </c>
      <c r="U442" s="79"/>
      <c r="V442" s="82" t="s">
        <v>990</v>
      </c>
      <c r="W442" s="81">
        <v>43688.399988425925</v>
      </c>
      <c r="X442" s="85">
        <v>43688</v>
      </c>
      <c r="Y442" s="87" t="s">
        <v>1453</v>
      </c>
      <c r="Z442" s="82" t="s">
        <v>1965</v>
      </c>
      <c r="AA442" s="79"/>
      <c r="AB442" s="79"/>
      <c r="AC442" s="87" t="s">
        <v>2477</v>
      </c>
      <c r="AD442" s="79"/>
      <c r="AE442" s="79" t="b">
        <v>0</v>
      </c>
      <c r="AF442" s="79">
        <v>0</v>
      </c>
      <c r="AG442" s="87" t="s">
        <v>2624</v>
      </c>
      <c r="AH442" s="79" t="b">
        <v>0</v>
      </c>
      <c r="AI442" s="79" t="s">
        <v>2626</v>
      </c>
      <c r="AJ442" s="79"/>
      <c r="AK442" s="87" t="s">
        <v>2624</v>
      </c>
      <c r="AL442" s="79" t="b">
        <v>0</v>
      </c>
      <c r="AM442" s="79">
        <v>158</v>
      </c>
      <c r="AN442" s="87" t="s">
        <v>2621</v>
      </c>
      <c r="AO442" s="79" t="s">
        <v>2632</v>
      </c>
      <c r="AP442" s="79" t="b">
        <v>0</v>
      </c>
      <c r="AQ442" s="87" t="s">
        <v>2621</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4</v>
      </c>
      <c r="BE442" s="78" t="str">
        <f>REPLACE(INDEX(GroupVertices[Group],MATCH(Edges[[#This Row],[Vertex 2]],GroupVertices[Vertex],0)),1,1,"")</f>
        <v>2</v>
      </c>
      <c r="BF442" s="48">
        <v>0</v>
      </c>
      <c r="BG442" s="49">
        <v>0</v>
      </c>
      <c r="BH442" s="48">
        <v>0</v>
      </c>
      <c r="BI442" s="49">
        <v>0</v>
      </c>
      <c r="BJ442" s="48">
        <v>0</v>
      </c>
      <c r="BK442" s="49">
        <v>0</v>
      </c>
      <c r="BL442" s="48">
        <v>42</v>
      </c>
      <c r="BM442" s="49">
        <v>100</v>
      </c>
      <c r="BN442" s="48">
        <v>42</v>
      </c>
    </row>
    <row r="443" spans="1:66" ht="15">
      <c r="A443" s="64" t="s">
        <v>518</v>
      </c>
      <c r="B443" s="64" t="s">
        <v>597</v>
      </c>
      <c r="C443" s="65" t="s">
        <v>5759</v>
      </c>
      <c r="D443" s="66">
        <v>3</v>
      </c>
      <c r="E443" s="67" t="s">
        <v>132</v>
      </c>
      <c r="F443" s="68">
        <v>32</v>
      </c>
      <c r="G443" s="65"/>
      <c r="H443" s="69"/>
      <c r="I443" s="70"/>
      <c r="J443" s="70"/>
      <c r="K443" s="34" t="s">
        <v>65</v>
      </c>
      <c r="L443" s="77">
        <v>443</v>
      </c>
      <c r="M443" s="77"/>
      <c r="N443" s="72"/>
      <c r="O443" s="79" t="s">
        <v>630</v>
      </c>
      <c r="P443" s="81">
        <v>43688.40262731481</v>
      </c>
      <c r="Q443" s="79" t="s">
        <v>644</v>
      </c>
      <c r="R443" s="79"/>
      <c r="S443" s="79"/>
      <c r="T443" s="79" t="s">
        <v>661</v>
      </c>
      <c r="U443" s="79"/>
      <c r="V443" s="82" t="s">
        <v>991</v>
      </c>
      <c r="W443" s="81">
        <v>43688.40262731481</v>
      </c>
      <c r="X443" s="85">
        <v>43688</v>
      </c>
      <c r="Y443" s="87" t="s">
        <v>1454</v>
      </c>
      <c r="Z443" s="82" t="s">
        <v>1966</v>
      </c>
      <c r="AA443" s="79"/>
      <c r="AB443" s="79"/>
      <c r="AC443" s="87" t="s">
        <v>2478</v>
      </c>
      <c r="AD443" s="79"/>
      <c r="AE443" s="79" t="b">
        <v>0</v>
      </c>
      <c r="AF443" s="79">
        <v>0</v>
      </c>
      <c r="AG443" s="87" t="s">
        <v>2624</v>
      </c>
      <c r="AH443" s="79" t="b">
        <v>0</v>
      </c>
      <c r="AI443" s="79" t="s">
        <v>2626</v>
      </c>
      <c r="AJ443" s="79"/>
      <c r="AK443" s="87" t="s">
        <v>2624</v>
      </c>
      <c r="AL443" s="79" t="b">
        <v>0</v>
      </c>
      <c r="AM443" s="79">
        <v>158</v>
      </c>
      <c r="AN443" s="87" t="s">
        <v>2621</v>
      </c>
      <c r="AO443" s="79" t="s">
        <v>2633</v>
      </c>
      <c r="AP443" s="79" t="b">
        <v>0</v>
      </c>
      <c r="AQ443" s="87" t="s">
        <v>2621</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8">
        <v>0</v>
      </c>
      <c r="BG443" s="49">
        <v>0</v>
      </c>
      <c r="BH443" s="48">
        <v>0</v>
      </c>
      <c r="BI443" s="49">
        <v>0</v>
      </c>
      <c r="BJ443" s="48">
        <v>0</v>
      </c>
      <c r="BK443" s="49">
        <v>0</v>
      </c>
      <c r="BL443" s="48">
        <v>42</v>
      </c>
      <c r="BM443" s="49">
        <v>100</v>
      </c>
      <c r="BN443" s="48">
        <v>42</v>
      </c>
    </row>
    <row r="444" spans="1:66" ht="15">
      <c r="A444" s="64" t="s">
        <v>519</v>
      </c>
      <c r="B444" s="64" t="s">
        <v>597</v>
      </c>
      <c r="C444" s="65" t="s">
        <v>5759</v>
      </c>
      <c r="D444" s="66">
        <v>3</v>
      </c>
      <c r="E444" s="67" t="s">
        <v>132</v>
      </c>
      <c r="F444" s="68">
        <v>32</v>
      </c>
      <c r="G444" s="65"/>
      <c r="H444" s="69"/>
      <c r="I444" s="70"/>
      <c r="J444" s="70"/>
      <c r="K444" s="34" t="s">
        <v>65</v>
      </c>
      <c r="L444" s="77">
        <v>444</v>
      </c>
      <c r="M444" s="77"/>
      <c r="N444" s="72"/>
      <c r="O444" s="79" t="s">
        <v>630</v>
      </c>
      <c r="P444" s="81">
        <v>43688.404502314814</v>
      </c>
      <c r="Q444" s="79" t="s">
        <v>644</v>
      </c>
      <c r="R444" s="79"/>
      <c r="S444" s="79"/>
      <c r="T444" s="79" t="s">
        <v>661</v>
      </c>
      <c r="U444" s="79"/>
      <c r="V444" s="82" t="s">
        <v>992</v>
      </c>
      <c r="W444" s="81">
        <v>43688.404502314814</v>
      </c>
      <c r="X444" s="85">
        <v>43688</v>
      </c>
      <c r="Y444" s="87" t="s">
        <v>1455</v>
      </c>
      <c r="Z444" s="82" t="s">
        <v>1967</v>
      </c>
      <c r="AA444" s="79"/>
      <c r="AB444" s="79"/>
      <c r="AC444" s="87" t="s">
        <v>2479</v>
      </c>
      <c r="AD444" s="79"/>
      <c r="AE444" s="79" t="b">
        <v>0</v>
      </c>
      <c r="AF444" s="79">
        <v>0</v>
      </c>
      <c r="AG444" s="87" t="s">
        <v>2624</v>
      </c>
      <c r="AH444" s="79" t="b">
        <v>0</v>
      </c>
      <c r="AI444" s="79" t="s">
        <v>2626</v>
      </c>
      <c r="AJ444" s="79"/>
      <c r="AK444" s="87" t="s">
        <v>2624</v>
      </c>
      <c r="AL444" s="79" t="b">
        <v>0</v>
      </c>
      <c r="AM444" s="79">
        <v>158</v>
      </c>
      <c r="AN444" s="87" t="s">
        <v>2621</v>
      </c>
      <c r="AO444" s="79" t="s">
        <v>2633</v>
      </c>
      <c r="AP444" s="79" t="b">
        <v>0</v>
      </c>
      <c r="AQ444" s="87" t="s">
        <v>2621</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2</v>
      </c>
      <c r="BF444" s="48">
        <v>0</v>
      </c>
      <c r="BG444" s="49">
        <v>0</v>
      </c>
      <c r="BH444" s="48">
        <v>0</v>
      </c>
      <c r="BI444" s="49">
        <v>0</v>
      </c>
      <c r="BJ444" s="48">
        <v>0</v>
      </c>
      <c r="BK444" s="49">
        <v>0</v>
      </c>
      <c r="BL444" s="48">
        <v>42</v>
      </c>
      <c r="BM444" s="49">
        <v>100</v>
      </c>
      <c r="BN444" s="48">
        <v>42</v>
      </c>
    </row>
    <row r="445" spans="1:66" ht="15">
      <c r="A445" s="64" t="s">
        <v>520</v>
      </c>
      <c r="B445" s="64" t="s">
        <v>597</v>
      </c>
      <c r="C445" s="65" t="s">
        <v>5759</v>
      </c>
      <c r="D445" s="66">
        <v>3</v>
      </c>
      <c r="E445" s="67" t="s">
        <v>132</v>
      </c>
      <c r="F445" s="68">
        <v>32</v>
      </c>
      <c r="G445" s="65"/>
      <c r="H445" s="69"/>
      <c r="I445" s="70"/>
      <c r="J445" s="70"/>
      <c r="K445" s="34" t="s">
        <v>65</v>
      </c>
      <c r="L445" s="77">
        <v>445</v>
      </c>
      <c r="M445" s="77"/>
      <c r="N445" s="72"/>
      <c r="O445" s="79" t="s">
        <v>630</v>
      </c>
      <c r="P445" s="81">
        <v>43688.503587962965</v>
      </c>
      <c r="Q445" s="79" t="s">
        <v>644</v>
      </c>
      <c r="R445" s="79"/>
      <c r="S445" s="79"/>
      <c r="T445" s="79" t="s">
        <v>661</v>
      </c>
      <c r="U445" s="79"/>
      <c r="V445" s="82" t="s">
        <v>993</v>
      </c>
      <c r="W445" s="81">
        <v>43688.503587962965</v>
      </c>
      <c r="X445" s="85">
        <v>43688</v>
      </c>
      <c r="Y445" s="87" t="s">
        <v>1456</v>
      </c>
      <c r="Z445" s="82" t="s">
        <v>1968</v>
      </c>
      <c r="AA445" s="79"/>
      <c r="AB445" s="79"/>
      <c r="AC445" s="87" t="s">
        <v>2480</v>
      </c>
      <c r="AD445" s="79"/>
      <c r="AE445" s="79" t="b">
        <v>0</v>
      </c>
      <c r="AF445" s="79">
        <v>0</v>
      </c>
      <c r="AG445" s="87" t="s">
        <v>2624</v>
      </c>
      <c r="AH445" s="79" t="b">
        <v>0</v>
      </c>
      <c r="AI445" s="79" t="s">
        <v>2626</v>
      </c>
      <c r="AJ445" s="79"/>
      <c r="AK445" s="87" t="s">
        <v>2624</v>
      </c>
      <c r="AL445" s="79" t="b">
        <v>0</v>
      </c>
      <c r="AM445" s="79">
        <v>158</v>
      </c>
      <c r="AN445" s="87" t="s">
        <v>2621</v>
      </c>
      <c r="AO445" s="79" t="s">
        <v>2631</v>
      </c>
      <c r="AP445" s="79" t="b">
        <v>0</v>
      </c>
      <c r="AQ445" s="87" t="s">
        <v>2621</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2</v>
      </c>
      <c r="BF445" s="48">
        <v>0</v>
      </c>
      <c r="BG445" s="49">
        <v>0</v>
      </c>
      <c r="BH445" s="48">
        <v>0</v>
      </c>
      <c r="BI445" s="49">
        <v>0</v>
      </c>
      <c r="BJ445" s="48">
        <v>0</v>
      </c>
      <c r="BK445" s="49">
        <v>0</v>
      </c>
      <c r="BL445" s="48">
        <v>42</v>
      </c>
      <c r="BM445" s="49">
        <v>100</v>
      </c>
      <c r="BN445" s="48">
        <v>42</v>
      </c>
    </row>
    <row r="446" spans="1:66" ht="15">
      <c r="A446" s="64" t="s">
        <v>521</v>
      </c>
      <c r="B446" s="64" t="s">
        <v>597</v>
      </c>
      <c r="C446" s="65" t="s">
        <v>5759</v>
      </c>
      <c r="D446" s="66">
        <v>3</v>
      </c>
      <c r="E446" s="67" t="s">
        <v>132</v>
      </c>
      <c r="F446" s="68">
        <v>32</v>
      </c>
      <c r="G446" s="65"/>
      <c r="H446" s="69"/>
      <c r="I446" s="70"/>
      <c r="J446" s="70"/>
      <c r="K446" s="34" t="s">
        <v>65</v>
      </c>
      <c r="L446" s="77">
        <v>446</v>
      </c>
      <c r="M446" s="77"/>
      <c r="N446" s="72"/>
      <c r="O446" s="79" t="s">
        <v>630</v>
      </c>
      <c r="P446" s="81">
        <v>43688.50511574074</v>
      </c>
      <c r="Q446" s="79" t="s">
        <v>644</v>
      </c>
      <c r="R446" s="79"/>
      <c r="S446" s="79"/>
      <c r="T446" s="79" t="s">
        <v>661</v>
      </c>
      <c r="U446" s="79"/>
      <c r="V446" s="82" t="s">
        <v>994</v>
      </c>
      <c r="W446" s="81">
        <v>43688.50511574074</v>
      </c>
      <c r="X446" s="85">
        <v>43688</v>
      </c>
      <c r="Y446" s="87" t="s">
        <v>1457</v>
      </c>
      <c r="Z446" s="82" t="s">
        <v>1969</v>
      </c>
      <c r="AA446" s="79"/>
      <c r="AB446" s="79"/>
      <c r="AC446" s="87" t="s">
        <v>2481</v>
      </c>
      <c r="AD446" s="79"/>
      <c r="AE446" s="79" t="b">
        <v>0</v>
      </c>
      <c r="AF446" s="79">
        <v>0</v>
      </c>
      <c r="AG446" s="87" t="s">
        <v>2624</v>
      </c>
      <c r="AH446" s="79" t="b">
        <v>0</v>
      </c>
      <c r="AI446" s="79" t="s">
        <v>2626</v>
      </c>
      <c r="AJ446" s="79"/>
      <c r="AK446" s="87" t="s">
        <v>2624</v>
      </c>
      <c r="AL446" s="79" t="b">
        <v>0</v>
      </c>
      <c r="AM446" s="79">
        <v>158</v>
      </c>
      <c r="AN446" s="87" t="s">
        <v>2621</v>
      </c>
      <c r="AO446" s="79" t="s">
        <v>2632</v>
      </c>
      <c r="AP446" s="79" t="b">
        <v>0</v>
      </c>
      <c r="AQ446" s="87" t="s">
        <v>2621</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2</v>
      </c>
      <c r="BF446" s="48">
        <v>0</v>
      </c>
      <c r="BG446" s="49">
        <v>0</v>
      </c>
      <c r="BH446" s="48">
        <v>0</v>
      </c>
      <c r="BI446" s="49">
        <v>0</v>
      </c>
      <c r="BJ446" s="48">
        <v>0</v>
      </c>
      <c r="BK446" s="49">
        <v>0</v>
      </c>
      <c r="BL446" s="48">
        <v>42</v>
      </c>
      <c r="BM446" s="49">
        <v>100</v>
      </c>
      <c r="BN446" s="48">
        <v>42</v>
      </c>
    </row>
    <row r="447" spans="1:66" ht="15">
      <c r="A447" s="64" t="s">
        <v>522</v>
      </c>
      <c r="B447" s="64" t="s">
        <v>597</v>
      </c>
      <c r="C447" s="65" t="s">
        <v>5759</v>
      </c>
      <c r="D447" s="66">
        <v>3</v>
      </c>
      <c r="E447" s="67" t="s">
        <v>132</v>
      </c>
      <c r="F447" s="68">
        <v>32</v>
      </c>
      <c r="G447" s="65"/>
      <c r="H447" s="69"/>
      <c r="I447" s="70"/>
      <c r="J447" s="70"/>
      <c r="K447" s="34" t="s">
        <v>65</v>
      </c>
      <c r="L447" s="77">
        <v>447</v>
      </c>
      <c r="M447" s="77"/>
      <c r="N447" s="72"/>
      <c r="O447" s="79" t="s">
        <v>630</v>
      </c>
      <c r="P447" s="81">
        <v>43688.50895833333</v>
      </c>
      <c r="Q447" s="79" t="s">
        <v>644</v>
      </c>
      <c r="R447" s="79"/>
      <c r="S447" s="79"/>
      <c r="T447" s="79" t="s">
        <v>661</v>
      </c>
      <c r="U447" s="79"/>
      <c r="V447" s="82" t="s">
        <v>995</v>
      </c>
      <c r="W447" s="81">
        <v>43688.50895833333</v>
      </c>
      <c r="X447" s="85">
        <v>43688</v>
      </c>
      <c r="Y447" s="87" t="s">
        <v>1458</v>
      </c>
      <c r="Z447" s="82" t="s">
        <v>1970</v>
      </c>
      <c r="AA447" s="79"/>
      <c r="AB447" s="79"/>
      <c r="AC447" s="87" t="s">
        <v>2482</v>
      </c>
      <c r="AD447" s="79"/>
      <c r="AE447" s="79" t="b">
        <v>0</v>
      </c>
      <c r="AF447" s="79">
        <v>0</v>
      </c>
      <c r="AG447" s="87" t="s">
        <v>2624</v>
      </c>
      <c r="AH447" s="79" t="b">
        <v>0</v>
      </c>
      <c r="AI447" s="79" t="s">
        <v>2626</v>
      </c>
      <c r="AJ447" s="79"/>
      <c r="AK447" s="87" t="s">
        <v>2624</v>
      </c>
      <c r="AL447" s="79" t="b">
        <v>0</v>
      </c>
      <c r="AM447" s="79">
        <v>158</v>
      </c>
      <c r="AN447" s="87" t="s">
        <v>2621</v>
      </c>
      <c r="AO447" s="79" t="s">
        <v>2631</v>
      </c>
      <c r="AP447" s="79" t="b">
        <v>0</v>
      </c>
      <c r="AQ447" s="87" t="s">
        <v>2621</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2</v>
      </c>
      <c r="BE447" s="78" t="str">
        <f>REPLACE(INDEX(GroupVertices[Group],MATCH(Edges[[#This Row],[Vertex 2]],GroupVertices[Vertex],0)),1,1,"")</f>
        <v>2</v>
      </c>
      <c r="BF447" s="48">
        <v>0</v>
      </c>
      <c r="BG447" s="49">
        <v>0</v>
      </c>
      <c r="BH447" s="48">
        <v>0</v>
      </c>
      <c r="BI447" s="49">
        <v>0</v>
      </c>
      <c r="BJ447" s="48">
        <v>0</v>
      </c>
      <c r="BK447" s="49">
        <v>0</v>
      </c>
      <c r="BL447" s="48">
        <v>42</v>
      </c>
      <c r="BM447" s="49">
        <v>100</v>
      </c>
      <c r="BN447" s="48">
        <v>42</v>
      </c>
    </row>
    <row r="448" spans="1:66" ht="15">
      <c r="A448" s="64" t="s">
        <v>523</v>
      </c>
      <c r="B448" s="64" t="s">
        <v>597</v>
      </c>
      <c r="C448" s="65" t="s">
        <v>5759</v>
      </c>
      <c r="D448" s="66">
        <v>3</v>
      </c>
      <c r="E448" s="67" t="s">
        <v>132</v>
      </c>
      <c r="F448" s="68">
        <v>32</v>
      </c>
      <c r="G448" s="65"/>
      <c r="H448" s="69"/>
      <c r="I448" s="70"/>
      <c r="J448" s="70"/>
      <c r="K448" s="34" t="s">
        <v>65</v>
      </c>
      <c r="L448" s="77">
        <v>448</v>
      </c>
      <c r="M448" s="77"/>
      <c r="N448" s="72"/>
      <c r="O448" s="79" t="s">
        <v>630</v>
      </c>
      <c r="P448" s="81">
        <v>43688.51708333333</v>
      </c>
      <c r="Q448" s="79" t="s">
        <v>644</v>
      </c>
      <c r="R448" s="79"/>
      <c r="S448" s="79"/>
      <c r="T448" s="79" t="s">
        <v>661</v>
      </c>
      <c r="U448" s="79"/>
      <c r="V448" s="82" t="s">
        <v>996</v>
      </c>
      <c r="W448" s="81">
        <v>43688.51708333333</v>
      </c>
      <c r="X448" s="85">
        <v>43688</v>
      </c>
      <c r="Y448" s="87" t="s">
        <v>1459</v>
      </c>
      <c r="Z448" s="82" t="s">
        <v>1971</v>
      </c>
      <c r="AA448" s="79"/>
      <c r="AB448" s="79"/>
      <c r="AC448" s="87" t="s">
        <v>2483</v>
      </c>
      <c r="AD448" s="79"/>
      <c r="AE448" s="79" t="b">
        <v>0</v>
      </c>
      <c r="AF448" s="79">
        <v>0</v>
      </c>
      <c r="AG448" s="87" t="s">
        <v>2624</v>
      </c>
      <c r="AH448" s="79" t="b">
        <v>0</v>
      </c>
      <c r="AI448" s="79" t="s">
        <v>2626</v>
      </c>
      <c r="AJ448" s="79"/>
      <c r="AK448" s="87" t="s">
        <v>2624</v>
      </c>
      <c r="AL448" s="79" t="b">
        <v>0</v>
      </c>
      <c r="AM448" s="79">
        <v>158</v>
      </c>
      <c r="AN448" s="87" t="s">
        <v>2621</v>
      </c>
      <c r="AO448" s="79" t="s">
        <v>2632</v>
      </c>
      <c r="AP448" s="79" t="b">
        <v>0</v>
      </c>
      <c r="AQ448" s="87" t="s">
        <v>2621</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2</v>
      </c>
      <c r="BE448" s="78" t="str">
        <f>REPLACE(INDEX(GroupVertices[Group],MATCH(Edges[[#This Row],[Vertex 2]],GroupVertices[Vertex],0)),1,1,"")</f>
        <v>2</v>
      </c>
      <c r="BF448" s="48">
        <v>0</v>
      </c>
      <c r="BG448" s="49">
        <v>0</v>
      </c>
      <c r="BH448" s="48">
        <v>0</v>
      </c>
      <c r="BI448" s="49">
        <v>0</v>
      </c>
      <c r="BJ448" s="48">
        <v>0</v>
      </c>
      <c r="BK448" s="49">
        <v>0</v>
      </c>
      <c r="BL448" s="48">
        <v>42</v>
      </c>
      <c r="BM448" s="49">
        <v>100</v>
      </c>
      <c r="BN448" s="48">
        <v>42</v>
      </c>
    </row>
    <row r="449" spans="1:66" ht="15">
      <c r="A449" s="64" t="s">
        <v>524</v>
      </c>
      <c r="B449" s="64" t="s">
        <v>597</v>
      </c>
      <c r="C449" s="65" t="s">
        <v>5759</v>
      </c>
      <c r="D449" s="66">
        <v>3</v>
      </c>
      <c r="E449" s="67" t="s">
        <v>132</v>
      </c>
      <c r="F449" s="68">
        <v>32</v>
      </c>
      <c r="G449" s="65"/>
      <c r="H449" s="69"/>
      <c r="I449" s="70"/>
      <c r="J449" s="70"/>
      <c r="K449" s="34" t="s">
        <v>65</v>
      </c>
      <c r="L449" s="77">
        <v>449</v>
      </c>
      <c r="M449" s="77"/>
      <c r="N449" s="72"/>
      <c r="O449" s="79" t="s">
        <v>630</v>
      </c>
      <c r="P449" s="81">
        <v>43688.51809027778</v>
      </c>
      <c r="Q449" s="79" t="s">
        <v>644</v>
      </c>
      <c r="R449" s="79"/>
      <c r="S449" s="79"/>
      <c r="T449" s="79" t="s">
        <v>661</v>
      </c>
      <c r="U449" s="79"/>
      <c r="V449" s="82" t="s">
        <v>997</v>
      </c>
      <c r="W449" s="81">
        <v>43688.51809027778</v>
      </c>
      <c r="X449" s="85">
        <v>43688</v>
      </c>
      <c r="Y449" s="87" t="s">
        <v>1460</v>
      </c>
      <c r="Z449" s="82" t="s">
        <v>1972</v>
      </c>
      <c r="AA449" s="79"/>
      <c r="AB449" s="79"/>
      <c r="AC449" s="87" t="s">
        <v>2484</v>
      </c>
      <c r="AD449" s="79"/>
      <c r="AE449" s="79" t="b">
        <v>0</v>
      </c>
      <c r="AF449" s="79">
        <v>0</v>
      </c>
      <c r="AG449" s="87" t="s">
        <v>2624</v>
      </c>
      <c r="AH449" s="79" t="b">
        <v>0</v>
      </c>
      <c r="AI449" s="79" t="s">
        <v>2626</v>
      </c>
      <c r="AJ449" s="79"/>
      <c r="AK449" s="87" t="s">
        <v>2624</v>
      </c>
      <c r="AL449" s="79" t="b">
        <v>0</v>
      </c>
      <c r="AM449" s="79">
        <v>158</v>
      </c>
      <c r="AN449" s="87" t="s">
        <v>2621</v>
      </c>
      <c r="AO449" s="79" t="s">
        <v>2631</v>
      </c>
      <c r="AP449" s="79" t="b">
        <v>0</v>
      </c>
      <c r="AQ449" s="87" t="s">
        <v>2621</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2</v>
      </c>
      <c r="BE449" s="78" t="str">
        <f>REPLACE(INDEX(GroupVertices[Group],MATCH(Edges[[#This Row],[Vertex 2]],GroupVertices[Vertex],0)),1,1,"")</f>
        <v>2</v>
      </c>
      <c r="BF449" s="48">
        <v>0</v>
      </c>
      <c r="BG449" s="49">
        <v>0</v>
      </c>
      <c r="BH449" s="48">
        <v>0</v>
      </c>
      <c r="BI449" s="49">
        <v>0</v>
      </c>
      <c r="BJ449" s="48">
        <v>0</v>
      </c>
      <c r="BK449" s="49">
        <v>0</v>
      </c>
      <c r="BL449" s="48">
        <v>42</v>
      </c>
      <c r="BM449" s="49">
        <v>100</v>
      </c>
      <c r="BN449" s="48">
        <v>42</v>
      </c>
    </row>
    <row r="450" spans="1:66" ht="15">
      <c r="A450" s="64" t="s">
        <v>525</v>
      </c>
      <c r="B450" s="64" t="s">
        <v>597</v>
      </c>
      <c r="C450" s="65" t="s">
        <v>5759</v>
      </c>
      <c r="D450" s="66">
        <v>3</v>
      </c>
      <c r="E450" s="67" t="s">
        <v>132</v>
      </c>
      <c r="F450" s="68">
        <v>32</v>
      </c>
      <c r="G450" s="65"/>
      <c r="H450" s="69"/>
      <c r="I450" s="70"/>
      <c r="J450" s="70"/>
      <c r="K450" s="34" t="s">
        <v>65</v>
      </c>
      <c r="L450" s="77">
        <v>450</v>
      </c>
      <c r="M450" s="77"/>
      <c r="N450" s="72"/>
      <c r="O450" s="79" t="s">
        <v>630</v>
      </c>
      <c r="P450" s="81">
        <v>43688.52846064815</v>
      </c>
      <c r="Q450" s="79" t="s">
        <v>644</v>
      </c>
      <c r="R450" s="79"/>
      <c r="S450" s="79"/>
      <c r="T450" s="79" t="s">
        <v>661</v>
      </c>
      <c r="U450" s="79"/>
      <c r="V450" s="82" t="s">
        <v>998</v>
      </c>
      <c r="W450" s="81">
        <v>43688.52846064815</v>
      </c>
      <c r="X450" s="85">
        <v>43688</v>
      </c>
      <c r="Y450" s="87" t="s">
        <v>1461</v>
      </c>
      <c r="Z450" s="82" t="s">
        <v>1973</v>
      </c>
      <c r="AA450" s="79"/>
      <c r="AB450" s="79"/>
      <c r="AC450" s="87" t="s">
        <v>2485</v>
      </c>
      <c r="AD450" s="79"/>
      <c r="AE450" s="79" t="b">
        <v>0</v>
      </c>
      <c r="AF450" s="79">
        <v>0</v>
      </c>
      <c r="AG450" s="87" t="s">
        <v>2624</v>
      </c>
      <c r="AH450" s="79" t="b">
        <v>0</v>
      </c>
      <c r="AI450" s="79" t="s">
        <v>2626</v>
      </c>
      <c r="AJ450" s="79"/>
      <c r="AK450" s="87" t="s">
        <v>2624</v>
      </c>
      <c r="AL450" s="79" t="b">
        <v>0</v>
      </c>
      <c r="AM450" s="79">
        <v>158</v>
      </c>
      <c r="AN450" s="87" t="s">
        <v>2621</v>
      </c>
      <c r="AO450" s="79" t="s">
        <v>2633</v>
      </c>
      <c r="AP450" s="79" t="b">
        <v>0</v>
      </c>
      <c r="AQ450" s="87" t="s">
        <v>2621</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2</v>
      </c>
      <c r="BE450" s="78" t="str">
        <f>REPLACE(INDEX(GroupVertices[Group],MATCH(Edges[[#This Row],[Vertex 2]],GroupVertices[Vertex],0)),1,1,"")</f>
        <v>2</v>
      </c>
      <c r="BF450" s="48">
        <v>0</v>
      </c>
      <c r="BG450" s="49">
        <v>0</v>
      </c>
      <c r="BH450" s="48">
        <v>0</v>
      </c>
      <c r="BI450" s="49">
        <v>0</v>
      </c>
      <c r="BJ450" s="48">
        <v>0</v>
      </c>
      <c r="BK450" s="49">
        <v>0</v>
      </c>
      <c r="BL450" s="48">
        <v>42</v>
      </c>
      <c r="BM450" s="49">
        <v>100</v>
      </c>
      <c r="BN450" s="48">
        <v>42</v>
      </c>
    </row>
    <row r="451" spans="1:66" ht="15">
      <c r="A451" s="64" t="s">
        <v>526</v>
      </c>
      <c r="B451" s="64" t="s">
        <v>590</v>
      </c>
      <c r="C451" s="65" t="s">
        <v>5759</v>
      </c>
      <c r="D451" s="66">
        <v>3</v>
      </c>
      <c r="E451" s="67" t="s">
        <v>132</v>
      </c>
      <c r="F451" s="68">
        <v>32</v>
      </c>
      <c r="G451" s="65"/>
      <c r="H451" s="69"/>
      <c r="I451" s="70"/>
      <c r="J451" s="70"/>
      <c r="K451" s="34" t="s">
        <v>65</v>
      </c>
      <c r="L451" s="77">
        <v>451</v>
      </c>
      <c r="M451" s="77"/>
      <c r="N451" s="72"/>
      <c r="O451" s="79" t="s">
        <v>630</v>
      </c>
      <c r="P451" s="81">
        <v>43688.53223379629</v>
      </c>
      <c r="Q451" s="79" t="s">
        <v>638</v>
      </c>
      <c r="R451" s="79"/>
      <c r="S451" s="79"/>
      <c r="T451" s="79"/>
      <c r="U451" s="79"/>
      <c r="V451" s="82" t="s">
        <v>999</v>
      </c>
      <c r="W451" s="81">
        <v>43688.53223379629</v>
      </c>
      <c r="X451" s="85">
        <v>43688</v>
      </c>
      <c r="Y451" s="87" t="s">
        <v>1462</v>
      </c>
      <c r="Z451" s="82" t="s">
        <v>1974</v>
      </c>
      <c r="AA451" s="79"/>
      <c r="AB451" s="79"/>
      <c r="AC451" s="87" t="s">
        <v>2486</v>
      </c>
      <c r="AD451" s="79"/>
      <c r="AE451" s="79" t="b">
        <v>0</v>
      </c>
      <c r="AF451" s="79">
        <v>0</v>
      </c>
      <c r="AG451" s="87" t="s">
        <v>2624</v>
      </c>
      <c r="AH451" s="79" t="b">
        <v>0</v>
      </c>
      <c r="AI451" s="79" t="s">
        <v>2626</v>
      </c>
      <c r="AJ451" s="79"/>
      <c r="AK451" s="87" t="s">
        <v>2624</v>
      </c>
      <c r="AL451" s="79" t="b">
        <v>0</v>
      </c>
      <c r="AM451" s="79">
        <v>30</v>
      </c>
      <c r="AN451" s="87" t="s">
        <v>2564</v>
      </c>
      <c r="AO451" s="79" t="s">
        <v>2632</v>
      </c>
      <c r="AP451" s="79" t="b">
        <v>0</v>
      </c>
      <c r="AQ451" s="87" t="s">
        <v>2564</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3</v>
      </c>
      <c r="BE451" s="78" t="str">
        <f>REPLACE(INDEX(GroupVertices[Group],MATCH(Edges[[#This Row],[Vertex 2]],GroupVertices[Vertex],0)),1,1,"")</f>
        <v>3</v>
      </c>
      <c r="BF451" s="48"/>
      <c r="BG451" s="49"/>
      <c r="BH451" s="48"/>
      <c r="BI451" s="49"/>
      <c r="BJ451" s="48"/>
      <c r="BK451" s="49"/>
      <c r="BL451" s="48"/>
      <c r="BM451" s="49"/>
      <c r="BN451" s="48"/>
    </row>
    <row r="452" spans="1:66" ht="15">
      <c r="A452" s="64" t="s">
        <v>526</v>
      </c>
      <c r="B452" s="64" t="s">
        <v>623</v>
      </c>
      <c r="C452" s="65" t="s">
        <v>5759</v>
      </c>
      <c r="D452" s="66">
        <v>3</v>
      </c>
      <c r="E452" s="67" t="s">
        <v>132</v>
      </c>
      <c r="F452" s="68">
        <v>32</v>
      </c>
      <c r="G452" s="65"/>
      <c r="H452" s="69"/>
      <c r="I452" s="70"/>
      <c r="J452" s="70"/>
      <c r="K452" s="34" t="s">
        <v>65</v>
      </c>
      <c r="L452" s="77">
        <v>452</v>
      </c>
      <c r="M452" s="77"/>
      <c r="N452" s="72"/>
      <c r="O452" s="79" t="s">
        <v>631</v>
      </c>
      <c r="P452" s="81">
        <v>43688.53223379629</v>
      </c>
      <c r="Q452" s="79" t="s">
        <v>638</v>
      </c>
      <c r="R452" s="79"/>
      <c r="S452" s="79"/>
      <c r="T452" s="79"/>
      <c r="U452" s="79"/>
      <c r="V452" s="82" t="s">
        <v>999</v>
      </c>
      <c r="W452" s="81">
        <v>43688.53223379629</v>
      </c>
      <c r="X452" s="85">
        <v>43688</v>
      </c>
      <c r="Y452" s="87" t="s">
        <v>1462</v>
      </c>
      <c r="Z452" s="82" t="s">
        <v>1974</v>
      </c>
      <c r="AA452" s="79"/>
      <c r="AB452" s="79"/>
      <c r="AC452" s="87" t="s">
        <v>2486</v>
      </c>
      <c r="AD452" s="79"/>
      <c r="AE452" s="79" t="b">
        <v>0</v>
      </c>
      <c r="AF452" s="79">
        <v>0</v>
      </c>
      <c r="AG452" s="87" t="s">
        <v>2624</v>
      </c>
      <c r="AH452" s="79" t="b">
        <v>0</v>
      </c>
      <c r="AI452" s="79" t="s">
        <v>2626</v>
      </c>
      <c r="AJ452" s="79"/>
      <c r="AK452" s="87" t="s">
        <v>2624</v>
      </c>
      <c r="AL452" s="79" t="b">
        <v>0</v>
      </c>
      <c r="AM452" s="79">
        <v>30</v>
      </c>
      <c r="AN452" s="87" t="s">
        <v>2564</v>
      </c>
      <c r="AO452" s="79" t="s">
        <v>2632</v>
      </c>
      <c r="AP452" s="79" t="b">
        <v>0</v>
      </c>
      <c r="AQ452" s="87" t="s">
        <v>2564</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3</v>
      </c>
      <c r="BE452" s="78" t="str">
        <f>REPLACE(INDEX(GroupVertices[Group],MATCH(Edges[[#This Row],[Vertex 2]],GroupVertices[Vertex],0)),1,1,"")</f>
        <v>3</v>
      </c>
      <c r="BF452" s="48">
        <v>2</v>
      </c>
      <c r="BG452" s="49">
        <v>5.128205128205129</v>
      </c>
      <c r="BH452" s="48">
        <v>1</v>
      </c>
      <c r="BI452" s="49">
        <v>2.5641025641025643</v>
      </c>
      <c r="BJ452" s="48">
        <v>1</v>
      </c>
      <c r="BK452" s="49">
        <v>2.5641025641025643</v>
      </c>
      <c r="BL452" s="48">
        <v>36</v>
      </c>
      <c r="BM452" s="49">
        <v>92.3076923076923</v>
      </c>
      <c r="BN452" s="48">
        <v>39</v>
      </c>
    </row>
    <row r="453" spans="1:66" ht="15">
      <c r="A453" s="64" t="s">
        <v>527</v>
      </c>
      <c r="B453" s="64" t="s">
        <v>597</v>
      </c>
      <c r="C453" s="65" t="s">
        <v>5759</v>
      </c>
      <c r="D453" s="66">
        <v>3</v>
      </c>
      <c r="E453" s="67" t="s">
        <v>132</v>
      </c>
      <c r="F453" s="68">
        <v>32</v>
      </c>
      <c r="G453" s="65"/>
      <c r="H453" s="69"/>
      <c r="I453" s="70"/>
      <c r="J453" s="70"/>
      <c r="K453" s="34" t="s">
        <v>65</v>
      </c>
      <c r="L453" s="77">
        <v>453</v>
      </c>
      <c r="M453" s="77"/>
      <c r="N453" s="72"/>
      <c r="O453" s="79" t="s">
        <v>630</v>
      </c>
      <c r="P453" s="81">
        <v>43688.53653935185</v>
      </c>
      <c r="Q453" s="79" t="s">
        <v>644</v>
      </c>
      <c r="R453" s="79"/>
      <c r="S453" s="79"/>
      <c r="T453" s="79" t="s">
        <v>661</v>
      </c>
      <c r="U453" s="79"/>
      <c r="V453" s="82" t="s">
        <v>1000</v>
      </c>
      <c r="W453" s="81">
        <v>43688.53653935185</v>
      </c>
      <c r="X453" s="85">
        <v>43688</v>
      </c>
      <c r="Y453" s="87" t="s">
        <v>1463</v>
      </c>
      <c r="Z453" s="82" t="s">
        <v>1975</v>
      </c>
      <c r="AA453" s="79"/>
      <c r="AB453" s="79"/>
      <c r="AC453" s="87" t="s">
        <v>2487</v>
      </c>
      <c r="AD453" s="79"/>
      <c r="AE453" s="79" t="b">
        <v>0</v>
      </c>
      <c r="AF453" s="79">
        <v>0</v>
      </c>
      <c r="AG453" s="87" t="s">
        <v>2624</v>
      </c>
      <c r="AH453" s="79" t="b">
        <v>0</v>
      </c>
      <c r="AI453" s="79" t="s">
        <v>2626</v>
      </c>
      <c r="AJ453" s="79"/>
      <c r="AK453" s="87" t="s">
        <v>2624</v>
      </c>
      <c r="AL453" s="79" t="b">
        <v>0</v>
      </c>
      <c r="AM453" s="79">
        <v>158</v>
      </c>
      <c r="AN453" s="87" t="s">
        <v>2621</v>
      </c>
      <c r="AO453" s="79" t="s">
        <v>2631</v>
      </c>
      <c r="AP453" s="79" t="b">
        <v>0</v>
      </c>
      <c r="AQ453" s="87" t="s">
        <v>2621</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2</v>
      </c>
      <c r="BF453" s="48">
        <v>0</v>
      </c>
      <c r="BG453" s="49">
        <v>0</v>
      </c>
      <c r="BH453" s="48">
        <v>0</v>
      </c>
      <c r="BI453" s="49">
        <v>0</v>
      </c>
      <c r="BJ453" s="48">
        <v>0</v>
      </c>
      <c r="BK453" s="49">
        <v>0</v>
      </c>
      <c r="BL453" s="48">
        <v>42</v>
      </c>
      <c r="BM453" s="49">
        <v>100</v>
      </c>
      <c r="BN453" s="48">
        <v>42</v>
      </c>
    </row>
    <row r="454" spans="1:66" ht="15">
      <c r="A454" s="64" t="s">
        <v>528</v>
      </c>
      <c r="B454" s="64" t="s">
        <v>597</v>
      </c>
      <c r="C454" s="65" t="s">
        <v>5759</v>
      </c>
      <c r="D454" s="66">
        <v>3</v>
      </c>
      <c r="E454" s="67" t="s">
        <v>132</v>
      </c>
      <c r="F454" s="68">
        <v>32</v>
      </c>
      <c r="G454" s="65"/>
      <c r="H454" s="69"/>
      <c r="I454" s="70"/>
      <c r="J454" s="70"/>
      <c r="K454" s="34" t="s">
        <v>65</v>
      </c>
      <c r="L454" s="77">
        <v>454</v>
      </c>
      <c r="M454" s="77"/>
      <c r="N454" s="72"/>
      <c r="O454" s="79" t="s">
        <v>630</v>
      </c>
      <c r="P454" s="81">
        <v>43688.55615740741</v>
      </c>
      <c r="Q454" s="79" t="s">
        <v>644</v>
      </c>
      <c r="R454" s="79"/>
      <c r="S454" s="79"/>
      <c r="T454" s="79" t="s">
        <v>661</v>
      </c>
      <c r="U454" s="79"/>
      <c r="V454" s="82" t="s">
        <v>1001</v>
      </c>
      <c r="W454" s="81">
        <v>43688.55615740741</v>
      </c>
      <c r="X454" s="85">
        <v>43688</v>
      </c>
      <c r="Y454" s="87" t="s">
        <v>1464</v>
      </c>
      <c r="Z454" s="82" t="s">
        <v>1976</v>
      </c>
      <c r="AA454" s="79"/>
      <c r="AB454" s="79"/>
      <c r="AC454" s="87" t="s">
        <v>2488</v>
      </c>
      <c r="AD454" s="79"/>
      <c r="AE454" s="79" t="b">
        <v>0</v>
      </c>
      <c r="AF454" s="79">
        <v>0</v>
      </c>
      <c r="AG454" s="87" t="s">
        <v>2624</v>
      </c>
      <c r="AH454" s="79" t="b">
        <v>0</v>
      </c>
      <c r="AI454" s="79" t="s">
        <v>2626</v>
      </c>
      <c r="AJ454" s="79"/>
      <c r="AK454" s="87" t="s">
        <v>2624</v>
      </c>
      <c r="AL454" s="79" t="b">
        <v>0</v>
      </c>
      <c r="AM454" s="79">
        <v>158</v>
      </c>
      <c r="AN454" s="87" t="s">
        <v>2621</v>
      </c>
      <c r="AO454" s="79" t="s">
        <v>2633</v>
      </c>
      <c r="AP454" s="79" t="b">
        <v>0</v>
      </c>
      <c r="AQ454" s="87" t="s">
        <v>2621</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2</v>
      </c>
      <c r="BF454" s="48">
        <v>0</v>
      </c>
      <c r="BG454" s="49">
        <v>0</v>
      </c>
      <c r="BH454" s="48">
        <v>0</v>
      </c>
      <c r="BI454" s="49">
        <v>0</v>
      </c>
      <c r="BJ454" s="48">
        <v>0</v>
      </c>
      <c r="BK454" s="49">
        <v>0</v>
      </c>
      <c r="BL454" s="48">
        <v>42</v>
      </c>
      <c r="BM454" s="49">
        <v>100</v>
      </c>
      <c r="BN454" s="48">
        <v>42</v>
      </c>
    </row>
    <row r="455" spans="1:66" ht="15">
      <c r="A455" s="64" t="s">
        <v>529</v>
      </c>
      <c r="B455" s="64" t="s">
        <v>597</v>
      </c>
      <c r="C455" s="65" t="s">
        <v>5759</v>
      </c>
      <c r="D455" s="66">
        <v>3</v>
      </c>
      <c r="E455" s="67" t="s">
        <v>132</v>
      </c>
      <c r="F455" s="68">
        <v>32</v>
      </c>
      <c r="G455" s="65"/>
      <c r="H455" s="69"/>
      <c r="I455" s="70"/>
      <c r="J455" s="70"/>
      <c r="K455" s="34" t="s">
        <v>65</v>
      </c>
      <c r="L455" s="77">
        <v>455</v>
      </c>
      <c r="M455" s="77"/>
      <c r="N455" s="72"/>
      <c r="O455" s="79" t="s">
        <v>630</v>
      </c>
      <c r="P455" s="81">
        <v>43688.57418981481</v>
      </c>
      <c r="Q455" s="79" t="s">
        <v>644</v>
      </c>
      <c r="R455" s="79"/>
      <c r="S455" s="79"/>
      <c r="T455" s="79" t="s">
        <v>661</v>
      </c>
      <c r="U455" s="79"/>
      <c r="V455" s="82" t="s">
        <v>1002</v>
      </c>
      <c r="W455" s="81">
        <v>43688.57418981481</v>
      </c>
      <c r="X455" s="85">
        <v>43688</v>
      </c>
      <c r="Y455" s="87" t="s">
        <v>1465</v>
      </c>
      <c r="Z455" s="82" t="s">
        <v>1977</v>
      </c>
      <c r="AA455" s="79"/>
      <c r="AB455" s="79"/>
      <c r="AC455" s="87" t="s">
        <v>2489</v>
      </c>
      <c r="AD455" s="79"/>
      <c r="AE455" s="79" t="b">
        <v>0</v>
      </c>
      <c r="AF455" s="79">
        <v>0</v>
      </c>
      <c r="AG455" s="87" t="s">
        <v>2624</v>
      </c>
      <c r="AH455" s="79" t="b">
        <v>0</v>
      </c>
      <c r="AI455" s="79" t="s">
        <v>2626</v>
      </c>
      <c r="AJ455" s="79"/>
      <c r="AK455" s="87" t="s">
        <v>2624</v>
      </c>
      <c r="AL455" s="79" t="b">
        <v>0</v>
      </c>
      <c r="AM455" s="79">
        <v>158</v>
      </c>
      <c r="AN455" s="87" t="s">
        <v>2621</v>
      </c>
      <c r="AO455" s="79" t="s">
        <v>2644</v>
      </c>
      <c r="AP455" s="79" t="b">
        <v>0</v>
      </c>
      <c r="AQ455" s="87" t="s">
        <v>2621</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2</v>
      </c>
      <c r="BF455" s="48">
        <v>0</v>
      </c>
      <c r="BG455" s="49">
        <v>0</v>
      </c>
      <c r="BH455" s="48">
        <v>0</v>
      </c>
      <c r="BI455" s="49">
        <v>0</v>
      </c>
      <c r="BJ455" s="48">
        <v>0</v>
      </c>
      <c r="BK455" s="49">
        <v>0</v>
      </c>
      <c r="BL455" s="48">
        <v>42</v>
      </c>
      <c r="BM455" s="49">
        <v>100</v>
      </c>
      <c r="BN455" s="48">
        <v>42</v>
      </c>
    </row>
    <row r="456" spans="1:66" ht="15">
      <c r="A456" s="64" t="s">
        <v>530</v>
      </c>
      <c r="B456" s="64" t="s">
        <v>597</v>
      </c>
      <c r="C456" s="65" t="s">
        <v>5759</v>
      </c>
      <c r="D456" s="66">
        <v>3</v>
      </c>
      <c r="E456" s="67" t="s">
        <v>132</v>
      </c>
      <c r="F456" s="68">
        <v>32</v>
      </c>
      <c r="G456" s="65"/>
      <c r="H456" s="69"/>
      <c r="I456" s="70"/>
      <c r="J456" s="70"/>
      <c r="K456" s="34" t="s">
        <v>65</v>
      </c>
      <c r="L456" s="77">
        <v>456</v>
      </c>
      <c r="M456" s="77"/>
      <c r="N456" s="72"/>
      <c r="O456" s="79" t="s">
        <v>630</v>
      </c>
      <c r="P456" s="81">
        <v>43688.58248842593</v>
      </c>
      <c r="Q456" s="79" t="s">
        <v>644</v>
      </c>
      <c r="R456" s="79"/>
      <c r="S456" s="79"/>
      <c r="T456" s="79" t="s">
        <v>661</v>
      </c>
      <c r="U456" s="79"/>
      <c r="V456" s="82" t="s">
        <v>1003</v>
      </c>
      <c r="W456" s="81">
        <v>43688.58248842593</v>
      </c>
      <c r="X456" s="85">
        <v>43688</v>
      </c>
      <c r="Y456" s="87" t="s">
        <v>1466</v>
      </c>
      <c r="Z456" s="82" t="s">
        <v>1978</v>
      </c>
      <c r="AA456" s="79"/>
      <c r="AB456" s="79"/>
      <c r="AC456" s="87" t="s">
        <v>2490</v>
      </c>
      <c r="AD456" s="79"/>
      <c r="AE456" s="79" t="b">
        <v>0</v>
      </c>
      <c r="AF456" s="79">
        <v>0</v>
      </c>
      <c r="AG456" s="87" t="s">
        <v>2624</v>
      </c>
      <c r="AH456" s="79" t="b">
        <v>0</v>
      </c>
      <c r="AI456" s="79" t="s">
        <v>2626</v>
      </c>
      <c r="AJ456" s="79"/>
      <c r="AK456" s="87" t="s">
        <v>2624</v>
      </c>
      <c r="AL456" s="79" t="b">
        <v>0</v>
      </c>
      <c r="AM456" s="79">
        <v>158</v>
      </c>
      <c r="AN456" s="87" t="s">
        <v>2621</v>
      </c>
      <c r="AO456" s="79" t="s">
        <v>2631</v>
      </c>
      <c r="AP456" s="79" t="b">
        <v>0</v>
      </c>
      <c r="AQ456" s="87" t="s">
        <v>2621</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2</v>
      </c>
      <c r="BE456" s="78" t="str">
        <f>REPLACE(INDEX(GroupVertices[Group],MATCH(Edges[[#This Row],[Vertex 2]],GroupVertices[Vertex],0)),1,1,"")</f>
        <v>2</v>
      </c>
      <c r="BF456" s="48">
        <v>0</v>
      </c>
      <c r="BG456" s="49">
        <v>0</v>
      </c>
      <c r="BH456" s="48">
        <v>0</v>
      </c>
      <c r="BI456" s="49">
        <v>0</v>
      </c>
      <c r="BJ456" s="48">
        <v>0</v>
      </c>
      <c r="BK456" s="49">
        <v>0</v>
      </c>
      <c r="BL456" s="48">
        <v>42</v>
      </c>
      <c r="BM456" s="49">
        <v>100</v>
      </c>
      <c r="BN456" s="48">
        <v>42</v>
      </c>
    </row>
    <row r="457" spans="1:66" ht="15">
      <c r="A457" s="64" t="s">
        <v>531</v>
      </c>
      <c r="B457" s="64" t="s">
        <v>597</v>
      </c>
      <c r="C457" s="65" t="s">
        <v>5759</v>
      </c>
      <c r="D457" s="66">
        <v>3</v>
      </c>
      <c r="E457" s="67" t="s">
        <v>132</v>
      </c>
      <c r="F457" s="68">
        <v>32</v>
      </c>
      <c r="G457" s="65"/>
      <c r="H457" s="69"/>
      <c r="I457" s="70"/>
      <c r="J457" s="70"/>
      <c r="K457" s="34" t="s">
        <v>65</v>
      </c>
      <c r="L457" s="77">
        <v>457</v>
      </c>
      <c r="M457" s="77"/>
      <c r="N457" s="72"/>
      <c r="O457" s="79" t="s">
        <v>630</v>
      </c>
      <c r="P457" s="81">
        <v>43688.582870370374</v>
      </c>
      <c r="Q457" s="79" t="s">
        <v>644</v>
      </c>
      <c r="R457" s="79"/>
      <c r="S457" s="79"/>
      <c r="T457" s="79" t="s">
        <v>661</v>
      </c>
      <c r="U457" s="79"/>
      <c r="V457" s="82" t="s">
        <v>723</v>
      </c>
      <c r="W457" s="81">
        <v>43688.582870370374</v>
      </c>
      <c r="X457" s="85">
        <v>43688</v>
      </c>
      <c r="Y457" s="87" t="s">
        <v>1467</v>
      </c>
      <c r="Z457" s="82" t="s">
        <v>1979</v>
      </c>
      <c r="AA457" s="79"/>
      <c r="AB457" s="79"/>
      <c r="AC457" s="87" t="s">
        <v>2491</v>
      </c>
      <c r="AD457" s="79"/>
      <c r="AE457" s="79" t="b">
        <v>0</v>
      </c>
      <c r="AF457" s="79">
        <v>0</v>
      </c>
      <c r="AG457" s="87" t="s">
        <v>2624</v>
      </c>
      <c r="AH457" s="79" t="b">
        <v>0</v>
      </c>
      <c r="AI457" s="79" t="s">
        <v>2626</v>
      </c>
      <c r="AJ457" s="79"/>
      <c r="AK457" s="87" t="s">
        <v>2624</v>
      </c>
      <c r="AL457" s="79" t="b">
        <v>0</v>
      </c>
      <c r="AM457" s="79">
        <v>158</v>
      </c>
      <c r="AN457" s="87" t="s">
        <v>2621</v>
      </c>
      <c r="AO457" s="79" t="s">
        <v>2631</v>
      </c>
      <c r="AP457" s="79" t="b">
        <v>0</v>
      </c>
      <c r="AQ457" s="87" t="s">
        <v>2621</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2</v>
      </c>
      <c r="BF457" s="48">
        <v>0</v>
      </c>
      <c r="BG457" s="49">
        <v>0</v>
      </c>
      <c r="BH457" s="48">
        <v>0</v>
      </c>
      <c r="BI457" s="49">
        <v>0</v>
      </c>
      <c r="BJ457" s="48">
        <v>0</v>
      </c>
      <c r="BK457" s="49">
        <v>0</v>
      </c>
      <c r="BL457" s="48">
        <v>42</v>
      </c>
      <c r="BM457" s="49">
        <v>100</v>
      </c>
      <c r="BN457" s="48">
        <v>42</v>
      </c>
    </row>
    <row r="458" spans="1:66" ht="15">
      <c r="A458" s="64" t="s">
        <v>532</v>
      </c>
      <c r="B458" s="64" t="s">
        <v>597</v>
      </c>
      <c r="C458" s="65" t="s">
        <v>5759</v>
      </c>
      <c r="D458" s="66">
        <v>3</v>
      </c>
      <c r="E458" s="67" t="s">
        <v>132</v>
      </c>
      <c r="F458" s="68">
        <v>32</v>
      </c>
      <c r="G458" s="65"/>
      <c r="H458" s="69"/>
      <c r="I458" s="70"/>
      <c r="J458" s="70"/>
      <c r="K458" s="34" t="s">
        <v>65</v>
      </c>
      <c r="L458" s="77">
        <v>458</v>
      </c>
      <c r="M458" s="77"/>
      <c r="N458" s="72"/>
      <c r="O458" s="79" t="s">
        <v>630</v>
      </c>
      <c r="P458" s="81">
        <v>43688.58526620371</v>
      </c>
      <c r="Q458" s="79" t="s">
        <v>644</v>
      </c>
      <c r="R458" s="79"/>
      <c r="S458" s="79"/>
      <c r="T458" s="79" t="s">
        <v>661</v>
      </c>
      <c r="U458" s="79"/>
      <c r="V458" s="82" t="s">
        <v>1004</v>
      </c>
      <c r="W458" s="81">
        <v>43688.58526620371</v>
      </c>
      <c r="X458" s="85">
        <v>43688</v>
      </c>
      <c r="Y458" s="87" t="s">
        <v>1468</v>
      </c>
      <c r="Z458" s="82" t="s">
        <v>1980</v>
      </c>
      <c r="AA458" s="79"/>
      <c r="AB458" s="79"/>
      <c r="AC458" s="87" t="s">
        <v>2492</v>
      </c>
      <c r="AD458" s="79"/>
      <c r="AE458" s="79" t="b">
        <v>0</v>
      </c>
      <c r="AF458" s="79">
        <v>0</v>
      </c>
      <c r="AG458" s="87" t="s">
        <v>2624</v>
      </c>
      <c r="AH458" s="79" t="b">
        <v>0</v>
      </c>
      <c r="AI458" s="79" t="s">
        <v>2626</v>
      </c>
      <c r="AJ458" s="79"/>
      <c r="AK458" s="87" t="s">
        <v>2624</v>
      </c>
      <c r="AL458" s="79" t="b">
        <v>0</v>
      </c>
      <c r="AM458" s="79">
        <v>158</v>
      </c>
      <c r="AN458" s="87" t="s">
        <v>2621</v>
      </c>
      <c r="AO458" s="79" t="s">
        <v>2633</v>
      </c>
      <c r="AP458" s="79" t="b">
        <v>0</v>
      </c>
      <c r="AQ458" s="87" t="s">
        <v>2621</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2</v>
      </c>
      <c r="BE458" s="78" t="str">
        <f>REPLACE(INDEX(GroupVertices[Group],MATCH(Edges[[#This Row],[Vertex 2]],GroupVertices[Vertex],0)),1,1,"")</f>
        <v>2</v>
      </c>
      <c r="BF458" s="48">
        <v>0</v>
      </c>
      <c r="BG458" s="49">
        <v>0</v>
      </c>
      <c r="BH458" s="48">
        <v>0</v>
      </c>
      <c r="BI458" s="49">
        <v>0</v>
      </c>
      <c r="BJ458" s="48">
        <v>0</v>
      </c>
      <c r="BK458" s="49">
        <v>0</v>
      </c>
      <c r="BL458" s="48">
        <v>42</v>
      </c>
      <c r="BM458" s="49">
        <v>100</v>
      </c>
      <c r="BN458" s="48">
        <v>42</v>
      </c>
    </row>
    <row r="459" spans="1:66" ht="15">
      <c r="A459" s="64" t="s">
        <v>533</v>
      </c>
      <c r="B459" s="64" t="s">
        <v>597</v>
      </c>
      <c r="C459" s="65" t="s">
        <v>5759</v>
      </c>
      <c r="D459" s="66">
        <v>3</v>
      </c>
      <c r="E459" s="67" t="s">
        <v>132</v>
      </c>
      <c r="F459" s="68">
        <v>32</v>
      </c>
      <c r="G459" s="65"/>
      <c r="H459" s="69"/>
      <c r="I459" s="70"/>
      <c r="J459" s="70"/>
      <c r="K459" s="34" t="s">
        <v>65</v>
      </c>
      <c r="L459" s="77">
        <v>459</v>
      </c>
      <c r="M459" s="77"/>
      <c r="N459" s="72"/>
      <c r="O459" s="79" t="s">
        <v>630</v>
      </c>
      <c r="P459" s="81">
        <v>43688.60283564815</v>
      </c>
      <c r="Q459" s="79" t="s">
        <v>644</v>
      </c>
      <c r="R459" s="79"/>
      <c r="S459" s="79"/>
      <c r="T459" s="79" t="s">
        <v>661</v>
      </c>
      <c r="U459" s="79"/>
      <c r="V459" s="82" t="s">
        <v>1005</v>
      </c>
      <c r="W459" s="81">
        <v>43688.60283564815</v>
      </c>
      <c r="X459" s="85">
        <v>43688</v>
      </c>
      <c r="Y459" s="87" t="s">
        <v>1469</v>
      </c>
      <c r="Z459" s="82" t="s">
        <v>1981</v>
      </c>
      <c r="AA459" s="79"/>
      <c r="AB459" s="79"/>
      <c r="AC459" s="87" t="s">
        <v>2493</v>
      </c>
      <c r="AD459" s="79"/>
      <c r="AE459" s="79" t="b">
        <v>0</v>
      </c>
      <c r="AF459" s="79">
        <v>0</v>
      </c>
      <c r="AG459" s="87" t="s">
        <v>2624</v>
      </c>
      <c r="AH459" s="79" t="b">
        <v>0</v>
      </c>
      <c r="AI459" s="79" t="s">
        <v>2626</v>
      </c>
      <c r="AJ459" s="79"/>
      <c r="AK459" s="87" t="s">
        <v>2624</v>
      </c>
      <c r="AL459" s="79" t="b">
        <v>0</v>
      </c>
      <c r="AM459" s="79">
        <v>158</v>
      </c>
      <c r="AN459" s="87" t="s">
        <v>2621</v>
      </c>
      <c r="AO459" s="79" t="s">
        <v>2633</v>
      </c>
      <c r="AP459" s="79" t="b">
        <v>0</v>
      </c>
      <c r="AQ459" s="87" t="s">
        <v>2621</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2</v>
      </c>
      <c r="BE459" s="78" t="str">
        <f>REPLACE(INDEX(GroupVertices[Group],MATCH(Edges[[#This Row],[Vertex 2]],GroupVertices[Vertex],0)),1,1,"")</f>
        <v>2</v>
      </c>
      <c r="BF459" s="48">
        <v>0</v>
      </c>
      <c r="BG459" s="49">
        <v>0</v>
      </c>
      <c r="BH459" s="48">
        <v>0</v>
      </c>
      <c r="BI459" s="49">
        <v>0</v>
      </c>
      <c r="BJ459" s="48">
        <v>0</v>
      </c>
      <c r="BK459" s="49">
        <v>0</v>
      </c>
      <c r="BL459" s="48">
        <v>42</v>
      </c>
      <c r="BM459" s="49">
        <v>100</v>
      </c>
      <c r="BN459" s="48">
        <v>42</v>
      </c>
    </row>
    <row r="460" spans="1:66" ht="15">
      <c r="A460" s="64" t="s">
        <v>534</v>
      </c>
      <c r="B460" s="64" t="s">
        <v>534</v>
      </c>
      <c r="C460" s="65" t="s">
        <v>5762</v>
      </c>
      <c r="D460" s="66">
        <v>10</v>
      </c>
      <c r="E460" s="67" t="s">
        <v>136</v>
      </c>
      <c r="F460" s="68">
        <v>20.857142857142858</v>
      </c>
      <c r="G460" s="65"/>
      <c r="H460" s="69"/>
      <c r="I460" s="70"/>
      <c r="J460" s="70"/>
      <c r="K460" s="34" t="s">
        <v>65</v>
      </c>
      <c r="L460" s="77">
        <v>460</v>
      </c>
      <c r="M460" s="77"/>
      <c r="N460" s="72"/>
      <c r="O460" s="79" t="s">
        <v>176</v>
      </c>
      <c r="P460" s="81">
        <v>43683.58865740741</v>
      </c>
      <c r="Q460" s="79" t="s">
        <v>646</v>
      </c>
      <c r="R460" s="79"/>
      <c r="S460" s="79"/>
      <c r="T460" s="79" t="s">
        <v>669</v>
      </c>
      <c r="U460" s="79"/>
      <c r="V460" s="82" t="s">
        <v>1006</v>
      </c>
      <c r="W460" s="81">
        <v>43683.58865740741</v>
      </c>
      <c r="X460" s="85">
        <v>43683</v>
      </c>
      <c r="Y460" s="87" t="s">
        <v>1470</v>
      </c>
      <c r="Z460" s="82" t="s">
        <v>1982</v>
      </c>
      <c r="AA460" s="79"/>
      <c r="AB460" s="79"/>
      <c r="AC460" s="87" t="s">
        <v>2494</v>
      </c>
      <c r="AD460" s="79"/>
      <c r="AE460" s="79" t="b">
        <v>0</v>
      </c>
      <c r="AF460" s="79">
        <v>0</v>
      </c>
      <c r="AG460" s="87" t="s">
        <v>2624</v>
      </c>
      <c r="AH460" s="79" t="b">
        <v>0</v>
      </c>
      <c r="AI460" s="79" t="s">
        <v>2628</v>
      </c>
      <c r="AJ460" s="79"/>
      <c r="AK460" s="87" t="s">
        <v>2624</v>
      </c>
      <c r="AL460" s="79" t="b">
        <v>0</v>
      </c>
      <c r="AM460" s="79">
        <v>0</v>
      </c>
      <c r="AN460" s="87" t="s">
        <v>2624</v>
      </c>
      <c r="AO460" s="79" t="s">
        <v>2646</v>
      </c>
      <c r="AP460" s="79" t="b">
        <v>0</v>
      </c>
      <c r="AQ460" s="87" t="s">
        <v>2494</v>
      </c>
      <c r="AR460" s="79" t="s">
        <v>176</v>
      </c>
      <c r="AS460" s="79">
        <v>0</v>
      </c>
      <c r="AT460" s="79">
        <v>0</v>
      </c>
      <c r="AU460" s="79"/>
      <c r="AV460" s="79"/>
      <c r="AW460" s="79"/>
      <c r="AX460" s="79"/>
      <c r="AY460" s="79"/>
      <c r="AZ460" s="79"/>
      <c r="BA460" s="79"/>
      <c r="BB460" s="79"/>
      <c r="BC460">
        <v>4</v>
      </c>
      <c r="BD460" s="78" t="str">
        <f>REPLACE(INDEX(GroupVertices[Group],MATCH(Edges[[#This Row],[Vertex 1]],GroupVertices[Vertex],0)),1,1,"")</f>
        <v>7</v>
      </c>
      <c r="BE460" s="78" t="str">
        <f>REPLACE(INDEX(GroupVertices[Group],MATCH(Edges[[#This Row],[Vertex 2]],GroupVertices[Vertex],0)),1,1,"")</f>
        <v>7</v>
      </c>
      <c r="BF460" s="48">
        <v>0</v>
      </c>
      <c r="BG460" s="49">
        <v>0</v>
      </c>
      <c r="BH460" s="48">
        <v>0</v>
      </c>
      <c r="BI460" s="49">
        <v>0</v>
      </c>
      <c r="BJ460" s="48">
        <v>0</v>
      </c>
      <c r="BK460" s="49">
        <v>0</v>
      </c>
      <c r="BL460" s="48">
        <v>8</v>
      </c>
      <c r="BM460" s="49">
        <v>100</v>
      </c>
      <c r="BN460" s="48">
        <v>8</v>
      </c>
    </row>
    <row r="461" spans="1:66" ht="15">
      <c r="A461" s="64" t="s">
        <v>534</v>
      </c>
      <c r="B461" s="64" t="s">
        <v>534</v>
      </c>
      <c r="C461" s="65" t="s">
        <v>5762</v>
      </c>
      <c r="D461" s="66">
        <v>10</v>
      </c>
      <c r="E461" s="67" t="s">
        <v>136</v>
      </c>
      <c r="F461" s="68">
        <v>20.857142857142858</v>
      </c>
      <c r="G461" s="65"/>
      <c r="H461" s="69"/>
      <c r="I461" s="70"/>
      <c r="J461" s="70"/>
      <c r="K461" s="34" t="s">
        <v>65</v>
      </c>
      <c r="L461" s="77">
        <v>461</v>
      </c>
      <c r="M461" s="77"/>
      <c r="N461" s="72"/>
      <c r="O461" s="79" t="s">
        <v>176</v>
      </c>
      <c r="P461" s="81">
        <v>43684.963541666664</v>
      </c>
      <c r="Q461" s="79" t="s">
        <v>646</v>
      </c>
      <c r="R461" s="79"/>
      <c r="S461" s="79"/>
      <c r="T461" s="79" t="s">
        <v>669</v>
      </c>
      <c r="U461" s="79"/>
      <c r="V461" s="82" t="s">
        <v>1006</v>
      </c>
      <c r="W461" s="81">
        <v>43684.963541666664</v>
      </c>
      <c r="X461" s="85">
        <v>43684</v>
      </c>
      <c r="Y461" s="87" t="s">
        <v>1471</v>
      </c>
      <c r="Z461" s="82" t="s">
        <v>1983</v>
      </c>
      <c r="AA461" s="79"/>
      <c r="AB461" s="79"/>
      <c r="AC461" s="87" t="s">
        <v>2495</v>
      </c>
      <c r="AD461" s="79"/>
      <c r="AE461" s="79" t="b">
        <v>0</v>
      </c>
      <c r="AF461" s="79">
        <v>0</v>
      </c>
      <c r="AG461" s="87" t="s">
        <v>2624</v>
      </c>
      <c r="AH461" s="79" t="b">
        <v>0</v>
      </c>
      <c r="AI461" s="79" t="s">
        <v>2628</v>
      </c>
      <c r="AJ461" s="79"/>
      <c r="AK461" s="87" t="s">
        <v>2624</v>
      </c>
      <c r="AL461" s="79" t="b">
        <v>0</v>
      </c>
      <c r="AM461" s="79">
        <v>0</v>
      </c>
      <c r="AN461" s="87" t="s">
        <v>2624</v>
      </c>
      <c r="AO461" s="79" t="s">
        <v>2646</v>
      </c>
      <c r="AP461" s="79" t="b">
        <v>0</v>
      </c>
      <c r="AQ461" s="87" t="s">
        <v>2495</v>
      </c>
      <c r="AR461" s="79" t="s">
        <v>176</v>
      </c>
      <c r="AS461" s="79">
        <v>0</v>
      </c>
      <c r="AT461" s="79">
        <v>0</v>
      </c>
      <c r="AU461" s="79"/>
      <c r="AV461" s="79"/>
      <c r="AW461" s="79"/>
      <c r="AX461" s="79"/>
      <c r="AY461" s="79"/>
      <c r="AZ461" s="79"/>
      <c r="BA461" s="79"/>
      <c r="BB461" s="79"/>
      <c r="BC461">
        <v>4</v>
      </c>
      <c r="BD461" s="78" t="str">
        <f>REPLACE(INDEX(GroupVertices[Group],MATCH(Edges[[#This Row],[Vertex 1]],GroupVertices[Vertex],0)),1,1,"")</f>
        <v>7</v>
      </c>
      <c r="BE461" s="78" t="str">
        <f>REPLACE(INDEX(GroupVertices[Group],MATCH(Edges[[#This Row],[Vertex 2]],GroupVertices[Vertex],0)),1,1,"")</f>
        <v>7</v>
      </c>
      <c r="BF461" s="48">
        <v>0</v>
      </c>
      <c r="BG461" s="49">
        <v>0</v>
      </c>
      <c r="BH461" s="48">
        <v>0</v>
      </c>
      <c r="BI461" s="49">
        <v>0</v>
      </c>
      <c r="BJ461" s="48">
        <v>0</v>
      </c>
      <c r="BK461" s="49">
        <v>0</v>
      </c>
      <c r="BL461" s="48">
        <v>8</v>
      </c>
      <c r="BM461" s="49">
        <v>100</v>
      </c>
      <c r="BN461" s="48">
        <v>8</v>
      </c>
    </row>
    <row r="462" spans="1:66" ht="15">
      <c r="A462" s="64" t="s">
        <v>534</v>
      </c>
      <c r="B462" s="64" t="s">
        <v>534</v>
      </c>
      <c r="C462" s="65" t="s">
        <v>5762</v>
      </c>
      <c r="D462" s="66">
        <v>10</v>
      </c>
      <c r="E462" s="67" t="s">
        <v>136</v>
      </c>
      <c r="F462" s="68">
        <v>20.857142857142858</v>
      </c>
      <c r="G462" s="65"/>
      <c r="H462" s="69"/>
      <c r="I462" s="70"/>
      <c r="J462" s="70"/>
      <c r="K462" s="34" t="s">
        <v>65</v>
      </c>
      <c r="L462" s="77">
        <v>462</v>
      </c>
      <c r="M462" s="77"/>
      <c r="N462" s="72"/>
      <c r="O462" s="79" t="s">
        <v>176</v>
      </c>
      <c r="P462" s="81">
        <v>43687.981099537035</v>
      </c>
      <c r="Q462" s="79" t="s">
        <v>646</v>
      </c>
      <c r="R462" s="79"/>
      <c r="S462" s="79"/>
      <c r="T462" s="79" t="s">
        <v>669</v>
      </c>
      <c r="U462" s="79"/>
      <c r="V462" s="82" t="s">
        <v>1006</v>
      </c>
      <c r="W462" s="81">
        <v>43687.981099537035</v>
      </c>
      <c r="X462" s="85">
        <v>43687</v>
      </c>
      <c r="Y462" s="87" t="s">
        <v>1472</v>
      </c>
      <c r="Z462" s="82" t="s">
        <v>1984</v>
      </c>
      <c r="AA462" s="79"/>
      <c r="AB462" s="79"/>
      <c r="AC462" s="87" t="s">
        <v>2496</v>
      </c>
      <c r="AD462" s="79"/>
      <c r="AE462" s="79" t="b">
        <v>0</v>
      </c>
      <c r="AF462" s="79">
        <v>0</v>
      </c>
      <c r="AG462" s="87" t="s">
        <v>2624</v>
      </c>
      <c r="AH462" s="79" t="b">
        <v>0</v>
      </c>
      <c r="AI462" s="79" t="s">
        <v>2628</v>
      </c>
      <c r="AJ462" s="79"/>
      <c r="AK462" s="87" t="s">
        <v>2624</v>
      </c>
      <c r="AL462" s="79" t="b">
        <v>0</v>
      </c>
      <c r="AM462" s="79">
        <v>0</v>
      </c>
      <c r="AN462" s="87" t="s">
        <v>2624</v>
      </c>
      <c r="AO462" s="79" t="s">
        <v>2646</v>
      </c>
      <c r="AP462" s="79" t="b">
        <v>0</v>
      </c>
      <c r="AQ462" s="87" t="s">
        <v>2496</v>
      </c>
      <c r="AR462" s="79" t="s">
        <v>176</v>
      </c>
      <c r="AS462" s="79">
        <v>0</v>
      </c>
      <c r="AT462" s="79">
        <v>0</v>
      </c>
      <c r="AU462" s="79"/>
      <c r="AV462" s="79"/>
      <c r="AW462" s="79"/>
      <c r="AX462" s="79"/>
      <c r="AY462" s="79"/>
      <c r="AZ462" s="79"/>
      <c r="BA462" s="79"/>
      <c r="BB462" s="79"/>
      <c r="BC462">
        <v>4</v>
      </c>
      <c r="BD462" s="78" t="str">
        <f>REPLACE(INDEX(GroupVertices[Group],MATCH(Edges[[#This Row],[Vertex 1]],GroupVertices[Vertex],0)),1,1,"")</f>
        <v>7</v>
      </c>
      <c r="BE462" s="78" t="str">
        <f>REPLACE(INDEX(GroupVertices[Group],MATCH(Edges[[#This Row],[Vertex 2]],GroupVertices[Vertex],0)),1,1,"")</f>
        <v>7</v>
      </c>
      <c r="BF462" s="48">
        <v>0</v>
      </c>
      <c r="BG462" s="49">
        <v>0</v>
      </c>
      <c r="BH462" s="48">
        <v>0</v>
      </c>
      <c r="BI462" s="49">
        <v>0</v>
      </c>
      <c r="BJ462" s="48">
        <v>0</v>
      </c>
      <c r="BK462" s="49">
        <v>0</v>
      </c>
      <c r="BL462" s="48">
        <v>8</v>
      </c>
      <c r="BM462" s="49">
        <v>100</v>
      </c>
      <c r="BN462" s="48">
        <v>8</v>
      </c>
    </row>
    <row r="463" spans="1:66" ht="15">
      <c r="A463" s="64" t="s">
        <v>534</v>
      </c>
      <c r="B463" s="64" t="s">
        <v>534</v>
      </c>
      <c r="C463" s="65" t="s">
        <v>5762</v>
      </c>
      <c r="D463" s="66">
        <v>10</v>
      </c>
      <c r="E463" s="67" t="s">
        <v>136</v>
      </c>
      <c r="F463" s="68">
        <v>20.857142857142858</v>
      </c>
      <c r="G463" s="65"/>
      <c r="H463" s="69"/>
      <c r="I463" s="70"/>
      <c r="J463" s="70"/>
      <c r="K463" s="34" t="s">
        <v>65</v>
      </c>
      <c r="L463" s="77">
        <v>463</v>
      </c>
      <c r="M463" s="77"/>
      <c r="N463" s="72"/>
      <c r="O463" s="79" t="s">
        <v>176</v>
      </c>
      <c r="P463" s="81">
        <v>43688.60611111111</v>
      </c>
      <c r="Q463" s="79" t="s">
        <v>646</v>
      </c>
      <c r="R463" s="79"/>
      <c r="S463" s="79"/>
      <c r="T463" s="79" t="s">
        <v>669</v>
      </c>
      <c r="U463" s="79"/>
      <c r="V463" s="82" t="s">
        <v>1006</v>
      </c>
      <c r="W463" s="81">
        <v>43688.60611111111</v>
      </c>
      <c r="X463" s="85">
        <v>43688</v>
      </c>
      <c r="Y463" s="87" t="s">
        <v>1473</v>
      </c>
      <c r="Z463" s="82" t="s">
        <v>1985</v>
      </c>
      <c r="AA463" s="79"/>
      <c r="AB463" s="79"/>
      <c r="AC463" s="87" t="s">
        <v>2497</v>
      </c>
      <c r="AD463" s="79"/>
      <c r="AE463" s="79" t="b">
        <v>0</v>
      </c>
      <c r="AF463" s="79">
        <v>0</v>
      </c>
      <c r="AG463" s="87" t="s">
        <v>2624</v>
      </c>
      <c r="AH463" s="79" t="b">
        <v>0</v>
      </c>
      <c r="AI463" s="79" t="s">
        <v>2628</v>
      </c>
      <c r="AJ463" s="79"/>
      <c r="AK463" s="87" t="s">
        <v>2624</v>
      </c>
      <c r="AL463" s="79" t="b">
        <v>0</v>
      </c>
      <c r="AM463" s="79">
        <v>0</v>
      </c>
      <c r="AN463" s="87" t="s">
        <v>2624</v>
      </c>
      <c r="AO463" s="79" t="s">
        <v>2646</v>
      </c>
      <c r="AP463" s="79" t="b">
        <v>0</v>
      </c>
      <c r="AQ463" s="87" t="s">
        <v>2497</v>
      </c>
      <c r="AR463" s="79" t="s">
        <v>176</v>
      </c>
      <c r="AS463" s="79">
        <v>0</v>
      </c>
      <c r="AT463" s="79">
        <v>0</v>
      </c>
      <c r="AU463" s="79"/>
      <c r="AV463" s="79"/>
      <c r="AW463" s="79"/>
      <c r="AX463" s="79"/>
      <c r="AY463" s="79"/>
      <c r="AZ463" s="79"/>
      <c r="BA463" s="79"/>
      <c r="BB463" s="79"/>
      <c r="BC463">
        <v>4</v>
      </c>
      <c r="BD463" s="78" t="str">
        <f>REPLACE(INDEX(GroupVertices[Group],MATCH(Edges[[#This Row],[Vertex 1]],GroupVertices[Vertex],0)),1,1,"")</f>
        <v>7</v>
      </c>
      <c r="BE463" s="78" t="str">
        <f>REPLACE(INDEX(GroupVertices[Group],MATCH(Edges[[#This Row],[Vertex 2]],GroupVertices[Vertex],0)),1,1,"")</f>
        <v>7</v>
      </c>
      <c r="BF463" s="48">
        <v>0</v>
      </c>
      <c r="BG463" s="49">
        <v>0</v>
      </c>
      <c r="BH463" s="48">
        <v>0</v>
      </c>
      <c r="BI463" s="49">
        <v>0</v>
      </c>
      <c r="BJ463" s="48">
        <v>0</v>
      </c>
      <c r="BK463" s="49">
        <v>0</v>
      </c>
      <c r="BL463" s="48">
        <v>8</v>
      </c>
      <c r="BM463" s="49">
        <v>100</v>
      </c>
      <c r="BN463" s="48">
        <v>8</v>
      </c>
    </row>
    <row r="464" spans="1:66" ht="15">
      <c r="A464" s="64" t="s">
        <v>535</v>
      </c>
      <c r="B464" s="64" t="s">
        <v>597</v>
      </c>
      <c r="C464" s="65" t="s">
        <v>5759</v>
      </c>
      <c r="D464" s="66">
        <v>3</v>
      </c>
      <c r="E464" s="67" t="s">
        <v>132</v>
      </c>
      <c r="F464" s="68">
        <v>32</v>
      </c>
      <c r="G464" s="65"/>
      <c r="H464" s="69"/>
      <c r="I464" s="70"/>
      <c r="J464" s="70"/>
      <c r="K464" s="34" t="s">
        <v>65</v>
      </c>
      <c r="L464" s="77">
        <v>464</v>
      </c>
      <c r="M464" s="77"/>
      <c r="N464" s="72"/>
      <c r="O464" s="79" t="s">
        <v>630</v>
      </c>
      <c r="P464" s="81">
        <v>43688.60686342593</v>
      </c>
      <c r="Q464" s="79" t="s">
        <v>644</v>
      </c>
      <c r="R464" s="79"/>
      <c r="S464" s="79"/>
      <c r="T464" s="79" t="s">
        <v>661</v>
      </c>
      <c r="U464" s="79"/>
      <c r="V464" s="82" t="s">
        <v>1007</v>
      </c>
      <c r="W464" s="81">
        <v>43688.60686342593</v>
      </c>
      <c r="X464" s="85">
        <v>43688</v>
      </c>
      <c r="Y464" s="87" t="s">
        <v>1474</v>
      </c>
      <c r="Z464" s="82" t="s">
        <v>1986</v>
      </c>
      <c r="AA464" s="79"/>
      <c r="AB464" s="79"/>
      <c r="AC464" s="87" t="s">
        <v>2498</v>
      </c>
      <c r="AD464" s="79"/>
      <c r="AE464" s="79" t="b">
        <v>0</v>
      </c>
      <c r="AF464" s="79">
        <v>0</v>
      </c>
      <c r="AG464" s="87" t="s">
        <v>2624</v>
      </c>
      <c r="AH464" s="79" t="b">
        <v>0</v>
      </c>
      <c r="AI464" s="79" t="s">
        <v>2626</v>
      </c>
      <c r="AJ464" s="79"/>
      <c r="AK464" s="87" t="s">
        <v>2624</v>
      </c>
      <c r="AL464" s="79" t="b">
        <v>0</v>
      </c>
      <c r="AM464" s="79">
        <v>158</v>
      </c>
      <c r="AN464" s="87" t="s">
        <v>2621</v>
      </c>
      <c r="AO464" s="79" t="s">
        <v>2633</v>
      </c>
      <c r="AP464" s="79" t="b">
        <v>0</v>
      </c>
      <c r="AQ464" s="87" t="s">
        <v>2621</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2</v>
      </c>
      <c r="BE464" s="78" t="str">
        <f>REPLACE(INDEX(GroupVertices[Group],MATCH(Edges[[#This Row],[Vertex 2]],GroupVertices[Vertex],0)),1,1,"")</f>
        <v>2</v>
      </c>
      <c r="BF464" s="48">
        <v>0</v>
      </c>
      <c r="BG464" s="49">
        <v>0</v>
      </c>
      <c r="BH464" s="48">
        <v>0</v>
      </c>
      <c r="BI464" s="49">
        <v>0</v>
      </c>
      <c r="BJ464" s="48">
        <v>0</v>
      </c>
      <c r="BK464" s="49">
        <v>0</v>
      </c>
      <c r="BL464" s="48">
        <v>42</v>
      </c>
      <c r="BM464" s="49">
        <v>100</v>
      </c>
      <c r="BN464" s="48">
        <v>42</v>
      </c>
    </row>
    <row r="465" spans="1:66" ht="15">
      <c r="A465" s="64" t="s">
        <v>536</v>
      </c>
      <c r="B465" s="64" t="s">
        <v>597</v>
      </c>
      <c r="C465" s="65" t="s">
        <v>5759</v>
      </c>
      <c r="D465" s="66">
        <v>3</v>
      </c>
      <c r="E465" s="67" t="s">
        <v>132</v>
      </c>
      <c r="F465" s="68">
        <v>32</v>
      </c>
      <c r="G465" s="65"/>
      <c r="H465" s="69"/>
      <c r="I465" s="70"/>
      <c r="J465" s="70"/>
      <c r="K465" s="34" t="s">
        <v>65</v>
      </c>
      <c r="L465" s="77">
        <v>465</v>
      </c>
      <c r="M465" s="77"/>
      <c r="N465" s="72"/>
      <c r="O465" s="79" t="s">
        <v>630</v>
      </c>
      <c r="P465" s="81">
        <v>43688.60734953704</v>
      </c>
      <c r="Q465" s="79" t="s">
        <v>644</v>
      </c>
      <c r="R465" s="79"/>
      <c r="S465" s="79"/>
      <c r="T465" s="79" t="s">
        <v>661</v>
      </c>
      <c r="U465" s="79"/>
      <c r="V465" s="82" t="s">
        <v>723</v>
      </c>
      <c r="W465" s="81">
        <v>43688.60734953704</v>
      </c>
      <c r="X465" s="85">
        <v>43688</v>
      </c>
      <c r="Y465" s="87" t="s">
        <v>1475</v>
      </c>
      <c r="Z465" s="82" t="s">
        <v>1987</v>
      </c>
      <c r="AA465" s="79"/>
      <c r="AB465" s="79"/>
      <c r="AC465" s="87" t="s">
        <v>2499</v>
      </c>
      <c r="AD465" s="79"/>
      <c r="AE465" s="79" t="b">
        <v>0</v>
      </c>
      <c r="AF465" s="79">
        <v>0</v>
      </c>
      <c r="AG465" s="87" t="s">
        <v>2624</v>
      </c>
      <c r="AH465" s="79" t="b">
        <v>0</v>
      </c>
      <c r="AI465" s="79" t="s">
        <v>2626</v>
      </c>
      <c r="AJ465" s="79"/>
      <c r="AK465" s="87" t="s">
        <v>2624</v>
      </c>
      <c r="AL465" s="79" t="b">
        <v>0</v>
      </c>
      <c r="AM465" s="79">
        <v>158</v>
      </c>
      <c r="AN465" s="87" t="s">
        <v>2621</v>
      </c>
      <c r="AO465" s="79" t="s">
        <v>2633</v>
      </c>
      <c r="AP465" s="79" t="b">
        <v>0</v>
      </c>
      <c r="AQ465" s="87" t="s">
        <v>2621</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2</v>
      </c>
      <c r="BF465" s="48">
        <v>0</v>
      </c>
      <c r="BG465" s="49">
        <v>0</v>
      </c>
      <c r="BH465" s="48">
        <v>0</v>
      </c>
      <c r="BI465" s="49">
        <v>0</v>
      </c>
      <c r="BJ465" s="48">
        <v>0</v>
      </c>
      <c r="BK465" s="49">
        <v>0</v>
      </c>
      <c r="BL465" s="48">
        <v>42</v>
      </c>
      <c r="BM465" s="49">
        <v>100</v>
      </c>
      <c r="BN465" s="48">
        <v>42</v>
      </c>
    </row>
    <row r="466" spans="1:66" ht="15">
      <c r="A466" s="64" t="s">
        <v>537</v>
      </c>
      <c r="B466" s="64" t="s">
        <v>597</v>
      </c>
      <c r="C466" s="65" t="s">
        <v>5759</v>
      </c>
      <c r="D466" s="66">
        <v>3</v>
      </c>
      <c r="E466" s="67" t="s">
        <v>132</v>
      </c>
      <c r="F466" s="68">
        <v>32</v>
      </c>
      <c r="G466" s="65"/>
      <c r="H466" s="69"/>
      <c r="I466" s="70"/>
      <c r="J466" s="70"/>
      <c r="K466" s="34" t="s">
        <v>65</v>
      </c>
      <c r="L466" s="77">
        <v>466</v>
      </c>
      <c r="M466" s="77"/>
      <c r="N466" s="72"/>
      <c r="O466" s="79" t="s">
        <v>630</v>
      </c>
      <c r="P466" s="81">
        <v>43688.69929398148</v>
      </c>
      <c r="Q466" s="79" t="s">
        <v>644</v>
      </c>
      <c r="R466" s="79"/>
      <c r="S466" s="79"/>
      <c r="T466" s="79" t="s">
        <v>661</v>
      </c>
      <c r="U466" s="79"/>
      <c r="V466" s="82" t="s">
        <v>723</v>
      </c>
      <c r="W466" s="81">
        <v>43688.69929398148</v>
      </c>
      <c r="X466" s="85">
        <v>43688</v>
      </c>
      <c r="Y466" s="87" t="s">
        <v>1476</v>
      </c>
      <c r="Z466" s="82" t="s">
        <v>1988</v>
      </c>
      <c r="AA466" s="79"/>
      <c r="AB466" s="79"/>
      <c r="AC466" s="87" t="s">
        <v>2500</v>
      </c>
      <c r="AD466" s="79"/>
      <c r="AE466" s="79" t="b">
        <v>0</v>
      </c>
      <c r="AF466" s="79">
        <v>0</v>
      </c>
      <c r="AG466" s="87" t="s">
        <v>2624</v>
      </c>
      <c r="AH466" s="79" t="b">
        <v>0</v>
      </c>
      <c r="AI466" s="79" t="s">
        <v>2626</v>
      </c>
      <c r="AJ466" s="79"/>
      <c r="AK466" s="87" t="s">
        <v>2624</v>
      </c>
      <c r="AL466" s="79" t="b">
        <v>0</v>
      </c>
      <c r="AM466" s="79">
        <v>158</v>
      </c>
      <c r="AN466" s="87" t="s">
        <v>2621</v>
      </c>
      <c r="AO466" s="79" t="s">
        <v>2631</v>
      </c>
      <c r="AP466" s="79" t="b">
        <v>0</v>
      </c>
      <c r="AQ466" s="87" t="s">
        <v>2621</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2</v>
      </c>
      <c r="BE466" s="78" t="str">
        <f>REPLACE(INDEX(GroupVertices[Group],MATCH(Edges[[#This Row],[Vertex 2]],GroupVertices[Vertex],0)),1,1,"")</f>
        <v>2</v>
      </c>
      <c r="BF466" s="48">
        <v>0</v>
      </c>
      <c r="BG466" s="49">
        <v>0</v>
      </c>
      <c r="BH466" s="48">
        <v>0</v>
      </c>
      <c r="BI466" s="49">
        <v>0</v>
      </c>
      <c r="BJ466" s="48">
        <v>0</v>
      </c>
      <c r="BK466" s="49">
        <v>0</v>
      </c>
      <c r="BL466" s="48">
        <v>42</v>
      </c>
      <c r="BM466" s="49">
        <v>100</v>
      </c>
      <c r="BN466" s="48">
        <v>42</v>
      </c>
    </row>
    <row r="467" spans="1:66" ht="15">
      <c r="A467" s="64" t="s">
        <v>538</v>
      </c>
      <c r="B467" s="64" t="s">
        <v>597</v>
      </c>
      <c r="C467" s="65" t="s">
        <v>5759</v>
      </c>
      <c r="D467" s="66">
        <v>3</v>
      </c>
      <c r="E467" s="67" t="s">
        <v>132</v>
      </c>
      <c r="F467" s="68">
        <v>32</v>
      </c>
      <c r="G467" s="65"/>
      <c r="H467" s="69"/>
      <c r="I467" s="70"/>
      <c r="J467" s="70"/>
      <c r="K467" s="34" t="s">
        <v>65</v>
      </c>
      <c r="L467" s="77">
        <v>467</v>
      </c>
      <c r="M467" s="77"/>
      <c r="N467" s="72"/>
      <c r="O467" s="79" t="s">
        <v>630</v>
      </c>
      <c r="P467" s="81">
        <v>43688.735127314816</v>
      </c>
      <c r="Q467" s="79" t="s">
        <v>644</v>
      </c>
      <c r="R467" s="79"/>
      <c r="S467" s="79"/>
      <c r="T467" s="79" t="s">
        <v>661</v>
      </c>
      <c r="U467" s="79"/>
      <c r="V467" s="82" t="s">
        <v>1008</v>
      </c>
      <c r="W467" s="81">
        <v>43688.735127314816</v>
      </c>
      <c r="X467" s="85">
        <v>43688</v>
      </c>
      <c r="Y467" s="87" t="s">
        <v>1477</v>
      </c>
      <c r="Z467" s="82" t="s">
        <v>1989</v>
      </c>
      <c r="AA467" s="79"/>
      <c r="AB467" s="79"/>
      <c r="AC467" s="87" t="s">
        <v>2501</v>
      </c>
      <c r="AD467" s="79"/>
      <c r="AE467" s="79" t="b">
        <v>0</v>
      </c>
      <c r="AF467" s="79">
        <v>0</v>
      </c>
      <c r="AG467" s="87" t="s">
        <v>2624</v>
      </c>
      <c r="AH467" s="79" t="b">
        <v>0</v>
      </c>
      <c r="AI467" s="79" t="s">
        <v>2626</v>
      </c>
      <c r="AJ467" s="79"/>
      <c r="AK467" s="87" t="s">
        <v>2624</v>
      </c>
      <c r="AL467" s="79" t="b">
        <v>0</v>
      </c>
      <c r="AM467" s="79">
        <v>158</v>
      </c>
      <c r="AN467" s="87" t="s">
        <v>2621</v>
      </c>
      <c r="AO467" s="79" t="s">
        <v>2632</v>
      </c>
      <c r="AP467" s="79" t="b">
        <v>0</v>
      </c>
      <c r="AQ467" s="87" t="s">
        <v>2621</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2</v>
      </c>
      <c r="BF467" s="48">
        <v>0</v>
      </c>
      <c r="BG467" s="49">
        <v>0</v>
      </c>
      <c r="BH467" s="48">
        <v>0</v>
      </c>
      <c r="BI467" s="49">
        <v>0</v>
      </c>
      <c r="BJ467" s="48">
        <v>0</v>
      </c>
      <c r="BK467" s="49">
        <v>0</v>
      </c>
      <c r="BL467" s="48">
        <v>42</v>
      </c>
      <c r="BM467" s="49">
        <v>100</v>
      </c>
      <c r="BN467" s="48">
        <v>42</v>
      </c>
    </row>
    <row r="468" spans="1:66" ht="15">
      <c r="A468" s="64" t="s">
        <v>539</v>
      </c>
      <c r="B468" s="64" t="s">
        <v>581</v>
      </c>
      <c r="C468" s="65" t="s">
        <v>5759</v>
      </c>
      <c r="D468" s="66">
        <v>3</v>
      </c>
      <c r="E468" s="67" t="s">
        <v>132</v>
      </c>
      <c r="F468" s="68">
        <v>32</v>
      </c>
      <c r="G468" s="65"/>
      <c r="H468" s="69"/>
      <c r="I468" s="70"/>
      <c r="J468" s="70"/>
      <c r="K468" s="34" t="s">
        <v>65</v>
      </c>
      <c r="L468" s="77">
        <v>468</v>
      </c>
      <c r="M468" s="77"/>
      <c r="N468" s="72"/>
      <c r="O468" s="79" t="s">
        <v>630</v>
      </c>
      <c r="P468" s="81">
        <v>43688.788402777776</v>
      </c>
      <c r="Q468" s="79" t="s">
        <v>647</v>
      </c>
      <c r="R468" s="79"/>
      <c r="S468" s="79"/>
      <c r="T468" s="79" t="s">
        <v>670</v>
      </c>
      <c r="U468" s="79"/>
      <c r="V468" s="82" t="s">
        <v>1009</v>
      </c>
      <c r="W468" s="81">
        <v>43688.788402777776</v>
      </c>
      <c r="X468" s="85">
        <v>43688</v>
      </c>
      <c r="Y468" s="87" t="s">
        <v>1478</v>
      </c>
      <c r="Z468" s="82" t="s">
        <v>1990</v>
      </c>
      <c r="AA468" s="79"/>
      <c r="AB468" s="79"/>
      <c r="AC468" s="87" t="s">
        <v>2502</v>
      </c>
      <c r="AD468" s="79"/>
      <c r="AE468" s="79" t="b">
        <v>0</v>
      </c>
      <c r="AF468" s="79">
        <v>0</v>
      </c>
      <c r="AG468" s="87" t="s">
        <v>2624</v>
      </c>
      <c r="AH468" s="79" t="b">
        <v>0</v>
      </c>
      <c r="AI468" s="79" t="s">
        <v>2629</v>
      </c>
      <c r="AJ468" s="79"/>
      <c r="AK468" s="87" t="s">
        <v>2624</v>
      </c>
      <c r="AL468" s="79" t="b">
        <v>0</v>
      </c>
      <c r="AM468" s="79">
        <v>5</v>
      </c>
      <c r="AN468" s="87" t="s">
        <v>2554</v>
      </c>
      <c r="AO468" s="79" t="s">
        <v>2631</v>
      </c>
      <c r="AP468" s="79" t="b">
        <v>0</v>
      </c>
      <c r="AQ468" s="87" t="s">
        <v>2554</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5</v>
      </c>
      <c r="BE468" s="78" t="str">
        <f>REPLACE(INDEX(GroupVertices[Group],MATCH(Edges[[#This Row],[Vertex 2]],GroupVertices[Vertex],0)),1,1,"")</f>
        <v>5</v>
      </c>
      <c r="BF468" s="48"/>
      <c r="BG468" s="49"/>
      <c r="BH468" s="48"/>
      <c r="BI468" s="49"/>
      <c r="BJ468" s="48"/>
      <c r="BK468" s="49"/>
      <c r="BL468" s="48"/>
      <c r="BM468" s="49"/>
      <c r="BN468" s="48"/>
    </row>
    <row r="469" spans="1:66" ht="15">
      <c r="A469" s="64" t="s">
        <v>539</v>
      </c>
      <c r="B469" s="64" t="s">
        <v>627</v>
      </c>
      <c r="C469" s="65" t="s">
        <v>5759</v>
      </c>
      <c r="D469" s="66">
        <v>3</v>
      </c>
      <c r="E469" s="67" t="s">
        <v>132</v>
      </c>
      <c r="F469" s="68">
        <v>32</v>
      </c>
      <c r="G469" s="65"/>
      <c r="H469" s="69"/>
      <c r="I469" s="70"/>
      <c r="J469" s="70"/>
      <c r="K469" s="34" t="s">
        <v>65</v>
      </c>
      <c r="L469" s="77">
        <v>469</v>
      </c>
      <c r="M469" s="77"/>
      <c r="N469" s="72"/>
      <c r="O469" s="79" t="s">
        <v>631</v>
      </c>
      <c r="P469" s="81">
        <v>43688.788402777776</v>
      </c>
      <c r="Q469" s="79" t="s">
        <v>647</v>
      </c>
      <c r="R469" s="79"/>
      <c r="S469" s="79"/>
      <c r="T469" s="79" t="s">
        <v>670</v>
      </c>
      <c r="U469" s="79"/>
      <c r="V469" s="82" t="s">
        <v>1009</v>
      </c>
      <c r="W469" s="81">
        <v>43688.788402777776</v>
      </c>
      <c r="X469" s="85">
        <v>43688</v>
      </c>
      <c r="Y469" s="87" t="s">
        <v>1478</v>
      </c>
      <c r="Z469" s="82" t="s">
        <v>1990</v>
      </c>
      <c r="AA469" s="79"/>
      <c r="AB469" s="79"/>
      <c r="AC469" s="87" t="s">
        <v>2502</v>
      </c>
      <c r="AD469" s="79"/>
      <c r="AE469" s="79" t="b">
        <v>0</v>
      </c>
      <c r="AF469" s="79">
        <v>0</v>
      </c>
      <c r="AG469" s="87" t="s">
        <v>2624</v>
      </c>
      <c r="AH469" s="79" t="b">
        <v>0</v>
      </c>
      <c r="AI469" s="79" t="s">
        <v>2629</v>
      </c>
      <c r="AJ469" s="79"/>
      <c r="AK469" s="87" t="s">
        <v>2624</v>
      </c>
      <c r="AL469" s="79" t="b">
        <v>0</v>
      </c>
      <c r="AM469" s="79">
        <v>5</v>
      </c>
      <c r="AN469" s="87" t="s">
        <v>2554</v>
      </c>
      <c r="AO469" s="79" t="s">
        <v>2631</v>
      </c>
      <c r="AP469" s="79" t="b">
        <v>0</v>
      </c>
      <c r="AQ469" s="87" t="s">
        <v>2554</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5</v>
      </c>
      <c r="BE469" s="78" t="str">
        <f>REPLACE(INDEX(GroupVertices[Group],MATCH(Edges[[#This Row],[Vertex 2]],GroupVertices[Vertex],0)),1,1,"")</f>
        <v>5</v>
      </c>
      <c r="BF469" s="48">
        <v>0</v>
      </c>
      <c r="BG469" s="49">
        <v>0</v>
      </c>
      <c r="BH469" s="48">
        <v>0</v>
      </c>
      <c r="BI469" s="49">
        <v>0</v>
      </c>
      <c r="BJ469" s="48">
        <v>0</v>
      </c>
      <c r="BK469" s="49">
        <v>0</v>
      </c>
      <c r="BL469" s="48">
        <v>23</v>
      </c>
      <c r="BM469" s="49">
        <v>100</v>
      </c>
      <c r="BN469" s="48">
        <v>23</v>
      </c>
    </row>
    <row r="470" spans="1:66" ht="15">
      <c r="A470" s="64" t="s">
        <v>540</v>
      </c>
      <c r="B470" s="64" t="s">
        <v>581</v>
      </c>
      <c r="C470" s="65" t="s">
        <v>5759</v>
      </c>
      <c r="D470" s="66">
        <v>3</v>
      </c>
      <c r="E470" s="67" t="s">
        <v>132</v>
      </c>
      <c r="F470" s="68">
        <v>32</v>
      </c>
      <c r="G470" s="65"/>
      <c r="H470" s="69"/>
      <c r="I470" s="70"/>
      <c r="J470" s="70"/>
      <c r="K470" s="34" t="s">
        <v>65</v>
      </c>
      <c r="L470" s="77">
        <v>470</v>
      </c>
      <c r="M470" s="77"/>
      <c r="N470" s="72"/>
      <c r="O470" s="79" t="s">
        <v>630</v>
      </c>
      <c r="P470" s="81">
        <v>43688.79515046296</v>
      </c>
      <c r="Q470" s="79" t="s">
        <v>647</v>
      </c>
      <c r="R470" s="79"/>
      <c r="S470" s="79"/>
      <c r="T470" s="79" t="s">
        <v>670</v>
      </c>
      <c r="U470" s="79"/>
      <c r="V470" s="82" t="s">
        <v>1010</v>
      </c>
      <c r="W470" s="81">
        <v>43688.79515046296</v>
      </c>
      <c r="X470" s="85">
        <v>43688</v>
      </c>
      <c r="Y470" s="87" t="s">
        <v>1479</v>
      </c>
      <c r="Z470" s="82" t="s">
        <v>1991</v>
      </c>
      <c r="AA470" s="79"/>
      <c r="AB470" s="79"/>
      <c r="AC470" s="87" t="s">
        <v>2503</v>
      </c>
      <c r="AD470" s="79"/>
      <c r="AE470" s="79" t="b">
        <v>0</v>
      </c>
      <c r="AF470" s="79">
        <v>0</v>
      </c>
      <c r="AG470" s="87" t="s">
        <v>2624</v>
      </c>
      <c r="AH470" s="79" t="b">
        <v>0</v>
      </c>
      <c r="AI470" s="79" t="s">
        <v>2629</v>
      </c>
      <c r="AJ470" s="79"/>
      <c r="AK470" s="87" t="s">
        <v>2624</v>
      </c>
      <c r="AL470" s="79" t="b">
        <v>0</v>
      </c>
      <c r="AM470" s="79">
        <v>5</v>
      </c>
      <c r="AN470" s="87" t="s">
        <v>2554</v>
      </c>
      <c r="AO470" s="79" t="s">
        <v>2633</v>
      </c>
      <c r="AP470" s="79" t="b">
        <v>0</v>
      </c>
      <c r="AQ470" s="87" t="s">
        <v>2554</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5</v>
      </c>
      <c r="BE470" s="78" t="str">
        <f>REPLACE(INDEX(GroupVertices[Group],MATCH(Edges[[#This Row],[Vertex 2]],GroupVertices[Vertex],0)),1,1,"")</f>
        <v>5</v>
      </c>
      <c r="BF470" s="48"/>
      <c r="BG470" s="49"/>
      <c r="BH470" s="48"/>
      <c r="BI470" s="49"/>
      <c r="BJ470" s="48"/>
      <c r="BK470" s="49"/>
      <c r="BL470" s="48"/>
      <c r="BM470" s="49"/>
      <c r="BN470" s="48"/>
    </row>
    <row r="471" spans="1:66" ht="15">
      <c r="A471" s="64" t="s">
        <v>540</v>
      </c>
      <c r="B471" s="64" t="s">
        <v>627</v>
      </c>
      <c r="C471" s="65" t="s">
        <v>5759</v>
      </c>
      <c r="D471" s="66">
        <v>3</v>
      </c>
      <c r="E471" s="67" t="s">
        <v>132</v>
      </c>
      <c r="F471" s="68">
        <v>32</v>
      </c>
      <c r="G471" s="65"/>
      <c r="H471" s="69"/>
      <c r="I471" s="70"/>
      <c r="J471" s="70"/>
      <c r="K471" s="34" t="s">
        <v>65</v>
      </c>
      <c r="L471" s="77">
        <v>471</v>
      </c>
      <c r="M471" s="77"/>
      <c r="N471" s="72"/>
      <c r="O471" s="79" t="s">
        <v>631</v>
      </c>
      <c r="P471" s="81">
        <v>43688.79515046296</v>
      </c>
      <c r="Q471" s="79" t="s">
        <v>647</v>
      </c>
      <c r="R471" s="79"/>
      <c r="S471" s="79"/>
      <c r="T471" s="79" t="s">
        <v>670</v>
      </c>
      <c r="U471" s="79"/>
      <c r="V471" s="82" t="s">
        <v>1010</v>
      </c>
      <c r="W471" s="81">
        <v>43688.79515046296</v>
      </c>
      <c r="X471" s="85">
        <v>43688</v>
      </c>
      <c r="Y471" s="87" t="s">
        <v>1479</v>
      </c>
      <c r="Z471" s="82" t="s">
        <v>1991</v>
      </c>
      <c r="AA471" s="79"/>
      <c r="AB471" s="79"/>
      <c r="AC471" s="87" t="s">
        <v>2503</v>
      </c>
      <c r="AD471" s="79"/>
      <c r="AE471" s="79" t="b">
        <v>0</v>
      </c>
      <c r="AF471" s="79">
        <v>0</v>
      </c>
      <c r="AG471" s="87" t="s">
        <v>2624</v>
      </c>
      <c r="AH471" s="79" t="b">
        <v>0</v>
      </c>
      <c r="AI471" s="79" t="s">
        <v>2629</v>
      </c>
      <c r="AJ471" s="79"/>
      <c r="AK471" s="87" t="s">
        <v>2624</v>
      </c>
      <c r="AL471" s="79" t="b">
        <v>0</v>
      </c>
      <c r="AM471" s="79">
        <v>5</v>
      </c>
      <c r="AN471" s="87" t="s">
        <v>2554</v>
      </c>
      <c r="AO471" s="79" t="s">
        <v>2633</v>
      </c>
      <c r="AP471" s="79" t="b">
        <v>0</v>
      </c>
      <c r="AQ471" s="87" t="s">
        <v>2554</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5</v>
      </c>
      <c r="BE471" s="78" t="str">
        <f>REPLACE(INDEX(GroupVertices[Group],MATCH(Edges[[#This Row],[Vertex 2]],GroupVertices[Vertex],0)),1,1,"")</f>
        <v>5</v>
      </c>
      <c r="BF471" s="48">
        <v>0</v>
      </c>
      <c r="BG471" s="49">
        <v>0</v>
      </c>
      <c r="BH471" s="48">
        <v>0</v>
      </c>
      <c r="BI471" s="49">
        <v>0</v>
      </c>
      <c r="BJ471" s="48">
        <v>0</v>
      </c>
      <c r="BK471" s="49">
        <v>0</v>
      </c>
      <c r="BL471" s="48">
        <v>23</v>
      </c>
      <c r="BM471" s="49">
        <v>100</v>
      </c>
      <c r="BN471" s="48">
        <v>23</v>
      </c>
    </row>
    <row r="472" spans="1:66" ht="15">
      <c r="A472" s="64" t="s">
        <v>541</v>
      </c>
      <c r="B472" s="64" t="s">
        <v>581</v>
      </c>
      <c r="C472" s="65" t="s">
        <v>5759</v>
      </c>
      <c r="D472" s="66">
        <v>3</v>
      </c>
      <c r="E472" s="67" t="s">
        <v>132</v>
      </c>
      <c r="F472" s="68">
        <v>32</v>
      </c>
      <c r="G472" s="65"/>
      <c r="H472" s="69"/>
      <c r="I472" s="70"/>
      <c r="J472" s="70"/>
      <c r="K472" s="34" t="s">
        <v>65</v>
      </c>
      <c r="L472" s="77">
        <v>472</v>
      </c>
      <c r="M472" s="77"/>
      <c r="N472" s="72"/>
      <c r="O472" s="79" t="s">
        <v>630</v>
      </c>
      <c r="P472" s="81">
        <v>43688.81451388889</v>
      </c>
      <c r="Q472" s="79" t="s">
        <v>647</v>
      </c>
      <c r="R472" s="79"/>
      <c r="S472" s="79"/>
      <c r="T472" s="79" t="s">
        <v>670</v>
      </c>
      <c r="U472" s="79"/>
      <c r="V472" s="82" t="s">
        <v>1011</v>
      </c>
      <c r="W472" s="81">
        <v>43688.81451388889</v>
      </c>
      <c r="X472" s="85">
        <v>43688</v>
      </c>
      <c r="Y472" s="87" t="s">
        <v>1480</v>
      </c>
      <c r="Z472" s="82" t="s">
        <v>1992</v>
      </c>
      <c r="AA472" s="79"/>
      <c r="AB472" s="79"/>
      <c r="AC472" s="87" t="s">
        <v>2504</v>
      </c>
      <c r="AD472" s="79"/>
      <c r="AE472" s="79" t="b">
        <v>0</v>
      </c>
      <c r="AF472" s="79">
        <v>0</v>
      </c>
      <c r="AG472" s="87" t="s">
        <v>2624</v>
      </c>
      <c r="AH472" s="79" t="b">
        <v>0</v>
      </c>
      <c r="AI472" s="79" t="s">
        <v>2629</v>
      </c>
      <c r="AJ472" s="79"/>
      <c r="AK472" s="87" t="s">
        <v>2624</v>
      </c>
      <c r="AL472" s="79" t="b">
        <v>0</v>
      </c>
      <c r="AM472" s="79">
        <v>5</v>
      </c>
      <c r="AN472" s="87" t="s">
        <v>2554</v>
      </c>
      <c r="AO472" s="79" t="s">
        <v>2632</v>
      </c>
      <c r="AP472" s="79" t="b">
        <v>0</v>
      </c>
      <c r="AQ472" s="87" t="s">
        <v>2554</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5</v>
      </c>
      <c r="BE472" s="78" t="str">
        <f>REPLACE(INDEX(GroupVertices[Group],MATCH(Edges[[#This Row],[Vertex 2]],GroupVertices[Vertex],0)),1,1,"")</f>
        <v>5</v>
      </c>
      <c r="BF472" s="48"/>
      <c r="BG472" s="49"/>
      <c r="BH472" s="48"/>
      <c r="BI472" s="49"/>
      <c r="BJ472" s="48"/>
      <c r="BK472" s="49"/>
      <c r="BL472" s="48"/>
      <c r="BM472" s="49"/>
      <c r="BN472" s="48"/>
    </row>
    <row r="473" spans="1:66" ht="15">
      <c r="A473" s="64" t="s">
        <v>541</v>
      </c>
      <c r="B473" s="64" t="s">
        <v>627</v>
      </c>
      <c r="C473" s="65" t="s">
        <v>5759</v>
      </c>
      <c r="D473" s="66">
        <v>3</v>
      </c>
      <c r="E473" s="67" t="s">
        <v>132</v>
      </c>
      <c r="F473" s="68">
        <v>32</v>
      </c>
      <c r="G473" s="65"/>
      <c r="H473" s="69"/>
      <c r="I473" s="70"/>
      <c r="J473" s="70"/>
      <c r="K473" s="34" t="s">
        <v>65</v>
      </c>
      <c r="L473" s="77">
        <v>473</v>
      </c>
      <c r="M473" s="77"/>
      <c r="N473" s="72"/>
      <c r="O473" s="79" t="s">
        <v>631</v>
      </c>
      <c r="P473" s="81">
        <v>43688.81451388889</v>
      </c>
      <c r="Q473" s="79" t="s">
        <v>647</v>
      </c>
      <c r="R473" s="79"/>
      <c r="S473" s="79"/>
      <c r="T473" s="79" t="s">
        <v>670</v>
      </c>
      <c r="U473" s="79"/>
      <c r="V473" s="82" t="s">
        <v>1011</v>
      </c>
      <c r="W473" s="81">
        <v>43688.81451388889</v>
      </c>
      <c r="X473" s="85">
        <v>43688</v>
      </c>
      <c r="Y473" s="87" t="s">
        <v>1480</v>
      </c>
      <c r="Z473" s="82" t="s">
        <v>1992</v>
      </c>
      <c r="AA473" s="79"/>
      <c r="AB473" s="79"/>
      <c r="AC473" s="87" t="s">
        <v>2504</v>
      </c>
      <c r="AD473" s="79"/>
      <c r="AE473" s="79" t="b">
        <v>0</v>
      </c>
      <c r="AF473" s="79">
        <v>0</v>
      </c>
      <c r="AG473" s="87" t="s">
        <v>2624</v>
      </c>
      <c r="AH473" s="79" t="b">
        <v>0</v>
      </c>
      <c r="AI473" s="79" t="s">
        <v>2629</v>
      </c>
      <c r="AJ473" s="79"/>
      <c r="AK473" s="87" t="s">
        <v>2624</v>
      </c>
      <c r="AL473" s="79" t="b">
        <v>0</v>
      </c>
      <c r="AM473" s="79">
        <v>5</v>
      </c>
      <c r="AN473" s="87" t="s">
        <v>2554</v>
      </c>
      <c r="AO473" s="79" t="s">
        <v>2632</v>
      </c>
      <c r="AP473" s="79" t="b">
        <v>0</v>
      </c>
      <c r="AQ473" s="87" t="s">
        <v>2554</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5</v>
      </c>
      <c r="BE473" s="78" t="str">
        <f>REPLACE(INDEX(GroupVertices[Group],MATCH(Edges[[#This Row],[Vertex 2]],GroupVertices[Vertex],0)),1,1,"")</f>
        <v>5</v>
      </c>
      <c r="BF473" s="48">
        <v>0</v>
      </c>
      <c r="BG473" s="49">
        <v>0</v>
      </c>
      <c r="BH473" s="48">
        <v>0</v>
      </c>
      <c r="BI473" s="49">
        <v>0</v>
      </c>
      <c r="BJ473" s="48">
        <v>0</v>
      </c>
      <c r="BK473" s="49">
        <v>0</v>
      </c>
      <c r="BL473" s="48">
        <v>23</v>
      </c>
      <c r="BM473" s="49">
        <v>100</v>
      </c>
      <c r="BN473" s="48">
        <v>23</v>
      </c>
    </row>
    <row r="474" spans="1:66" ht="15">
      <c r="A474" s="64" t="s">
        <v>542</v>
      </c>
      <c r="B474" s="64" t="s">
        <v>597</v>
      </c>
      <c r="C474" s="65" t="s">
        <v>5759</v>
      </c>
      <c r="D474" s="66">
        <v>3</v>
      </c>
      <c r="E474" s="67" t="s">
        <v>132</v>
      </c>
      <c r="F474" s="68">
        <v>32</v>
      </c>
      <c r="G474" s="65"/>
      <c r="H474" s="69"/>
      <c r="I474" s="70"/>
      <c r="J474" s="70"/>
      <c r="K474" s="34" t="s">
        <v>65</v>
      </c>
      <c r="L474" s="77">
        <v>474</v>
      </c>
      <c r="M474" s="77"/>
      <c r="N474" s="72"/>
      <c r="O474" s="79" t="s">
        <v>630</v>
      </c>
      <c r="P474" s="81">
        <v>43688.837013888886</v>
      </c>
      <c r="Q474" s="79" t="s">
        <v>644</v>
      </c>
      <c r="R474" s="79"/>
      <c r="S474" s="79"/>
      <c r="T474" s="79" t="s">
        <v>661</v>
      </c>
      <c r="U474" s="79"/>
      <c r="V474" s="82" t="s">
        <v>1012</v>
      </c>
      <c r="W474" s="81">
        <v>43688.837013888886</v>
      </c>
      <c r="X474" s="85">
        <v>43688</v>
      </c>
      <c r="Y474" s="87" t="s">
        <v>1481</v>
      </c>
      <c r="Z474" s="82" t="s">
        <v>1993</v>
      </c>
      <c r="AA474" s="79"/>
      <c r="AB474" s="79"/>
      <c r="AC474" s="87" t="s">
        <v>2505</v>
      </c>
      <c r="AD474" s="79"/>
      <c r="AE474" s="79" t="b">
        <v>0</v>
      </c>
      <c r="AF474" s="79">
        <v>0</v>
      </c>
      <c r="AG474" s="87" t="s">
        <v>2624</v>
      </c>
      <c r="AH474" s="79" t="b">
        <v>0</v>
      </c>
      <c r="AI474" s="79" t="s">
        <v>2626</v>
      </c>
      <c r="AJ474" s="79"/>
      <c r="AK474" s="87" t="s">
        <v>2624</v>
      </c>
      <c r="AL474" s="79" t="b">
        <v>0</v>
      </c>
      <c r="AM474" s="79">
        <v>158</v>
      </c>
      <c r="AN474" s="87" t="s">
        <v>2621</v>
      </c>
      <c r="AO474" s="79" t="s">
        <v>2637</v>
      </c>
      <c r="AP474" s="79" t="b">
        <v>0</v>
      </c>
      <c r="AQ474" s="87" t="s">
        <v>2621</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2</v>
      </c>
      <c r="BF474" s="48">
        <v>0</v>
      </c>
      <c r="BG474" s="49">
        <v>0</v>
      </c>
      <c r="BH474" s="48">
        <v>0</v>
      </c>
      <c r="BI474" s="49">
        <v>0</v>
      </c>
      <c r="BJ474" s="48">
        <v>0</v>
      </c>
      <c r="BK474" s="49">
        <v>0</v>
      </c>
      <c r="BL474" s="48">
        <v>42</v>
      </c>
      <c r="BM474" s="49">
        <v>100</v>
      </c>
      <c r="BN474" s="48">
        <v>42</v>
      </c>
    </row>
    <row r="475" spans="1:66" ht="15">
      <c r="A475" s="64" t="s">
        <v>543</v>
      </c>
      <c r="B475" s="64" t="s">
        <v>597</v>
      </c>
      <c r="C475" s="65" t="s">
        <v>5759</v>
      </c>
      <c r="D475" s="66">
        <v>3</v>
      </c>
      <c r="E475" s="67" t="s">
        <v>132</v>
      </c>
      <c r="F475" s="68">
        <v>32</v>
      </c>
      <c r="G475" s="65"/>
      <c r="H475" s="69"/>
      <c r="I475" s="70"/>
      <c r="J475" s="70"/>
      <c r="K475" s="34" t="s">
        <v>65</v>
      </c>
      <c r="L475" s="77">
        <v>475</v>
      </c>
      <c r="M475" s="77"/>
      <c r="N475" s="72"/>
      <c r="O475" s="79" t="s">
        <v>630</v>
      </c>
      <c r="P475" s="81">
        <v>43688.83746527778</v>
      </c>
      <c r="Q475" s="79" t="s">
        <v>644</v>
      </c>
      <c r="R475" s="79"/>
      <c r="S475" s="79"/>
      <c r="T475" s="79" t="s">
        <v>661</v>
      </c>
      <c r="U475" s="79"/>
      <c r="V475" s="82" t="s">
        <v>1013</v>
      </c>
      <c r="W475" s="81">
        <v>43688.83746527778</v>
      </c>
      <c r="X475" s="85">
        <v>43688</v>
      </c>
      <c r="Y475" s="87" t="s">
        <v>1482</v>
      </c>
      <c r="Z475" s="82" t="s">
        <v>1994</v>
      </c>
      <c r="AA475" s="79"/>
      <c r="AB475" s="79"/>
      <c r="AC475" s="87" t="s">
        <v>2506</v>
      </c>
      <c r="AD475" s="79"/>
      <c r="AE475" s="79" t="b">
        <v>0</v>
      </c>
      <c r="AF475" s="79">
        <v>0</v>
      </c>
      <c r="AG475" s="87" t="s">
        <v>2624</v>
      </c>
      <c r="AH475" s="79" t="b">
        <v>0</v>
      </c>
      <c r="AI475" s="79" t="s">
        <v>2626</v>
      </c>
      <c r="AJ475" s="79"/>
      <c r="AK475" s="87" t="s">
        <v>2624</v>
      </c>
      <c r="AL475" s="79" t="b">
        <v>0</v>
      </c>
      <c r="AM475" s="79">
        <v>158</v>
      </c>
      <c r="AN475" s="87" t="s">
        <v>2621</v>
      </c>
      <c r="AO475" s="79" t="s">
        <v>2632</v>
      </c>
      <c r="AP475" s="79" t="b">
        <v>0</v>
      </c>
      <c r="AQ475" s="87" t="s">
        <v>2621</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2</v>
      </c>
      <c r="BE475" s="78" t="str">
        <f>REPLACE(INDEX(GroupVertices[Group],MATCH(Edges[[#This Row],[Vertex 2]],GroupVertices[Vertex],0)),1,1,"")</f>
        <v>2</v>
      </c>
      <c r="BF475" s="48">
        <v>0</v>
      </c>
      <c r="BG475" s="49">
        <v>0</v>
      </c>
      <c r="BH475" s="48">
        <v>0</v>
      </c>
      <c r="BI475" s="49">
        <v>0</v>
      </c>
      <c r="BJ475" s="48">
        <v>0</v>
      </c>
      <c r="BK475" s="49">
        <v>0</v>
      </c>
      <c r="BL475" s="48">
        <v>42</v>
      </c>
      <c r="BM475" s="49">
        <v>100</v>
      </c>
      <c r="BN475" s="48">
        <v>42</v>
      </c>
    </row>
    <row r="476" spans="1:66" ht="15">
      <c r="A476" s="64" t="s">
        <v>544</v>
      </c>
      <c r="B476" s="64" t="s">
        <v>597</v>
      </c>
      <c r="C476" s="65" t="s">
        <v>5759</v>
      </c>
      <c r="D476" s="66">
        <v>3</v>
      </c>
      <c r="E476" s="67" t="s">
        <v>132</v>
      </c>
      <c r="F476" s="68">
        <v>32</v>
      </c>
      <c r="G476" s="65"/>
      <c r="H476" s="69"/>
      <c r="I476" s="70"/>
      <c r="J476" s="70"/>
      <c r="K476" s="34" t="s">
        <v>65</v>
      </c>
      <c r="L476" s="77">
        <v>476</v>
      </c>
      <c r="M476" s="77"/>
      <c r="N476" s="72"/>
      <c r="O476" s="79" t="s">
        <v>630</v>
      </c>
      <c r="P476" s="81">
        <v>43688.838321759256</v>
      </c>
      <c r="Q476" s="79" t="s">
        <v>644</v>
      </c>
      <c r="R476" s="79"/>
      <c r="S476" s="79"/>
      <c r="T476" s="79" t="s">
        <v>661</v>
      </c>
      <c r="U476" s="79"/>
      <c r="V476" s="82" t="s">
        <v>1014</v>
      </c>
      <c r="W476" s="81">
        <v>43688.838321759256</v>
      </c>
      <c r="X476" s="85">
        <v>43688</v>
      </c>
      <c r="Y476" s="87" t="s">
        <v>1483</v>
      </c>
      <c r="Z476" s="82" t="s">
        <v>1995</v>
      </c>
      <c r="AA476" s="79"/>
      <c r="AB476" s="79"/>
      <c r="AC476" s="87" t="s">
        <v>2507</v>
      </c>
      <c r="AD476" s="79"/>
      <c r="AE476" s="79" t="b">
        <v>0</v>
      </c>
      <c r="AF476" s="79">
        <v>0</v>
      </c>
      <c r="AG476" s="87" t="s">
        <v>2624</v>
      </c>
      <c r="AH476" s="79" t="b">
        <v>0</v>
      </c>
      <c r="AI476" s="79" t="s">
        <v>2626</v>
      </c>
      <c r="AJ476" s="79"/>
      <c r="AK476" s="87" t="s">
        <v>2624</v>
      </c>
      <c r="AL476" s="79" t="b">
        <v>0</v>
      </c>
      <c r="AM476" s="79">
        <v>158</v>
      </c>
      <c r="AN476" s="87" t="s">
        <v>2621</v>
      </c>
      <c r="AO476" s="79" t="s">
        <v>2632</v>
      </c>
      <c r="AP476" s="79" t="b">
        <v>0</v>
      </c>
      <c r="AQ476" s="87" t="s">
        <v>2621</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2</v>
      </c>
      <c r="BF476" s="48">
        <v>0</v>
      </c>
      <c r="BG476" s="49">
        <v>0</v>
      </c>
      <c r="BH476" s="48">
        <v>0</v>
      </c>
      <c r="BI476" s="49">
        <v>0</v>
      </c>
      <c r="BJ476" s="48">
        <v>0</v>
      </c>
      <c r="BK476" s="49">
        <v>0</v>
      </c>
      <c r="BL476" s="48">
        <v>42</v>
      </c>
      <c r="BM476" s="49">
        <v>100</v>
      </c>
      <c r="BN476" s="48">
        <v>42</v>
      </c>
    </row>
    <row r="477" spans="1:66" ht="15">
      <c r="A477" s="64" t="s">
        <v>545</v>
      </c>
      <c r="B477" s="64" t="s">
        <v>597</v>
      </c>
      <c r="C477" s="65" t="s">
        <v>5759</v>
      </c>
      <c r="D477" s="66">
        <v>3</v>
      </c>
      <c r="E477" s="67" t="s">
        <v>132</v>
      </c>
      <c r="F477" s="68">
        <v>32</v>
      </c>
      <c r="G477" s="65"/>
      <c r="H477" s="69"/>
      <c r="I477" s="70"/>
      <c r="J477" s="70"/>
      <c r="K477" s="34" t="s">
        <v>65</v>
      </c>
      <c r="L477" s="77">
        <v>477</v>
      </c>
      <c r="M477" s="77"/>
      <c r="N477" s="72"/>
      <c r="O477" s="79" t="s">
        <v>630</v>
      </c>
      <c r="P477" s="81">
        <v>43688.84033564815</v>
      </c>
      <c r="Q477" s="79" t="s">
        <v>644</v>
      </c>
      <c r="R477" s="79"/>
      <c r="S477" s="79"/>
      <c r="T477" s="79" t="s">
        <v>661</v>
      </c>
      <c r="U477" s="79"/>
      <c r="V477" s="82" t="s">
        <v>1015</v>
      </c>
      <c r="W477" s="81">
        <v>43688.84033564815</v>
      </c>
      <c r="X477" s="85">
        <v>43688</v>
      </c>
      <c r="Y477" s="87" t="s">
        <v>1484</v>
      </c>
      <c r="Z477" s="82" t="s">
        <v>1996</v>
      </c>
      <c r="AA477" s="79"/>
      <c r="AB477" s="79"/>
      <c r="AC477" s="87" t="s">
        <v>2508</v>
      </c>
      <c r="AD477" s="79"/>
      <c r="AE477" s="79" t="b">
        <v>0</v>
      </c>
      <c r="AF477" s="79">
        <v>0</v>
      </c>
      <c r="AG477" s="87" t="s">
        <v>2624</v>
      </c>
      <c r="AH477" s="79" t="b">
        <v>0</v>
      </c>
      <c r="AI477" s="79" t="s">
        <v>2626</v>
      </c>
      <c r="AJ477" s="79"/>
      <c r="AK477" s="87" t="s">
        <v>2624</v>
      </c>
      <c r="AL477" s="79" t="b">
        <v>0</v>
      </c>
      <c r="AM477" s="79">
        <v>158</v>
      </c>
      <c r="AN477" s="87" t="s">
        <v>2621</v>
      </c>
      <c r="AO477" s="79" t="s">
        <v>2632</v>
      </c>
      <c r="AP477" s="79" t="b">
        <v>0</v>
      </c>
      <c r="AQ477" s="87" t="s">
        <v>2621</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2</v>
      </c>
      <c r="BE477" s="78" t="str">
        <f>REPLACE(INDEX(GroupVertices[Group],MATCH(Edges[[#This Row],[Vertex 2]],GroupVertices[Vertex],0)),1,1,"")</f>
        <v>2</v>
      </c>
      <c r="BF477" s="48">
        <v>0</v>
      </c>
      <c r="BG477" s="49">
        <v>0</v>
      </c>
      <c r="BH477" s="48">
        <v>0</v>
      </c>
      <c r="BI477" s="49">
        <v>0</v>
      </c>
      <c r="BJ477" s="48">
        <v>0</v>
      </c>
      <c r="BK477" s="49">
        <v>0</v>
      </c>
      <c r="BL477" s="48">
        <v>42</v>
      </c>
      <c r="BM477" s="49">
        <v>100</v>
      </c>
      <c r="BN477" s="48">
        <v>42</v>
      </c>
    </row>
    <row r="478" spans="1:66" ht="15">
      <c r="A478" s="64" t="s">
        <v>546</v>
      </c>
      <c r="B478" s="64" t="s">
        <v>597</v>
      </c>
      <c r="C478" s="65" t="s">
        <v>5759</v>
      </c>
      <c r="D478" s="66">
        <v>3</v>
      </c>
      <c r="E478" s="67" t="s">
        <v>132</v>
      </c>
      <c r="F478" s="68">
        <v>32</v>
      </c>
      <c r="G478" s="65"/>
      <c r="H478" s="69"/>
      <c r="I478" s="70"/>
      <c r="J478" s="70"/>
      <c r="K478" s="34" t="s">
        <v>65</v>
      </c>
      <c r="L478" s="77">
        <v>478</v>
      </c>
      <c r="M478" s="77"/>
      <c r="N478" s="72"/>
      <c r="O478" s="79" t="s">
        <v>630</v>
      </c>
      <c r="P478" s="81">
        <v>43688.84956018518</v>
      </c>
      <c r="Q478" s="79" t="s">
        <v>644</v>
      </c>
      <c r="R478" s="79"/>
      <c r="S478" s="79"/>
      <c r="T478" s="79" t="s">
        <v>661</v>
      </c>
      <c r="U478" s="79"/>
      <c r="V478" s="82" t="s">
        <v>1016</v>
      </c>
      <c r="W478" s="81">
        <v>43688.84956018518</v>
      </c>
      <c r="X478" s="85">
        <v>43688</v>
      </c>
      <c r="Y478" s="87" t="s">
        <v>1485</v>
      </c>
      <c r="Z478" s="82" t="s">
        <v>1997</v>
      </c>
      <c r="AA478" s="79"/>
      <c r="AB478" s="79"/>
      <c r="AC478" s="87" t="s">
        <v>2509</v>
      </c>
      <c r="AD478" s="79"/>
      <c r="AE478" s="79" t="b">
        <v>0</v>
      </c>
      <c r="AF478" s="79">
        <v>0</v>
      </c>
      <c r="AG478" s="87" t="s">
        <v>2624</v>
      </c>
      <c r="AH478" s="79" t="b">
        <v>0</v>
      </c>
      <c r="AI478" s="79" t="s">
        <v>2626</v>
      </c>
      <c r="AJ478" s="79"/>
      <c r="AK478" s="87" t="s">
        <v>2624</v>
      </c>
      <c r="AL478" s="79" t="b">
        <v>0</v>
      </c>
      <c r="AM478" s="79">
        <v>158</v>
      </c>
      <c r="AN478" s="87" t="s">
        <v>2621</v>
      </c>
      <c r="AO478" s="79" t="s">
        <v>2633</v>
      </c>
      <c r="AP478" s="79" t="b">
        <v>0</v>
      </c>
      <c r="AQ478" s="87" t="s">
        <v>2621</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2</v>
      </c>
      <c r="BE478" s="78" t="str">
        <f>REPLACE(INDEX(GroupVertices[Group],MATCH(Edges[[#This Row],[Vertex 2]],GroupVertices[Vertex],0)),1,1,"")</f>
        <v>2</v>
      </c>
      <c r="BF478" s="48">
        <v>0</v>
      </c>
      <c r="BG478" s="49">
        <v>0</v>
      </c>
      <c r="BH478" s="48">
        <v>0</v>
      </c>
      <c r="BI478" s="49">
        <v>0</v>
      </c>
      <c r="BJ478" s="48">
        <v>0</v>
      </c>
      <c r="BK478" s="49">
        <v>0</v>
      </c>
      <c r="BL478" s="48">
        <v>42</v>
      </c>
      <c r="BM478" s="49">
        <v>100</v>
      </c>
      <c r="BN478" s="48">
        <v>42</v>
      </c>
    </row>
    <row r="479" spans="1:66" ht="15">
      <c r="A479" s="64" t="s">
        <v>547</v>
      </c>
      <c r="B479" s="64" t="s">
        <v>597</v>
      </c>
      <c r="C479" s="65" t="s">
        <v>5759</v>
      </c>
      <c r="D479" s="66">
        <v>3</v>
      </c>
      <c r="E479" s="67" t="s">
        <v>132</v>
      </c>
      <c r="F479" s="68">
        <v>32</v>
      </c>
      <c r="G479" s="65"/>
      <c r="H479" s="69"/>
      <c r="I479" s="70"/>
      <c r="J479" s="70"/>
      <c r="K479" s="34" t="s">
        <v>65</v>
      </c>
      <c r="L479" s="77">
        <v>479</v>
      </c>
      <c r="M479" s="77"/>
      <c r="N479" s="72"/>
      <c r="O479" s="79" t="s">
        <v>630</v>
      </c>
      <c r="P479" s="81">
        <v>43688.8559375</v>
      </c>
      <c r="Q479" s="79" t="s">
        <v>644</v>
      </c>
      <c r="R479" s="79"/>
      <c r="S479" s="79"/>
      <c r="T479" s="79" t="s">
        <v>661</v>
      </c>
      <c r="U479" s="79"/>
      <c r="V479" s="82" t="s">
        <v>1017</v>
      </c>
      <c r="W479" s="81">
        <v>43688.8559375</v>
      </c>
      <c r="X479" s="85">
        <v>43688</v>
      </c>
      <c r="Y479" s="87" t="s">
        <v>1486</v>
      </c>
      <c r="Z479" s="82" t="s">
        <v>1998</v>
      </c>
      <c r="AA479" s="79"/>
      <c r="AB479" s="79"/>
      <c r="AC479" s="87" t="s">
        <v>2510</v>
      </c>
      <c r="AD479" s="79"/>
      <c r="AE479" s="79" t="b">
        <v>0</v>
      </c>
      <c r="AF479" s="79">
        <v>0</v>
      </c>
      <c r="AG479" s="87" t="s">
        <v>2624</v>
      </c>
      <c r="AH479" s="79" t="b">
        <v>0</v>
      </c>
      <c r="AI479" s="79" t="s">
        <v>2626</v>
      </c>
      <c r="AJ479" s="79"/>
      <c r="AK479" s="87" t="s">
        <v>2624</v>
      </c>
      <c r="AL479" s="79" t="b">
        <v>0</v>
      </c>
      <c r="AM479" s="79">
        <v>158</v>
      </c>
      <c r="AN479" s="87" t="s">
        <v>2621</v>
      </c>
      <c r="AO479" s="79" t="s">
        <v>2637</v>
      </c>
      <c r="AP479" s="79" t="b">
        <v>0</v>
      </c>
      <c r="AQ479" s="87" t="s">
        <v>2621</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8">
        <v>0</v>
      </c>
      <c r="BG479" s="49">
        <v>0</v>
      </c>
      <c r="BH479" s="48">
        <v>0</v>
      </c>
      <c r="BI479" s="49">
        <v>0</v>
      </c>
      <c r="BJ479" s="48">
        <v>0</v>
      </c>
      <c r="BK479" s="49">
        <v>0</v>
      </c>
      <c r="BL479" s="48">
        <v>42</v>
      </c>
      <c r="BM479" s="49">
        <v>100</v>
      </c>
      <c r="BN479" s="48">
        <v>42</v>
      </c>
    </row>
    <row r="480" spans="1:66" ht="15">
      <c r="A480" s="64" t="s">
        <v>548</v>
      </c>
      <c r="B480" s="64" t="s">
        <v>597</v>
      </c>
      <c r="C480" s="65" t="s">
        <v>5759</v>
      </c>
      <c r="D480" s="66">
        <v>3</v>
      </c>
      <c r="E480" s="67" t="s">
        <v>132</v>
      </c>
      <c r="F480" s="68">
        <v>32</v>
      </c>
      <c r="G480" s="65"/>
      <c r="H480" s="69"/>
      <c r="I480" s="70"/>
      <c r="J480" s="70"/>
      <c r="K480" s="34" t="s">
        <v>65</v>
      </c>
      <c r="L480" s="77">
        <v>480</v>
      </c>
      <c r="M480" s="77"/>
      <c r="N480" s="72"/>
      <c r="O480" s="79" t="s">
        <v>630</v>
      </c>
      <c r="P480" s="81">
        <v>43688.861030092594</v>
      </c>
      <c r="Q480" s="79" t="s">
        <v>644</v>
      </c>
      <c r="R480" s="79"/>
      <c r="S480" s="79"/>
      <c r="T480" s="79" t="s">
        <v>661</v>
      </c>
      <c r="U480" s="79"/>
      <c r="V480" s="82" t="s">
        <v>1018</v>
      </c>
      <c r="W480" s="81">
        <v>43688.861030092594</v>
      </c>
      <c r="X480" s="85">
        <v>43688</v>
      </c>
      <c r="Y480" s="87" t="s">
        <v>1487</v>
      </c>
      <c r="Z480" s="82" t="s">
        <v>1999</v>
      </c>
      <c r="AA480" s="79"/>
      <c r="AB480" s="79"/>
      <c r="AC480" s="87" t="s">
        <v>2511</v>
      </c>
      <c r="AD480" s="79"/>
      <c r="AE480" s="79" t="b">
        <v>0</v>
      </c>
      <c r="AF480" s="79">
        <v>0</v>
      </c>
      <c r="AG480" s="87" t="s">
        <v>2624</v>
      </c>
      <c r="AH480" s="79" t="b">
        <v>0</v>
      </c>
      <c r="AI480" s="79" t="s">
        <v>2626</v>
      </c>
      <c r="AJ480" s="79"/>
      <c r="AK480" s="87" t="s">
        <v>2624</v>
      </c>
      <c r="AL480" s="79" t="b">
        <v>0</v>
      </c>
      <c r="AM480" s="79">
        <v>158</v>
      </c>
      <c r="AN480" s="87" t="s">
        <v>2621</v>
      </c>
      <c r="AO480" s="79" t="s">
        <v>2633</v>
      </c>
      <c r="AP480" s="79" t="b">
        <v>0</v>
      </c>
      <c r="AQ480" s="87" t="s">
        <v>2621</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2</v>
      </c>
      <c r="BF480" s="48">
        <v>0</v>
      </c>
      <c r="BG480" s="49">
        <v>0</v>
      </c>
      <c r="BH480" s="48">
        <v>0</v>
      </c>
      <c r="BI480" s="49">
        <v>0</v>
      </c>
      <c r="BJ480" s="48">
        <v>0</v>
      </c>
      <c r="BK480" s="49">
        <v>0</v>
      </c>
      <c r="BL480" s="48">
        <v>42</v>
      </c>
      <c r="BM480" s="49">
        <v>100</v>
      </c>
      <c r="BN480" s="48">
        <v>42</v>
      </c>
    </row>
    <row r="481" spans="1:66" ht="15">
      <c r="A481" s="64" t="s">
        <v>549</v>
      </c>
      <c r="B481" s="64" t="s">
        <v>597</v>
      </c>
      <c r="C481" s="65" t="s">
        <v>5759</v>
      </c>
      <c r="D481" s="66">
        <v>3</v>
      </c>
      <c r="E481" s="67" t="s">
        <v>132</v>
      </c>
      <c r="F481" s="68">
        <v>32</v>
      </c>
      <c r="G481" s="65"/>
      <c r="H481" s="69"/>
      <c r="I481" s="70"/>
      <c r="J481" s="70"/>
      <c r="K481" s="34" t="s">
        <v>65</v>
      </c>
      <c r="L481" s="77">
        <v>481</v>
      </c>
      <c r="M481" s="77"/>
      <c r="N481" s="72"/>
      <c r="O481" s="79" t="s">
        <v>630</v>
      </c>
      <c r="P481" s="81">
        <v>43688.872025462966</v>
      </c>
      <c r="Q481" s="79" t="s">
        <v>644</v>
      </c>
      <c r="R481" s="79"/>
      <c r="S481" s="79"/>
      <c r="T481" s="79" t="s">
        <v>661</v>
      </c>
      <c r="U481" s="79"/>
      <c r="V481" s="82" t="s">
        <v>1019</v>
      </c>
      <c r="W481" s="81">
        <v>43688.872025462966</v>
      </c>
      <c r="X481" s="85">
        <v>43688</v>
      </c>
      <c r="Y481" s="87" t="s">
        <v>1488</v>
      </c>
      <c r="Z481" s="82" t="s">
        <v>2000</v>
      </c>
      <c r="AA481" s="79"/>
      <c r="AB481" s="79"/>
      <c r="AC481" s="87" t="s">
        <v>2512</v>
      </c>
      <c r="AD481" s="79"/>
      <c r="AE481" s="79" t="b">
        <v>0</v>
      </c>
      <c r="AF481" s="79">
        <v>0</v>
      </c>
      <c r="AG481" s="87" t="s">
        <v>2624</v>
      </c>
      <c r="AH481" s="79" t="b">
        <v>0</v>
      </c>
      <c r="AI481" s="79" t="s">
        <v>2626</v>
      </c>
      <c r="AJ481" s="79"/>
      <c r="AK481" s="87" t="s">
        <v>2624</v>
      </c>
      <c r="AL481" s="79" t="b">
        <v>0</v>
      </c>
      <c r="AM481" s="79">
        <v>158</v>
      </c>
      <c r="AN481" s="87" t="s">
        <v>2621</v>
      </c>
      <c r="AO481" s="79" t="s">
        <v>2633</v>
      </c>
      <c r="AP481" s="79" t="b">
        <v>0</v>
      </c>
      <c r="AQ481" s="87" t="s">
        <v>2621</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2</v>
      </c>
      <c r="BF481" s="48">
        <v>0</v>
      </c>
      <c r="BG481" s="49">
        <v>0</v>
      </c>
      <c r="BH481" s="48">
        <v>0</v>
      </c>
      <c r="BI481" s="49">
        <v>0</v>
      </c>
      <c r="BJ481" s="48">
        <v>0</v>
      </c>
      <c r="BK481" s="49">
        <v>0</v>
      </c>
      <c r="BL481" s="48">
        <v>42</v>
      </c>
      <c r="BM481" s="49">
        <v>100</v>
      </c>
      <c r="BN481" s="48">
        <v>42</v>
      </c>
    </row>
    <row r="482" spans="1:66" ht="15">
      <c r="A482" s="64" t="s">
        <v>550</v>
      </c>
      <c r="B482" s="64" t="s">
        <v>597</v>
      </c>
      <c r="C482" s="65" t="s">
        <v>5759</v>
      </c>
      <c r="D482" s="66">
        <v>3</v>
      </c>
      <c r="E482" s="67" t="s">
        <v>132</v>
      </c>
      <c r="F482" s="68">
        <v>32</v>
      </c>
      <c r="G482" s="65"/>
      <c r="H482" s="69"/>
      <c r="I482" s="70"/>
      <c r="J482" s="70"/>
      <c r="K482" s="34" t="s">
        <v>65</v>
      </c>
      <c r="L482" s="77">
        <v>482</v>
      </c>
      <c r="M482" s="77"/>
      <c r="N482" s="72"/>
      <c r="O482" s="79" t="s">
        <v>630</v>
      </c>
      <c r="P482" s="81">
        <v>43688.87599537037</v>
      </c>
      <c r="Q482" s="79" t="s">
        <v>644</v>
      </c>
      <c r="R482" s="79"/>
      <c r="S482" s="79"/>
      <c r="T482" s="79" t="s">
        <v>661</v>
      </c>
      <c r="U482" s="79"/>
      <c r="V482" s="82" t="s">
        <v>1020</v>
      </c>
      <c r="W482" s="81">
        <v>43688.87599537037</v>
      </c>
      <c r="X482" s="85">
        <v>43688</v>
      </c>
      <c r="Y482" s="87" t="s">
        <v>1489</v>
      </c>
      <c r="Z482" s="82" t="s">
        <v>2001</v>
      </c>
      <c r="AA482" s="79"/>
      <c r="AB482" s="79"/>
      <c r="AC482" s="87" t="s">
        <v>2513</v>
      </c>
      <c r="AD482" s="79"/>
      <c r="AE482" s="79" t="b">
        <v>0</v>
      </c>
      <c r="AF482" s="79">
        <v>0</v>
      </c>
      <c r="AG482" s="87" t="s">
        <v>2624</v>
      </c>
      <c r="AH482" s="79" t="b">
        <v>0</v>
      </c>
      <c r="AI482" s="79" t="s">
        <v>2626</v>
      </c>
      <c r="AJ482" s="79"/>
      <c r="AK482" s="87" t="s">
        <v>2624</v>
      </c>
      <c r="AL482" s="79" t="b">
        <v>0</v>
      </c>
      <c r="AM482" s="79">
        <v>158</v>
      </c>
      <c r="AN482" s="87" t="s">
        <v>2621</v>
      </c>
      <c r="AO482" s="79" t="s">
        <v>2633</v>
      </c>
      <c r="AP482" s="79" t="b">
        <v>0</v>
      </c>
      <c r="AQ482" s="87" t="s">
        <v>2621</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2</v>
      </c>
      <c r="BE482" s="78" t="str">
        <f>REPLACE(INDEX(GroupVertices[Group],MATCH(Edges[[#This Row],[Vertex 2]],GroupVertices[Vertex],0)),1,1,"")</f>
        <v>2</v>
      </c>
      <c r="BF482" s="48">
        <v>0</v>
      </c>
      <c r="BG482" s="49">
        <v>0</v>
      </c>
      <c r="BH482" s="48">
        <v>0</v>
      </c>
      <c r="BI482" s="49">
        <v>0</v>
      </c>
      <c r="BJ482" s="48">
        <v>0</v>
      </c>
      <c r="BK482" s="49">
        <v>0</v>
      </c>
      <c r="BL482" s="48">
        <v>42</v>
      </c>
      <c r="BM482" s="49">
        <v>100</v>
      </c>
      <c r="BN482" s="48">
        <v>42</v>
      </c>
    </row>
    <row r="483" spans="1:66" ht="15">
      <c r="A483" s="64" t="s">
        <v>551</v>
      </c>
      <c r="B483" s="64" t="s">
        <v>597</v>
      </c>
      <c r="C483" s="65" t="s">
        <v>5759</v>
      </c>
      <c r="D483" s="66">
        <v>3</v>
      </c>
      <c r="E483" s="67" t="s">
        <v>132</v>
      </c>
      <c r="F483" s="68">
        <v>32</v>
      </c>
      <c r="G483" s="65"/>
      <c r="H483" s="69"/>
      <c r="I483" s="70"/>
      <c r="J483" s="70"/>
      <c r="K483" s="34" t="s">
        <v>65</v>
      </c>
      <c r="L483" s="77">
        <v>483</v>
      </c>
      <c r="M483" s="77"/>
      <c r="N483" s="72"/>
      <c r="O483" s="79" t="s">
        <v>630</v>
      </c>
      <c r="P483" s="81">
        <v>43688.88627314815</v>
      </c>
      <c r="Q483" s="79" t="s">
        <v>644</v>
      </c>
      <c r="R483" s="79"/>
      <c r="S483" s="79"/>
      <c r="T483" s="79" t="s">
        <v>661</v>
      </c>
      <c r="U483" s="79"/>
      <c r="V483" s="82" t="s">
        <v>1021</v>
      </c>
      <c r="W483" s="81">
        <v>43688.88627314815</v>
      </c>
      <c r="X483" s="85">
        <v>43688</v>
      </c>
      <c r="Y483" s="87" t="s">
        <v>1490</v>
      </c>
      <c r="Z483" s="82" t="s">
        <v>2002</v>
      </c>
      <c r="AA483" s="79"/>
      <c r="AB483" s="79"/>
      <c r="AC483" s="87" t="s">
        <v>2514</v>
      </c>
      <c r="AD483" s="79"/>
      <c r="AE483" s="79" t="b">
        <v>0</v>
      </c>
      <c r="AF483" s="79">
        <v>0</v>
      </c>
      <c r="AG483" s="87" t="s">
        <v>2624</v>
      </c>
      <c r="AH483" s="79" t="b">
        <v>0</v>
      </c>
      <c r="AI483" s="79" t="s">
        <v>2626</v>
      </c>
      <c r="AJ483" s="79"/>
      <c r="AK483" s="87" t="s">
        <v>2624</v>
      </c>
      <c r="AL483" s="79" t="b">
        <v>0</v>
      </c>
      <c r="AM483" s="79">
        <v>158</v>
      </c>
      <c r="AN483" s="87" t="s">
        <v>2621</v>
      </c>
      <c r="AO483" s="79" t="s">
        <v>2633</v>
      </c>
      <c r="AP483" s="79" t="b">
        <v>0</v>
      </c>
      <c r="AQ483" s="87" t="s">
        <v>2621</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2</v>
      </c>
      <c r="BE483" s="78" t="str">
        <f>REPLACE(INDEX(GroupVertices[Group],MATCH(Edges[[#This Row],[Vertex 2]],GroupVertices[Vertex],0)),1,1,"")</f>
        <v>2</v>
      </c>
      <c r="BF483" s="48">
        <v>0</v>
      </c>
      <c r="BG483" s="49">
        <v>0</v>
      </c>
      <c r="BH483" s="48">
        <v>0</v>
      </c>
      <c r="BI483" s="49">
        <v>0</v>
      </c>
      <c r="BJ483" s="48">
        <v>0</v>
      </c>
      <c r="BK483" s="49">
        <v>0</v>
      </c>
      <c r="BL483" s="48">
        <v>42</v>
      </c>
      <c r="BM483" s="49">
        <v>100</v>
      </c>
      <c r="BN483" s="48">
        <v>42</v>
      </c>
    </row>
    <row r="484" spans="1:66" ht="15">
      <c r="A484" s="64" t="s">
        <v>552</v>
      </c>
      <c r="B484" s="64" t="s">
        <v>599</v>
      </c>
      <c r="C484" s="65" t="s">
        <v>5761</v>
      </c>
      <c r="D484" s="66">
        <v>10</v>
      </c>
      <c r="E484" s="67" t="s">
        <v>136</v>
      </c>
      <c r="F484" s="68">
        <v>24.57142857142857</v>
      </c>
      <c r="G484" s="65"/>
      <c r="H484" s="69"/>
      <c r="I484" s="70"/>
      <c r="J484" s="70"/>
      <c r="K484" s="34" t="s">
        <v>65</v>
      </c>
      <c r="L484" s="77">
        <v>484</v>
      </c>
      <c r="M484" s="77"/>
      <c r="N484" s="72"/>
      <c r="O484" s="79" t="s">
        <v>630</v>
      </c>
      <c r="P484" s="81">
        <v>43682.437997685185</v>
      </c>
      <c r="Q484" s="79" t="s">
        <v>633</v>
      </c>
      <c r="R484" s="79"/>
      <c r="S484" s="79"/>
      <c r="T484" s="79" t="s">
        <v>659</v>
      </c>
      <c r="U484" s="79"/>
      <c r="V484" s="82" t="s">
        <v>1022</v>
      </c>
      <c r="W484" s="81">
        <v>43682.437997685185</v>
      </c>
      <c r="X484" s="85">
        <v>43682</v>
      </c>
      <c r="Y484" s="87" t="s">
        <v>1491</v>
      </c>
      <c r="Z484" s="82" t="s">
        <v>2003</v>
      </c>
      <c r="AA484" s="79"/>
      <c r="AB484" s="79"/>
      <c r="AC484" s="87" t="s">
        <v>2515</v>
      </c>
      <c r="AD484" s="79"/>
      <c r="AE484" s="79" t="b">
        <v>0</v>
      </c>
      <c r="AF484" s="79">
        <v>0</v>
      </c>
      <c r="AG484" s="87" t="s">
        <v>2624</v>
      </c>
      <c r="AH484" s="79" t="b">
        <v>0</v>
      </c>
      <c r="AI484" s="79" t="s">
        <v>2626</v>
      </c>
      <c r="AJ484" s="79"/>
      <c r="AK484" s="87" t="s">
        <v>2624</v>
      </c>
      <c r="AL484" s="79" t="b">
        <v>0</v>
      </c>
      <c r="AM484" s="79">
        <v>26</v>
      </c>
      <c r="AN484" s="87" t="s">
        <v>2596</v>
      </c>
      <c r="AO484" s="79" t="s">
        <v>2631</v>
      </c>
      <c r="AP484" s="79" t="b">
        <v>0</v>
      </c>
      <c r="AQ484" s="87" t="s">
        <v>2596</v>
      </c>
      <c r="AR484" s="79" t="s">
        <v>176</v>
      </c>
      <c r="AS484" s="79">
        <v>0</v>
      </c>
      <c r="AT484" s="79">
        <v>0</v>
      </c>
      <c r="AU484" s="79"/>
      <c r="AV484" s="79"/>
      <c r="AW484" s="79"/>
      <c r="AX484" s="79"/>
      <c r="AY484" s="79"/>
      <c r="AZ484" s="79"/>
      <c r="BA484" s="79"/>
      <c r="BB484" s="79"/>
      <c r="BC484">
        <v>3</v>
      </c>
      <c r="BD484" s="78" t="str">
        <f>REPLACE(INDEX(GroupVertices[Group],MATCH(Edges[[#This Row],[Vertex 1]],GroupVertices[Vertex],0)),1,1,"")</f>
        <v>4</v>
      </c>
      <c r="BE484" s="78" t="str">
        <f>REPLACE(INDEX(GroupVertices[Group],MATCH(Edges[[#This Row],[Vertex 2]],GroupVertices[Vertex],0)),1,1,"")</f>
        <v>1</v>
      </c>
      <c r="BF484" s="48">
        <v>1</v>
      </c>
      <c r="BG484" s="49">
        <v>2.5641025641025643</v>
      </c>
      <c r="BH484" s="48">
        <v>0</v>
      </c>
      <c r="BI484" s="49">
        <v>0</v>
      </c>
      <c r="BJ484" s="48">
        <v>0</v>
      </c>
      <c r="BK484" s="49">
        <v>0</v>
      </c>
      <c r="BL484" s="48">
        <v>38</v>
      </c>
      <c r="BM484" s="49">
        <v>97.43589743589743</v>
      </c>
      <c r="BN484" s="48">
        <v>39</v>
      </c>
    </row>
    <row r="485" spans="1:66" ht="15">
      <c r="A485" s="64" t="s">
        <v>552</v>
      </c>
      <c r="B485" s="64" t="s">
        <v>599</v>
      </c>
      <c r="C485" s="65" t="s">
        <v>5761</v>
      </c>
      <c r="D485" s="66">
        <v>10</v>
      </c>
      <c r="E485" s="67" t="s">
        <v>136</v>
      </c>
      <c r="F485" s="68">
        <v>24.57142857142857</v>
      </c>
      <c r="G485" s="65"/>
      <c r="H485" s="69"/>
      <c r="I485" s="70"/>
      <c r="J485" s="70"/>
      <c r="K485" s="34" t="s">
        <v>65</v>
      </c>
      <c r="L485" s="77">
        <v>485</v>
      </c>
      <c r="M485" s="77"/>
      <c r="N485" s="72"/>
      <c r="O485" s="79" t="s">
        <v>630</v>
      </c>
      <c r="P485" s="81">
        <v>43682.43817129629</v>
      </c>
      <c r="Q485" s="79" t="s">
        <v>634</v>
      </c>
      <c r="R485" s="79"/>
      <c r="S485" s="79"/>
      <c r="T485" s="79" t="s">
        <v>660</v>
      </c>
      <c r="U485" s="79"/>
      <c r="V485" s="82" t="s">
        <v>1022</v>
      </c>
      <c r="W485" s="81">
        <v>43682.43817129629</v>
      </c>
      <c r="X485" s="85">
        <v>43682</v>
      </c>
      <c r="Y485" s="87" t="s">
        <v>1492</v>
      </c>
      <c r="Z485" s="82" t="s">
        <v>2004</v>
      </c>
      <c r="AA485" s="79"/>
      <c r="AB485" s="79"/>
      <c r="AC485" s="87" t="s">
        <v>2516</v>
      </c>
      <c r="AD485" s="79"/>
      <c r="AE485" s="79" t="b">
        <v>0</v>
      </c>
      <c r="AF485" s="79">
        <v>0</v>
      </c>
      <c r="AG485" s="87" t="s">
        <v>2624</v>
      </c>
      <c r="AH485" s="79" t="b">
        <v>0</v>
      </c>
      <c r="AI485" s="79" t="s">
        <v>2626</v>
      </c>
      <c r="AJ485" s="79"/>
      <c r="AK485" s="87" t="s">
        <v>2624</v>
      </c>
      <c r="AL485" s="79" t="b">
        <v>0</v>
      </c>
      <c r="AM485" s="79">
        <v>192</v>
      </c>
      <c r="AN485" s="87" t="s">
        <v>2597</v>
      </c>
      <c r="AO485" s="79" t="s">
        <v>2631</v>
      </c>
      <c r="AP485" s="79" t="b">
        <v>0</v>
      </c>
      <c r="AQ485" s="87" t="s">
        <v>2597</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4</v>
      </c>
      <c r="BE485" s="78" t="str">
        <f>REPLACE(INDEX(GroupVertices[Group],MATCH(Edges[[#This Row],[Vertex 2]],GroupVertices[Vertex],0)),1,1,"")</f>
        <v>1</v>
      </c>
      <c r="BF485" s="48">
        <v>1</v>
      </c>
      <c r="BG485" s="49">
        <v>2.9411764705882355</v>
      </c>
      <c r="BH485" s="48">
        <v>0</v>
      </c>
      <c r="BI485" s="49">
        <v>0</v>
      </c>
      <c r="BJ485" s="48">
        <v>0</v>
      </c>
      <c r="BK485" s="49">
        <v>0</v>
      </c>
      <c r="BL485" s="48">
        <v>33</v>
      </c>
      <c r="BM485" s="49">
        <v>97.05882352941177</v>
      </c>
      <c r="BN485" s="48">
        <v>34</v>
      </c>
    </row>
    <row r="486" spans="1:66" ht="15">
      <c r="A486" s="64" t="s">
        <v>552</v>
      </c>
      <c r="B486" s="64" t="s">
        <v>597</v>
      </c>
      <c r="C486" s="65" t="s">
        <v>5760</v>
      </c>
      <c r="D486" s="66">
        <v>10</v>
      </c>
      <c r="E486" s="67" t="s">
        <v>136</v>
      </c>
      <c r="F486" s="68">
        <v>28.285714285714285</v>
      </c>
      <c r="G486" s="65"/>
      <c r="H486" s="69"/>
      <c r="I486" s="70"/>
      <c r="J486" s="70"/>
      <c r="K486" s="34" t="s">
        <v>65</v>
      </c>
      <c r="L486" s="77">
        <v>486</v>
      </c>
      <c r="M486" s="77"/>
      <c r="N486" s="72"/>
      <c r="O486" s="79" t="s">
        <v>630</v>
      </c>
      <c r="P486" s="81">
        <v>43686.46443287037</v>
      </c>
      <c r="Q486" s="79" t="s">
        <v>641</v>
      </c>
      <c r="R486" s="79"/>
      <c r="S486" s="79"/>
      <c r="T486" s="79" t="s">
        <v>666</v>
      </c>
      <c r="U486" s="79"/>
      <c r="V486" s="82" t="s">
        <v>1022</v>
      </c>
      <c r="W486" s="81">
        <v>43686.46443287037</v>
      </c>
      <c r="X486" s="85">
        <v>43686</v>
      </c>
      <c r="Y486" s="87" t="s">
        <v>1493</v>
      </c>
      <c r="Z486" s="82" t="s">
        <v>2005</v>
      </c>
      <c r="AA486" s="79"/>
      <c r="AB486" s="79"/>
      <c r="AC486" s="87" t="s">
        <v>2517</v>
      </c>
      <c r="AD486" s="79"/>
      <c r="AE486" s="79" t="b">
        <v>0</v>
      </c>
      <c r="AF486" s="79">
        <v>0</v>
      </c>
      <c r="AG486" s="87" t="s">
        <v>2624</v>
      </c>
      <c r="AH486" s="79" t="b">
        <v>0</v>
      </c>
      <c r="AI486" s="79" t="s">
        <v>2626</v>
      </c>
      <c r="AJ486" s="79"/>
      <c r="AK486" s="87" t="s">
        <v>2624</v>
      </c>
      <c r="AL486" s="79" t="b">
        <v>0</v>
      </c>
      <c r="AM486" s="79">
        <v>16</v>
      </c>
      <c r="AN486" s="87" t="s">
        <v>2573</v>
      </c>
      <c r="AO486" s="79" t="s">
        <v>2631</v>
      </c>
      <c r="AP486" s="79" t="b">
        <v>0</v>
      </c>
      <c r="AQ486" s="87" t="s">
        <v>2573</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4</v>
      </c>
      <c r="BE486" s="78" t="str">
        <f>REPLACE(INDEX(GroupVertices[Group],MATCH(Edges[[#This Row],[Vertex 2]],GroupVertices[Vertex],0)),1,1,"")</f>
        <v>2</v>
      </c>
      <c r="BF486" s="48"/>
      <c r="BG486" s="49"/>
      <c r="BH486" s="48"/>
      <c r="BI486" s="49"/>
      <c r="BJ486" s="48"/>
      <c r="BK486" s="49"/>
      <c r="BL486" s="48"/>
      <c r="BM486" s="49"/>
      <c r="BN486" s="48"/>
    </row>
    <row r="487" spans="1:66" ht="15">
      <c r="A487" s="64" t="s">
        <v>552</v>
      </c>
      <c r="B487" s="64" t="s">
        <v>624</v>
      </c>
      <c r="C487" s="65" t="s">
        <v>5759</v>
      </c>
      <c r="D487" s="66">
        <v>3</v>
      </c>
      <c r="E487" s="67" t="s">
        <v>132</v>
      </c>
      <c r="F487" s="68">
        <v>32</v>
      </c>
      <c r="G487" s="65"/>
      <c r="H487" s="69"/>
      <c r="I487" s="70"/>
      <c r="J487" s="70"/>
      <c r="K487" s="34" t="s">
        <v>65</v>
      </c>
      <c r="L487" s="77">
        <v>487</v>
      </c>
      <c r="M487" s="77"/>
      <c r="N487" s="72"/>
      <c r="O487" s="79" t="s">
        <v>631</v>
      </c>
      <c r="P487" s="81">
        <v>43686.46443287037</v>
      </c>
      <c r="Q487" s="79" t="s">
        <v>641</v>
      </c>
      <c r="R487" s="79"/>
      <c r="S487" s="79"/>
      <c r="T487" s="79" t="s">
        <v>666</v>
      </c>
      <c r="U487" s="79"/>
      <c r="V487" s="82" t="s">
        <v>1022</v>
      </c>
      <c r="W487" s="81">
        <v>43686.46443287037</v>
      </c>
      <c r="X487" s="85">
        <v>43686</v>
      </c>
      <c r="Y487" s="87" t="s">
        <v>1493</v>
      </c>
      <c r="Z487" s="82" t="s">
        <v>2005</v>
      </c>
      <c r="AA487" s="79"/>
      <c r="AB487" s="79"/>
      <c r="AC487" s="87" t="s">
        <v>2517</v>
      </c>
      <c r="AD487" s="79"/>
      <c r="AE487" s="79" t="b">
        <v>0</v>
      </c>
      <c r="AF487" s="79">
        <v>0</v>
      </c>
      <c r="AG487" s="87" t="s">
        <v>2624</v>
      </c>
      <c r="AH487" s="79" t="b">
        <v>0</v>
      </c>
      <c r="AI487" s="79" t="s">
        <v>2626</v>
      </c>
      <c r="AJ487" s="79"/>
      <c r="AK487" s="87" t="s">
        <v>2624</v>
      </c>
      <c r="AL487" s="79" t="b">
        <v>0</v>
      </c>
      <c r="AM487" s="79">
        <v>16</v>
      </c>
      <c r="AN487" s="87" t="s">
        <v>2573</v>
      </c>
      <c r="AO487" s="79" t="s">
        <v>2631</v>
      </c>
      <c r="AP487" s="79" t="b">
        <v>0</v>
      </c>
      <c r="AQ487" s="87" t="s">
        <v>2573</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4</v>
      </c>
      <c r="BE487" s="78" t="str">
        <f>REPLACE(INDEX(GroupVertices[Group],MATCH(Edges[[#This Row],[Vertex 2]],GroupVertices[Vertex],0)),1,1,"")</f>
        <v>4</v>
      </c>
      <c r="BF487" s="48">
        <v>0</v>
      </c>
      <c r="BG487" s="49">
        <v>0</v>
      </c>
      <c r="BH487" s="48">
        <v>1</v>
      </c>
      <c r="BI487" s="49">
        <v>3.0303030303030303</v>
      </c>
      <c r="BJ487" s="48">
        <v>0</v>
      </c>
      <c r="BK487" s="49">
        <v>0</v>
      </c>
      <c r="BL487" s="48">
        <v>32</v>
      </c>
      <c r="BM487" s="49">
        <v>96.96969696969697</v>
      </c>
      <c r="BN487" s="48">
        <v>33</v>
      </c>
    </row>
    <row r="488" spans="1:66" ht="15">
      <c r="A488" s="64" t="s">
        <v>552</v>
      </c>
      <c r="B488" s="64" t="s">
        <v>597</v>
      </c>
      <c r="C488" s="65" t="s">
        <v>5760</v>
      </c>
      <c r="D488" s="66">
        <v>10</v>
      </c>
      <c r="E488" s="67" t="s">
        <v>136</v>
      </c>
      <c r="F488" s="68">
        <v>28.285714285714285</v>
      </c>
      <c r="G488" s="65"/>
      <c r="H488" s="69"/>
      <c r="I488" s="70"/>
      <c r="J488" s="70"/>
      <c r="K488" s="34" t="s">
        <v>65</v>
      </c>
      <c r="L488" s="77">
        <v>488</v>
      </c>
      <c r="M488" s="77"/>
      <c r="N488" s="72"/>
      <c r="O488" s="79" t="s">
        <v>630</v>
      </c>
      <c r="P488" s="81">
        <v>43687.736863425926</v>
      </c>
      <c r="Q488" s="79" t="s">
        <v>644</v>
      </c>
      <c r="R488" s="79"/>
      <c r="S488" s="79"/>
      <c r="T488" s="79" t="s">
        <v>661</v>
      </c>
      <c r="U488" s="79"/>
      <c r="V488" s="82" t="s">
        <v>1022</v>
      </c>
      <c r="W488" s="81">
        <v>43687.736863425926</v>
      </c>
      <c r="X488" s="85">
        <v>43687</v>
      </c>
      <c r="Y488" s="87" t="s">
        <v>1494</v>
      </c>
      <c r="Z488" s="82" t="s">
        <v>2006</v>
      </c>
      <c r="AA488" s="79"/>
      <c r="AB488" s="79"/>
      <c r="AC488" s="87" t="s">
        <v>2518</v>
      </c>
      <c r="AD488" s="79"/>
      <c r="AE488" s="79" t="b">
        <v>0</v>
      </c>
      <c r="AF488" s="79">
        <v>0</v>
      </c>
      <c r="AG488" s="87" t="s">
        <v>2624</v>
      </c>
      <c r="AH488" s="79" t="b">
        <v>0</v>
      </c>
      <c r="AI488" s="79" t="s">
        <v>2626</v>
      </c>
      <c r="AJ488" s="79"/>
      <c r="AK488" s="87" t="s">
        <v>2624</v>
      </c>
      <c r="AL488" s="79" t="b">
        <v>0</v>
      </c>
      <c r="AM488" s="79">
        <v>158</v>
      </c>
      <c r="AN488" s="87" t="s">
        <v>2621</v>
      </c>
      <c r="AO488" s="79" t="s">
        <v>2631</v>
      </c>
      <c r="AP488" s="79" t="b">
        <v>0</v>
      </c>
      <c r="AQ488" s="87" t="s">
        <v>2621</v>
      </c>
      <c r="AR488" s="79" t="s">
        <v>176</v>
      </c>
      <c r="AS488" s="79">
        <v>0</v>
      </c>
      <c r="AT488" s="79">
        <v>0</v>
      </c>
      <c r="AU488" s="79"/>
      <c r="AV488" s="79"/>
      <c r="AW488" s="79"/>
      <c r="AX488" s="79"/>
      <c r="AY488" s="79"/>
      <c r="AZ488" s="79"/>
      <c r="BA488" s="79"/>
      <c r="BB488" s="79"/>
      <c r="BC488">
        <v>2</v>
      </c>
      <c r="BD488" s="78" t="str">
        <f>REPLACE(INDEX(GroupVertices[Group],MATCH(Edges[[#This Row],[Vertex 1]],GroupVertices[Vertex],0)),1,1,"")</f>
        <v>4</v>
      </c>
      <c r="BE488" s="78" t="str">
        <f>REPLACE(INDEX(GroupVertices[Group],MATCH(Edges[[#This Row],[Vertex 2]],GroupVertices[Vertex],0)),1,1,"")</f>
        <v>2</v>
      </c>
      <c r="BF488" s="48">
        <v>0</v>
      </c>
      <c r="BG488" s="49">
        <v>0</v>
      </c>
      <c r="BH488" s="48">
        <v>0</v>
      </c>
      <c r="BI488" s="49">
        <v>0</v>
      </c>
      <c r="BJ488" s="48">
        <v>0</v>
      </c>
      <c r="BK488" s="49">
        <v>0</v>
      </c>
      <c r="BL488" s="48">
        <v>42</v>
      </c>
      <c r="BM488" s="49">
        <v>100</v>
      </c>
      <c r="BN488" s="48">
        <v>42</v>
      </c>
    </row>
    <row r="489" spans="1:66" ht="15">
      <c r="A489" s="64" t="s">
        <v>552</v>
      </c>
      <c r="B489" s="64" t="s">
        <v>599</v>
      </c>
      <c r="C489" s="65" t="s">
        <v>5761</v>
      </c>
      <c r="D489" s="66">
        <v>10</v>
      </c>
      <c r="E489" s="67" t="s">
        <v>136</v>
      </c>
      <c r="F489" s="68">
        <v>24.57142857142857</v>
      </c>
      <c r="G489" s="65"/>
      <c r="H489" s="69"/>
      <c r="I489" s="70"/>
      <c r="J489" s="70"/>
      <c r="K489" s="34" t="s">
        <v>65</v>
      </c>
      <c r="L489" s="77">
        <v>489</v>
      </c>
      <c r="M489" s="77"/>
      <c r="N489" s="72"/>
      <c r="O489" s="79" t="s">
        <v>630</v>
      </c>
      <c r="P489" s="81">
        <v>43688.93306712963</v>
      </c>
      <c r="Q489" s="79" t="s">
        <v>645</v>
      </c>
      <c r="R489" s="79"/>
      <c r="S489" s="79"/>
      <c r="T489" s="79" t="s">
        <v>668</v>
      </c>
      <c r="U489" s="79"/>
      <c r="V489" s="82" t="s">
        <v>1022</v>
      </c>
      <c r="W489" s="81">
        <v>43688.93306712963</v>
      </c>
      <c r="X489" s="85">
        <v>43688</v>
      </c>
      <c r="Y489" s="87" t="s">
        <v>1495</v>
      </c>
      <c r="Z489" s="82" t="s">
        <v>2007</v>
      </c>
      <c r="AA489" s="79"/>
      <c r="AB489" s="79"/>
      <c r="AC489" s="87" t="s">
        <v>2519</v>
      </c>
      <c r="AD489" s="79"/>
      <c r="AE489" s="79" t="b">
        <v>0</v>
      </c>
      <c r="AF489" s="79">
        <v>0</v>
      </c>
      <c r="AG489" s="87" t="s">
        <v>2624</v>
      </c>
      <c r="AH489" s="79" t="b">
        <v>0</v>
      </c>
      <c r="AI489" s="79" t="s">
        <v>2626</v>
      </c>
      <c r="AJ489" s="79"/>
      <c r="AK489" s="87" t="s">
        <v>2624</v>
      </c>
      <c r="AL489" s="79" t="b">
        <v>0</v>
      </c>
      <c r="AM489" s="79">
        <v>8</v>
      </c>
      <c r="AN489" s="87" t="s">
        <v>2575</v>
      </c>
      <c r="AO489" s="79" t="s">
        <v>2631</v>
      </c>
      <c r="AP489" s="79" t="b">
        <v>0</v>
      </c>
      <c r="AQ489" s="87" t="s">
        <v>2575</v>
      </c>
      <c r="AR489" s="79" t="s">
        <v>176</v>
      </c>
      <c r="AS489" s="79">
        <v>0</v>
      </c>
      <c r="AT489" s="79">
        <v>0</v>
      </c>
      <c r="AU489" s="79"/>
      <c r="AV489" s="79"/>
      <c r="AW489" s="79"/>
      <c r="AX489" s="79"/>
      <c r="AY489" s="79"/>
      <c r="AZ489" s="79"/>
      <c r="BA489" s="79"/>
      <c r="BB489" s="79"/>
      <c r="BC489">
        <v>3</v>
      </c>
      <c r="BD489" s="78" t="str">
        <f>REPLACE(INDEX(GroupVertices[Group],MATCH(Edges[[#This Row],[Vertex 1]],GroupVertices[Vertex],0)),1,1,"")</f>
        <v>4</v>
      </c>
      <c r="BE489" s="78" t="str">
        <f>REPLACE(INDEX(GroupVertices[Group],MATCH(Edges[[#This Row],[Vertex 2]],GroupVertices[Vertex],0)),1,1,"")</f>
        <v>1</v>
      </c>
      <c r="BF489" s="48"/>
      <c r="BG489" s="49"/>
      <c r="BH489" s="48"/>
      <c r="BI489" s="49"/>
      <c r="BJ489" s="48"/>
      <c r="BK489" s="49"/>
      <c r="BL489" s="48"/>
      <c r="BM489" s="49"/>
      <c r="BN489" s="48"/>
    </row>
    <row r="490" spans="1:66" ht="15">
      <c r="A490" s="64" t="s">
        <v>552</v>
      </c>
      <c r="B490" s="64" t="s">
        <v>625</v>
      </c>
      <c r="C490" s="65" t="s">
        <v>5759</v>
      </c>
      <c r="D490" s="66">
        <v>3</v>
      </c>
      <c r="E490" s="67" t="s">
        <v>132</v>
      </c>
      <c r="F490" s="68">
        <v>32</v>
      </c>
      <c r="G490" s="65"/>
      <c r="H490" s="69"/>
      <c r="I490" s="70"/>
      <c r="J490" s="70"/>
      <c r="K490" s="34" t="s">
        <v>65</v>
      </c>
      <c r="L490" s="77">
        <v>490</v>
      </c>
      <c r="M490" s="77"/>
      <c r="N490" s="72"/>
      <c r="O490" s="79" t="s">
        <v>631</v>
      </c>
      <c r="P490" s="81">
        <v>43688.93306712963</v>
      </c>
      <c r="Q490" s="79" t="s">
        <v>645</v>
      </c>
      <c r="R490" s="79"/>
      <c r="S490" s="79"/>
      <c r="T490" s="79" t="s">
        <v>668</v>
      </c>
      <c r="U490" s="79"/>
      <c r="V490" s="82" t="s">
        <v>1022</v>
      </c>
      <c r="W490" s="81">
        <v>43688.93306712963</v>
      </c>
      <c r="X490" s="85">
        <v>43688</v>
      </c>
      <c r="Y490" s="87" t="s">
        <v>1495</v>
      </c>
      <c r="Z490" s="82" t="s">
        <v>2007</v>
      </c>
      <c r="AA490" s="79"/>
      <c r="AB490" s="79"/>
      <c r="AC490" s="87" t="s">
        <v>2519</v>
      </c>
      <c r="AD490" s="79"/>
      <c r="AE490" s="79" t="b">
        <v>0</v>
      </c>
      <c r="AF490" s="79">
        <v>0</v>
      </c>
      <c r="AG490" s="87" t="s">
        <v>2624</v>
      </c>
      <c r="AH490" s="79" t="b">
        <v>0</v>
      </c>
      <c r="AI490" s="79" t="s">
        <v>2626</v>
      </c>
      <c r="AJ490" s="79"/>
      <c r="AK490" s="87" t="s">
        <v>2624</v>
      </c>
      <c r="AL490" s="79" t="b">
        <v>0</v>
      </c>
      <c r="AM490" s="79">
        <v>8</v>
      </c>
      <c r="AN490" s="87" t="s">
        <v>2575</v>
      </c>
      <c r="AO490" s="79" t="s">
        <v>2631</v>
      </c>
      <c r="AP490" s="79" t="b">
        <v>0</v>
      </c>
      <c r="AQ490" s="87" t="s">
        <v>2575</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4</v>
      </c>
      <c r="BE490" s="78" t="str">
        <f>REPLACE(INDEX(GroupVertices[Group],MATCH(Edges[[#This Row],[Vertex 2]],GroupVertices[Vertex],0)),1,1,"")</f>
        <v>4</v>
      </c>
      <c r="BF490" s="48"/>
      <c r="BG490" s="49"/>
      <c r="BH490" s="48"/>
      <c r="BI490" s="49"/>
      <c r="BJ490" s="48"/>
      <c r="BK490" s="49"/>
      <c r="BL490" s="48"/>
      <c r="BM490" s="49"/>
      <c r="BN490" s="48"/>
    </row>
    <row r="491" spans="1:66" ht="15">
      <c r="A491" s="64" t="s">
        <v>552</v>
      </c>
      <c r="B491" s="64" t="s">
        <v>626</v>
      </c>
      <c r="C491" s="65" t="s">
        <v>5759</v>
      </c>
      <c r="D491" s="66">
        <v>3</v>
      </c>
      <c r="E491" s="67" t="s">
        <v>132</v>
      </c>
      <c r="F491" s="68">
        <v>32</v>
      </c>
      <c r="G491" s="65"/>
      <c r="H491" s="69"/>
      <c r="I491" s="70"/>
      <c r="J491" s="70"/>
      <c r="K491" s="34" t="s">
        <v>65</v>
      </c>
      <c r="L491" s="77">
        <v>491</v>
      </c>
      <c r="M491" s="77"/>
      <c r="N491" s="72"/>
      <c r="O491" s="79" t="s">
        <v>631</v>
      </c>
      <c r="P491" s="81">
        <v>43688.93306712963</v>
      </c>
      <c r="Q491" s="79" t="s">
        <v>645</v>
      </c>
      <c r="R491" s="79"/>
      <c r="S491" s="79"/>
      <c r="T491" s="79" t="s">
        <v>668</v>
      </c>
      <c r="U491" s="79"/>
      <c r="V491" s="82" t="s">
        <v>1022</v>
      </c>
      <c r="W491" s="81">
        <v>43688.93306712963</v>
      </c>
      <c r="X491" s="85">
        <v>43688</v>
      </c>
      <c r="Y491" s="87" t="s">
        <v>1495</v>
      </c>
      <c r="Z491" s="82" t="s">
        <v>2007</v>
      </c>
      <c r="AA491" s="79"/>
      <c r="AB491" s="79"/>
      <c r="AC491" s="87" t="s">
        <v>2519</v>
      </c>
      <c r="AD491" s="79"/>
      <c r="AE491" s="79" t="b">
        <v>0</v>
      </c>
      <c r="AF491" s="79">
        <v>0</v>
      </c>
      <c r="AG491" s="87" t="s">
        <v>2624</v>
      </c>
      <c r="AH491" s="79" t="b">
        <v>0</v>
      </c>
      <c r="AI491" s="79" t="s">
        <v>2626</v>
      </c>
      <c r="AJ491" s="79"/>
      <c r="AK491" s="87" t="s">
        <v>2624</v>
      </c>
      <c r="AL491" s="79" t="b">
        <v>0</v>
      </c>
      <c r="AM491" s="79">
        <v>8</v>
      </c>
      <c r="AN491" s="87" t="s">
        <v>2575</v>
      </c>
      <c r="AO491" s="79" t="s">
        <v>2631</v>
      </c>
      <c r="AP491" s="79" t="b">
        <v>0</v>
      </c>
      <c r="AQ491" s="87" t="s">
        <v>2575</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4</v>
      </c>
      <c r="BE491" s="78" t="str">
        <f>REPLACE(INDEX(GroupVertices[Group],MATCH(Edges[[#This Row],[Vertex 2]],GroupVertices[Vertex],0)),1,1,"")</f>
        <v>4</v>
      </c>
      <c r="BF491" s="48">
        <v>1</v>
      </c>
      <c r="BG491" s="49">
        <v>3.4482758620689653</v>
      </c>
      <c r="BH491" s="48">
        <v>0</v>
      </c>
      <c r="BI491" s="49">
        <v>0</v>
      </c>
      <c r="BJ491" s="48">
        <v>0</v>
      </c>
      <c r="BK491" s="49">
        <v>0</v>
      </c>
      <c r="BL491" s="48">
        <v>28</v>
      </c>
      <c r="BM491" s="49">
        <v>96.55172413793103</v>
      </c>
      <c r="BN491" s="48">
        <v>29</v>
      </c>
    </row>
    <row r="492" spans="1:66" ht="15">
      <c r="A492" s="64" t="s">
        <v>553</v>
      </c>
      <c r="B492" s="64" t="s">
        <v>597</v>
      </c>
      <c r="C492" s="65" t="s">
        <v>5759</v>
      </c>
      <c r="D492" s="66">
        <v>3</v>
      </c>
      <c r="E492" s="67" t="s">
        <v>132</v>
      </c>
      <c r="F492" s="68">
        <v>32</v>
      </c>
      <c r="G492" s="65"/>
      <c r="H492" s="69"/>
      <c r="I492" s="70"/>
      <c r="J492" s="70"/>
      <c r="K492" s="34" t="s">
        <v>65</v>
      </c>
      <c r="L492" s="77">
        <v>492</v>
      </c>
      <c r="M492" s="77"/>
      <c r="N492" s="72"/>
      <c r="O492" s="79" t="s">
        <v>630</v>
      </c>
      <c r="P492" s="81">
        <v>43688.99899305555</v>
      </c>
      <c r="Q492" s="79" t="s">
        <v>644</v>
      </c>
      <c r="R492" s="79"/>
      <c r="S492" s="79"/>
      <c r="T492" s="79" t="s">
        <v>661</v>
      </c>
      <c r="U492" s="79"/>
      <c r="V492" s="82" t="s">
        <v>1023</v>
      </c>
      <c r="W492" s="81">
        <v>43688.99899305555</v>
      </c>
      <c r="X492" s="85">
        <v>43688</v>
      </c>
      <c r="Y492" s="87" t="s">
        <v>1496</v>
      </c>
      <c r="Z492" s="82" t="s">
        <v>2008</v>
      </c>
      <c r="AA492" s="79"/>
      <c r="AB492" s="79"/>
      <c r="AC492" s="87" t="s">
        <v>2520</v>
      </c>
      <c r="AD492" s="79"/>
      <c r="AE492" s="79" t="b">
        <v>0</v>
      </c>
      <c r="AF492" s="79">
        <v>0</v>
      </c>
      <c r="AG492" s="87" t="s">
        <v>2624</v>
      </c>
      <c r="AH492" s="79" t="b">
        <v>0</v>
      </c>
      <c r="AI492" s="79" t="s">
        <v>2626</v>
      </c>
      <c r="AJ492" s="79"/>
      <c r="AK492" s="87" t="s">
        <v>2624</v>
      </c>
      <c r="AL492" s="79" t="b">
        <v>0</v>
      </c>
      <c r="AM492" s="79">
        <v>158</v>
      </c>
      <c r="AN492" s="87" t="s">
        <v>2621</v>
      </c>
      <c r="AO492" s="79" t="s">
        <v>2633</v>
      </c>
      <c r="AP492" s="79" t="b">
        <v>0</v>
      </c>
      <c r="AQ492" s="87" t="s">
        <v>2621</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2</v>
      </c>
      <c r="BE492" s="78" t="str">
        <f>REPLACE(INDEX(GroupVertices[Group],MATCH(Edges[[#This Row],[Vertex 2]],GroupVertices[Vertex],0)),1,1,"")</f>
        <v>2</v>
      </c>
      <c r="BF492" s="48">
        <v>0</v>
      </c>
      <c r="BG492" s="49">
        <v>0</v>
      </c>
      <c r="BH492" s="48">
        <v>0</v>
      </c>
      <c r="BI492" s="49">
        <v>0</v>
      </c>
      <c r="BJ492" s="48">
        <v>0</v>
      </c>
      <c r="BK492" s="49">
        <v>0</v>
      </c>
      <c r="BL492" s="48">
        <v>42</v>
      </c>
      <c r="BM492" s="49">
        <v>100</v>
      </c>
      <c r="BN492" s="48">
        <v>42</v>
      </c>
    </row>
    <row r="493" spans="1:66" ht="15">
      <c r="A493" s="64" t="s">
        <v>554</v>
      </c>
      <c r="B493" s="64" t="s">
        <v>599</v>
      </c>
      <c r="C493" s="65" t="s">
        <v>5760</v>
      </c>
      <c r="D493" s="66">
        <v>10</v>
      </c>
      <c r="E493" s="67" t="s">
        <v>136</v>
      </c>
      <c r="F493" s="68">
        <v>28.285714285714285</v>
      </c>
      <c r="G493" s="65"/>
      <c r="H493" s="69"/>
      <c r="I493" s="70"/>
      <c r="J493" s="70"/>
      <c r="K493" s="34" t="s">
        <v>65</v>
      </c>
      <c r="L493" s="77">
        <v>493</v>
      </c>
      <c r="M493" s="77"/>
      <c r="N493" s="72"/>
      <c r="O493" s="79" t="s">
        <v>630</v>
      </c>
      <c r="P493" s="81">
        <v>43682.696967592594</v>
      </c>
      <c r="Q493" s="79" t="s">
        <v>634</v>
      </c>
      <c r="R493" s="79"/>
      <c r="S493" s="79"/>
      <c r="T493" s="79" t="s">
        <v>660</v>
      </c>
      <c r="U493" s="79"/>
      <c r="V493" s="82" t="s">
        <v>1024</v>
      </c>
      <c r="W493" s="81">
        <v>43682.696967592594</v>
      </c>
      <c r="X493" s="85">
        <v>43682</v>
      </c>
      <c r="Y493" s="87" t="s">
        <v>1497</v>
      </c>
      <c r="Z493" s="82" t="s">
        <v>2009</v>
      </c>
      <c r="AA493" s="79"/>
      <c r="AB493" s="79"/>
      <c r="AC493" s="87" t="s">
        <v>2521</v>
      </c>
      <c r="AD493" s="79"/>
      <c r="AE493" s="79" t="b">
        <v>0</v>
      </c>
      <c r="AF493" s="79">
        <v>0</v>
      </c>
      <c r="AG493" s="87" t="s">
        <v>2624</v>
      </c>
      <c r="AH493" s="79" t="b">
        <v>0</v>
      </c>
      <c r="AI493" s="79" t="s">
        <v>2626</v>
      </c>
      <c r="AJ493" s="79"/>
      <c r="AK493" s="87" t="s">
        <v>2624</v>
      </c>
      <c r="AL493" s="79" t="b">
        <v>0</v>
      </c>
      <c r="AM493" s="79">
        <v>192</v>
      </c>
      <c r="AN493" s="87" t="s">
        <v>2597</v>
      </c>
      <c r="AO493" s="79" t="s">
        <v>2631</v>
      </c>
      <c r="AP493" s="79" t="b">
        <v>0</v>
      </c>
      <c r="AQ493" s="87" t="s">
        <v>2597</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2</v>
      </c>
      <c r="BE493" s="78" t="str">
        <f>REPLACE(INDEX(GroupVertices[Group],MATCH(Edges[[#This Row],[Vertex 2]],GroupVertices[Vertex],0)),1,1,"")</f>
        <v>1</v>
      </c>
      <c r="BF493" s="48">
        <v>1</v>
      </c>
      <c r="BG493" s="49">
        <v>2.9411764705882355</v>
      </c>
      <c r="BH493" s="48">
        <v>0</v>
      </c>
      <c r="BI493" s="49">
        <v>0</v>
      </c>
      <c r="BJ493" s="48">
        <v>0</v>
      </c>
      <c r="BK493" s="49">
        <v>0</v>
      </c>
      <c r="BL493" s="48">
        <v>33</v>
      </c>
      <c r="BM493" s="49">
        <v>97.05882352941177</v>
      </c>
      <c r="BN493" s="48">
        <v>34</v>
      </c>
    </row>
    <row r="494" spans="1:66" ht="15">
      <c r="A494" s="64" t="s">
        <v>554</v>
      </c>
      <c r="B494" s="64" t="s">
        <v>599</v>
      </c>
      <c r="C494" s="65" t="s">
        <v>5760</v>
      </c>
      <c r="D494" s="66">
        <v>10</v>
      </c>
      <c r="E494" s="67" t="s">
        <v>136</v>
      </c>
      <c r="F494" s="68">
        <v>28.285714285714285</v>
      </c>
      <c r="G494" s="65"/>
      <c r="H494" s="69"/>
      <c r="I494" s="70"/>
      <c r="J494" s="70"/>
      <c r="K494" s="34" t="s">
        <v>65</v>
      </c>
      <c r="L494" s="77">
        <v>494</v>
      </c>
      <c r="M494" s="77"/>
      <c r="N494" s="72"/>
      <c r="O494" s="79" t="s">
        <v>630</v>
      </c>
      <c r="P494" s="81">
        <v>43682.69703703704</v>
      </c>
      <c r="Q494" s="79" t="s">
        <v>633</v>
      </c>
      <c r="R494" s="79"/>
      <c r="S494" s="79"/>
      <c r="T494" s="79" t="s">
        <v>659</v>
      </c>
      <c r="U494" s="79"/>
      <c r="V494" s="82" t="s">
        <v>1024</v>
      </c>
      <c r="W494" s="81">
        <v>43682.69703703704</v>
      </c>
      <c r="X494" s="85">
        <v>43682</v>
      </c>
      <c r="Y494" s="87" t="s">
        <v>1498</v>
      </c>
      <c r="Z494" s="82" t="s">
        <v>2010</v>
      </c>
      <c r="AA494" s="79"/>
      <c r="AB494" s="79"/>
      <c r="AC494" s="87" t="s">
        <v>2522</v>
      </c>
      <c r="AD494" s="79"/>
      <c r="AE494" s="79" t="b">
        <v>0</v>
      </c>
      <c r="AF494" s="79">
        <v>0</v>
      </c>
      <c r="AG494" s="87" t="s">
        <v>2624</v>
      </c>
      <c r="AH494" s="79" t="b">
        <v>0</v>
      </c>
      <c r="AI494" s="79" t="s">
        <v>2626</v>
      </c>
      <c r="AJ494" s="79"/>
      <c r="AK494" s="87" t="s">
        <v>2624</v>
      </c>
      <c r="AL494" s="79" t="b">
        <v>0</v>
      </c>
      <c r="AM494" s="79">
        <v>26</v>
      </c>
      <c r="AN494" s="87" t="s">
        <v>2596</v>
      </c>
      <c r="AO494" s="79" t="s">
        <v>2631</v>
      </c>
      <c r="AP494" s="79" t="b">
        <v>0</v>
      </c>
      <c r="AQ494" s="87" t="s">
        <v>2596</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2</v>
      </c>
      <c r="BE494" s="78" t="str">
        <f>REPLACE(INDEX(GroupVertices[Group],MATCH(Edges[[#This Row],[Vertex 2]],GroupVertices[Vertex],0)),1,1,"")</f>
        <v>1</v>
      </c>
      <c r="BF494" s="48">
        <v>1</v>
      </c>
      <c r="BG494" s="49">
        <v>2.5641025641025643</v>
      </c>
      <c r="BH494" s="48">
        <v>0</v>
      </c>
      <c r="BI494" s="49">
        <v>0</v>
      </c>
      <c r="BJ494" s="48">
        <v>0</v>
      </c>
      <c r="BK494" s="49">
        <v>0</v>
      </c>
      <c r="BL494" s="48">
        <v>38</v>
      </c>
      <c r="BM494" s="49">
        <v>97.43589743589743</v>
      </c>
      <c r="BN494" s="48">
        <v>39</v>
      </c>
    </row>
    <row r="495" spans="1:66" ht="15">
      <c r="A495" s="64" t="s">
        <v>554</v>
      </c>
      <c r="B495" s="64" t="s">
        <v>597</v>
      </c>
      <c r="C495" s="65" t="s">
        <v>5759</v>
      </c>
      <c r="D495" s="66">
        <v>3</v>
      </c>
      <c r="E495" s="67" t="s">
        <v>132</v>
      </c>
      <c r="F495" s="68">
        <v>32</v>
      </c>
      <c r="G495" s="65"/>
      <c r="H495" s="69"/>
      <c r="I495" s="70"/>
      <c r="J495" s="70"/>
      <c r="K495" s="34" t="s">
        <v>65</v>
      </c>
      <c r="L495" s="77">
        <v>495</v>
      </c>
      <c r="M495" s="77"/>
      <c r="N495" s="72"/>
      <c r="O495" s="79" t="s">
        <v>630</v>
      </c>
      <c r="P495" s="81">
        <v>43689.00861111111</v>
      </c>
      <c r="Q495" s="79" t="s">
        <v>644</v>
      </c>
      <c r="R495" s="79"/>
      <c r="S495" s="79"/>
      <c r="T495" s="79" t="s">
        <v>661</v>
      </c>
      <c r="U495" s="79"/>
      <c r="V495" s="82" t="s">
        <v>1024</v>
      </c>
      <c r="W495" s="81">
        <v>43689.00861111111</v>
      </c>
      <c r="X495" s="85">
        <v>43689</v>
      </c>
      <c r="Y495" s="87" t="s">
        <v>1499</v>
      </c>
      <c r="Z495" s="82" t="s">
        <v>2011</v>
      </c>
      <c r="AA495" s="79"/>
      <c r="AB495" s="79"/>
      <c r="AC495" s="87" t="s">
        <v>2523</v>
      </c>
      <c r="AD495" s="79"/>
      <c r="AE495" s="79" t="b">
        <v>0</v>
      </c>
      <c r="AF495" s="79">
        <v>0</v>
      </c>
      <c r="AG495" s="87" t="s">
        <v>2624</v>
      </c>
      <c r="AH495" s="79" t="b">
        <v>0</v>
      </c>
      <c r="AI495" s="79" t="s">
        <v>2626</v>
      </c>
      <c r="AJ495" s="79"/>
      <c r="AK495" s="87" t="s">
        <v>2624</v>
      </c>
      <c r="AL495" s="79" t="b">
        <v>0</v>
      </c>
      <c r="AM495" s="79">
        <v>158</v>
      </c>
      <c r="AN495" s="87" t="s">
        <v>2621</v>
      </c>
      <c r="AO495" s="79" t="s">
        <v>2631</v>
      </c>
      <c r="AP495" s="79" t="b">
        <v>0</v>
      </c>
      <c r="AQ495" s="87" t="s">
        <v>2621</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2</v>
      </c>
      <c r="BE495" s="78" t="str">
        <f>REPLACE(INDEX(GroupVertices[Group],MATCH(Edges[[#This Row],[Vertex 2]],GroupVertices[Vertex],0)),1,1,"")</f>
        <v>2</v>
      </c>
      <c r="BF495" s="48">
        <v>0</v>
      </c>
      <c r="BG495" s="49">
        <v>0</v>
      </c>
      <c r="BH495" s="48">
        <v>0</v>
      </c>
      <c r="BI495" s="49">
        <v>0</v>
      </c>
      <c r="BJ495" s="48">
        <v>0</v>
      </c>
      <c r="BK495" s="49">
        <v>0</v>
      </c>
      <c r="BL495" s="48">
        <v>42</v>
      </c>
      <c r="BM495" s="49">
        <v>100</v>
      </c>
      <c r="BN495" s="48">
        <v>42</v>
      </c>
    </row>
    <row r="496" spans="1:66" ht="15">
      <c r="A496" s="64" t="s">
        <v>555</v>
      </c>
      <c r="B496" s="64" t="s">
        <v>599</v>
      </c>
      <c r="C496" s="65" t="s">
        <v>5759</v>
      </c>
      <c r="D496" s="66">
        <v>3</v>
      </c>
      <c r="E496" s="67" t="s">
        <v>132</v>
      </c>
      <c r="F496" s="68">
        <v>32</v>
      </c>
      <c r="G496" s="65"/>
      <c r="H496" s="69"/>
      <c r="I496" s="70"/>
      <c r="J496" s="70"/>
      <c r="K496" s="34" t="s">
        <v>65</v>
      </c>
      <c r="L496" s="77">
        <v>496</v>
      </c>
      <c r="M496" s="77"/>
      <c r="N496" s="72"/>
      <c r="O496" s="79" t="s">
        <v>630</v>
      </c>
      <c r="P496" s="81">
        <v>43682.62706018519</v>
      </c>
      <c r="Q496" s="79" t="s">
        <v>634</v>
      </c>
      <c r="R496" s="79"/>
      <c r="S496" s="79"/>
      <c r="T496" s="79" t="s">
        <v>660</v>
      </c>
      <c r="U496" s="79"/>
      <c r="V496" s="82" t="s">
        <v>1025</v>
      </c>
      <c r="W496" s="81">
        <v>43682.62706018519</v>
      </c>
      <c r="X496" s="85">
        <v>43682</v>
      </c>
      <c r="Y496" s="87" t="s">
        <v>1500</v>
      </c>
      <c r="Z496" s="82" t="s">
        <v>2012</v>
      </c>
      <c r="AA496" s="79"/>
      <c r="AB496" s="79"/>
      <c r="AC496" s="87" t="s">
        <v>2524</v>
      </c>
      <c r="AD496" s="79"/>
      <c r="AE496" s="79" t="b">
        <v>0</v>
      </c>
      <c r="AF496" s="79">
        <v>0</v>
      </c>
      <c r="AG496" s="87" t="s">
        <v>2624</v>
      </c>
      <c r="AH496" s="79" t="b">
        <v>0</v>
      </c>
      <c r="AI496" s="79" t="s">
        <v>2626</v>
      </c>
      <c r="AJ496" s="79"/>
      <c r="AK496" s="87" t="s">
        <v>2624</v>
      </c>
      <c r="AL496" s="79" t="b">
        <v>0</v>
      </c>
      <c r="AM496" s="79">
        <v>192</v>
      </c>
      <c r="AN496" s="87" t="s">
        <v>2597</v>
      </c>
      <c r="AO496" s="79" t="s">
        <v>2631</v>
      </c>
      <c r="AP496" s="79" t="b">
        <v>0</v>
      </c>
      <c r="AQ496" s="87" t="s">
        <v>2597</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2</v>
      </c>
      <c r="BE496" s="78" t="str">
        <f>REPLACE(INDEX(GroupVertices[Group],MATCH(Edges[[#This Row],[Vertex 2]],GroupVertices[Vertex],0)),1,1,"")</f>
        <v>1</v>
      </c>
      <c r="BF496" s="48">
        <v>1</v>
      </c>
      <c r="BG496" s="49">
        <v>2.9411764705882355</v>
      </c>
      <c r="BH496" s="48">
        <v>0</v>
      </c>
      <c r="BI496" s="49">
        <v>0</v>
      </c>
      <c r="BJ496" s="48">
        <v>0</v>
      </c>
      <c r="BK496" s="49">
        <v>0</v>
      </c>
      <c r="BL496" s="48">
        <v>33</v>
      </c>
      <c r="BM496" s="49">
        <v>97.05882352941177</v>
      </c>
      <c r="BN496" s="48">
        <v>34</v>
      </c>
    </row>
    <row r="497" spans="1:66" ht="15">
      <c r="A497" s="64" t="s">
        <v>555</v>
      </c>
      <c r="B497" s="64" t="s">
        <v>597</v>
      </c>
      <c r="C497" s="65" t="s">
        <v>5759</v>
      </c>
      <c r="D497" s="66">
        <v>3</v>
      </c>
      <c r="E497" s="67" t="s">
        <v>132</v>
      </c>
      <c r="F497" s="68">
        <v>32</v>
      </c>
      <c r="G497" s="65"/>
      <c r="H497" s="69"/>
      <c r="I497" s="70"/>
      <c r="J497" s="70"/>
      <c r="K497" s="34" t="s">
        <v>65</v>
      </c>
      <c r="L497" s="77">
        <v>497</v>
      </c>
      <c r="M497" s="77"/>
      <c r="N497" s="72"/>
      <c r="O497" s="79" t="s">
        <v>630</v>
      </c>
      <c r="P497" s="81">
        <v>43689.02342592592</v>
      </c>
      <c r="Q497" s="79" t="s">
        <v>643</v>
      </c>
      <c r="R497" s="79"/>
      <c r="S497" s="79"/>
      <c r="T497" s="79" t="s">
        <v>667</v>
      </c>
      <c r="U497" s="79"/>
      <c r="V497" s="82" t="s">
        <v>1025</v>
      </c>
      <c r="W497" s="81">
        <v>43689.02342592592</v>
      </c>
      <c r="X497" s="85">
        <v>43689</v>
      </c>
      <c r="Y497" s="87" t="s">
        <v>1501</v>
      </c>
      <c r="Z497" s="82" t="s">
        <v>2013</v>
      </c>
      <c r="AA497" s="79"/>
      <c r="AB497" s="79"/>
      <c r="AC497" s="87" t="s">
        <v>2525</v>
      </c>
      <c r="AD497" s="79"/>
      <c r="AE497" s="79" t="b">
        <v>0</v>
      </c>
      <c r="AF497" s="79">
        <v>0</v>
      </c>
      <c r="AG497" s="87" t="s">
        <v>2624</v>
      </c>
      <c r="AH497" s="79" t="b">
        <v>0</v>
      </c>
      <c r="AI497" s="79" t="s">
        <v>2626</v>
      </c>
      <c r="AJ497" s="79"/>
      <c r="AK497" s="87" t="s">
        <v>2624</v>
      </c>
      <c r="AL497" s="79" t="b">
        <v>0</v>
      </c>
      <c r="AM497" s="79">
        <v>18</v>
      </c>
      <c r="AN497" s="87" t="s">
        <v>2620</v>
      </c>
      <c r="AO497" s="79" t="s">
        <v>2631</v>
      </c>
      <c r="AP497" s="79" t="b">
        <v>0</v>
      </c>
      <c r="AQ497" s="87" t="s">
        <v>2620</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2</v>
      </c>
      <c r="BF497" s="48">
        <v>1</v>
      </c>
      <c r="BG497" s="49">
        <v>3.8461538461538463</v>
      </c>
      <c r="BH497" s="48">
        <v>0</v>
      </c>
      <c r="BI497" s="49">
        <v>0</v>
      </c>
      <c r="BJ497" s="48">
        <v>0</v>
      </c>
      <c r="BK497" s="49">
        <v>0</v>
      </c>
      <c r="BL497" s="48">
        <v>25</v>
      </c>
      <c r="BM497" s="49">
        <v>96.15384615384616</v>
      </c>
      <c r="BN497" s="48">
        <v>26</v>
      </c>
    </row>
    <row r="498" spans="1:66" ht="15">
      <c r="A498" s="64" t="s">
        <v>556</v>
      </c>
      <c r="B498" s="64" t="s">
        <v>599</v>
      </c>
      <c r="C498" s="65" t="s">
        <v>5759</v>
      </c>
      <c r="D498" s="66">
        <v>3</v>
      </c>
      <c r="E498" s="67" t="s">
        <v>132</v>
      </c>
      <c r="F498" s="68">
        <v>32</v>
      </c>
      <c r="G498" s="65"/>
      <c r="H498" s="69"/>
      <c r="I498" s="70"/>
      <c r="J498" s="70"/>
      <c r="K498" s="34" t="s">
        <v>65</v>
      </c>
      <c r="L498" s="77">
        <v>498</v>
      </c>
      <c r="M498" s="77"/>
      <c r="N498" s="72"/>
      <c r="O498" s="79" t="s">
        <v>630</v>
      </c>
      <c r="P498" s="81">
        <v>43689.087488425925</v>
      </c>
      <c r="Q498" s="79" t="s">
        <v>645</v>
      </c>
      <c r="R498" s="79"/>
      <c r="S498" s="79"/>
      <c r="T498" s="79" t="s">
        <v>668</v>
      </c>
      <c r="U498" s="79"/>
      <c r="V498" s="82" t="s">
        <v>1026</v>
      </c>
      <c r="W498" s="81">
        <v>43689.087488425925</v>
      </c>
      <c r="X498" s="85">
        <v>43689</v>
      </c>
      <c r="Y498" s="87" t="s">
        <v>1502</v>
      </c>
      <c r="Z498" s="82" t="s">
        <v>2014</v>
      </c>
      <c r="AA498" s="79"/>
      <c r="AB498" s="79"/>
      <c r="AC498" s="87" t="s">
        <v>2526</v>
      </c>
      <c r="AD498" s="79"/>
      <c r="AE498" s="79" t="b">
        <v>0</v>
      </c>
      <c r="AF498" s="79">
        <v>0</v>
      </c>
      <c r="AG498" s="87" t="s">
        <v>2624</v>
      </c>
      <c r="AH498" s="79" t="b">
        <v>0</v>
      </c>
      <c r="AI498" s="79" t="s">
        <v>2626</v>
      </c>
      <c r="AJ498" s="79"/>
      <c r="AK498" s="87" t="s">
        <v>2624</v>
      </c>
      <c r="AL498" s="79" t="b">
        <v>0</v>
      </c>
      <c r="AM498" s="79">
        <v>8</v>
      </c>
      <c r="AN498" s="87" t="s">
        <v>2575</v>
      </c>
      <c r="AO498" s="79" t="s">
        <v>2631</v>
      </c>
      <c r="AP498" s="79" t="b">
        <v>0</v>
      </c>
      <c r="AQ498" s="87" t="s">
        <v>2575</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4</v>
      </c>
      <c r="BE498" s="78" t="str">
        <f>REPLACE(INDEX(GroupVertices[Group],MATCH(Edges[[#This Row],[Vertex 2]],GroupVertices[Vertex],0)),1,1,"")</f>
        <v>1</v>
      </c>
      <c r="BF498" s="48"/>
      <c r="BG498" s="49"/>
      <c r="BH498" s="48"/>
      <c r="BI498" s="49"/>
      <c r="BJ498" s="48"/>
      <c r="BK498" s="49"/>
      <c r="BL498" s="48"/>
      <c r="BM498" s="49"/>
      <c r="BN498" s="48"/>
    </row>
    <row r="499" spans="1:66" ht="15">
      <c r="A499" s="64" t="s">
        <v>556</v>
      </c>
      <c r="B499" s="64" t="s">
        <v>625</v>
      </c>
      <c r="C499" s="65" t="s">
        <v>5759</v>
      </c>
      <c r="D499" s="66">
        <v>3</v>
      </c>
      <c r="E499" s="67" t="s">
        <v>132</v>
      </c>
      <c r="F499" s="68">
        <v>32</v>
      </c>
      <c r="G499" s="65"/>
      <c r="H499" s="69"/>
      <c r="I499" s="70"/>
      <c r="J499" s="70"/>
      <c r="K499" s="34" t="s">
        <v>65</v>
      </c>
      <c r="L499" s="77">
        <v>499</v>
      </c>
      <c r="M499" s="77"/>
      <c r="N499" s="72"/>
      <c r="O499" s="79" t="s">
        <v>631</v>
      </c>
      <c r="P499" s="81">
        <v>43689.087488425925</v>
      </c>
      <c r="Q499" s="79" t="s">
        <v>645</v>
      </c>
      <c r="R499" s="79"/>
      <c r="S499" s="79"/>
      <c r="T499" s="79" t="s">
        <v>668</v>
      </c>
      <c r="U499" s="79"/>
      <c r="V499" s="82" t="s">
        <v>1026</v>
      </c>
      <c r="W499" s="81">
        <v>43689.087488425925</v>
      </c>
      <c r="X499" s="85">
        <v>43689</v>
      </c>
      <c r="Y499" s="87" t="s">
        <v>1502</v>
      </c>
      <c r="Z499" s="82" t="s">
        <v>2014</v>
      </c>
      <c r="AA499" s="79"/>
      <c r="AB499" s="79"/>
      <c r="AC499" s="87" t="s">
        <v>2526</v>
      </c>
      <c r="AD499" s="79"/>
      <c r="AE499" s="79" t="b">
        <v>0</v>
      </c>
      <c r="AF499" s="79">
        <v>0</v>
      </c>
      <c r="AG499" s="87" t="s">
        <v>2624</v>
      </c>
      <c r="AH499" s="79" t="b">
        <v>0</v>
      </c>
      <c r="AI499" s="79" t="s">
        <v>2626</v>
      </c>
      <c r="AJ499" s="79"/>
      <c r="AK499" s="87" t="s">
        <v>2624</v>
      </c>
      <c r="AL499" s="79" t="b">
        <v>0</v>
      </c>
      <c r="AM499" s="79">
        <v>8</v>
      </c>
      <c r="AN499" s="87" t="s">
        <v>2575</v>
      </c>
      <c r="AO499" s="79" t="s">
        <v>2631</v>
      </c>
      <c r="AP499" s="79" t="b">
        <v>0</v>
      </c>
      <c r="AQ499" s="87" t="s">
        <v>2575</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4</v>
      </c>
      <c r="BE499" s="78" t="str">
        <f>REPLACE(INDEX(GroupVertices[Group],MATCH(Edges[[#This Row],[Vertex 2]],GroupVertices[Vertex],0)),1,1,"")</f>
        <v>4</v>
      </c>
      <c r="BF499" s="48"/>
      <c r="BG499" s="49"/>
      <c r="BH499" s="48"/>
      <c r="BI499" s="49"/>
      <c r="BJ499" s="48"/>
      <c r="BK499" s="49"/>
      <c r="BL499" s="48"/>
      <c r="BM499" s="49"/>
      <c r="BN499" s="48"/>
    </row>
    <row r="500" spans="1:66" ht="15">
      <c r="A500" s="64" t="s">
        <v>556</v>
      </c>
      <c r="B500" s="64" t="s">
        <v>626</v>
      </c>
      <c r="C500" s="65" t="s">
        <v>5759</v>
      </c>
      <c r="D500" s="66">
        <v>3</v>
      </c>
      <c r="E500" s="67" t="s">
        <v>132</v>
      </c>
      <c r="F500" s="68">
        <v>32</v>
      </c>
      <c r="G500" s="65"/>
      <c r="H500" s="69"/>
      <c r="I500" s="70"/>
      <c r="J500" s="70"/>
      <c r="K500" s="34" t="s">
        <v>65</v>
      </c>
      <c r="L500" s="77">
        <v>500</v>
      </c>
      <c r="M500" s="77"/>
      <c r="N500" s="72"/>
      <c r="O500" s="79" t="s">
        <v>631</v>
      </c>
      <c r="P500" s="81">
        <v>43689.087488425925</v>
      </c>
      <c r="Q500" s="79" t="s">
        <v>645</v>
      </c>
      <c r="R500" s="79"/>
      <c r="S500" s="79"/>
      <c r="T500" s="79" t="s">
        <v>668</v>
      </c>
      <c r="U500" s="79"/>
      <c r="V500" s="82" t="s">
        <v>1026</v>
      </c>
      <c r="W500" s="81">
        <v>43689.087488425925</v>
      </c>
      <c r="X500" s="85">
        <v>43689</v>
      </c>
      <c r="Y500" s="87" t="s">
        <v>1502</v>
      </c>
      <c r="Z500" s="82" t="s">
        <v>2014</v>
      </c>
      <c r="AA500" s="79"/>
      <c r="AB500" s="79"/>
      <c r="AC500" s="87" t="s">
        <v>2526</v>
      </c>
      <c r="AD500" s="79"/>
      <c r="AE500" s="79" t="b">
        <v>0</v>
      </c>
      <c r="AF500" s="79">
        <v>0</v>
      </c>
      <c r="AG500" s="87" t="s">
        <v>2624</v>
      </c>
      <c r="AH500" s="79" t="b">
        <v>0</v>
      </c>
      <c r="AI500" s="79" t="s">
        <v>2626</v>
      </c>
      <c r="AJ500" s="79"/>
      <c r="AK500" s="87" t="s">
        <v>2624</v>
      </c>
      <c r="AL500" s="79" t="b">
        <v>0</v>
      </c>
      <c r="AM500" s="79">
        <v>8</v>
      </c>
      <c r="AN500" s="87" t="s">
        <v>2575</v>
      </c>
      <c r="AO500" s="79" t="s">
        <v>2631</v>
      </c>
      <c r="AP500" s="79" t="b">
        <v>0</v>
      </c>
      <c r="AQ500" s="87" t="s">
        <v>2575</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4</v>
      </c>
      <c r="BE500" s="78" t="str">
        <f>REPLACE(INDEX(GroupVertices[Group],MATCH(Edges[[#This Row],[Vertex 2]],GroupVertices[Vertex],0)),1,1,"")</f>
        <v>4</v>
      </c>
      <c r="BF500" s="48">
        <v>1</v>
      </c>
      <c r="BG500" s="49">
        <v>3.4482758620689653</v>
      </c>
      <c r="BH500" s="48">
        <v>0</v>
      </c>
      <c r="BI500" s="49">
        <v>0</v>
      </c>
      <c r="BJ500" s="48">
        <v>0</v>
      </c>
      <c r="BK500" s="49">
        <v>0</v>
      </c>
      <c r="BL500" s="48">
        <v>28</v>
      </c>
      <c r="BM500" s="49">
        <v>96.55172413793103</v>
      </c>
      <c r="BN500" s="48">
        <v>29</v>
      </c>
    </row>
    <row r="501" spans="1:66" ht="15">
      <c r="A501" s="64" t="s">
        <v>557</v>
      </c>
      <c r="B501" s="64" t="s">
        <v>597</v>
      </c>
      <c r="C501" s="65" t="s">
        <v>5759</v>
      </c>
      <c r="D501" s="66">
        <v>3</v>
      </c>
      <c r="E501" s="67" t="s">
        <v>132</v>
      </c>
      <c r="F501" s="68">
        <v>32</v>
      </c>
      <c r="G501" s="65"/>
      <c r="H501" s="69"/>
      <c r="I501" s="70"/>
      <c r="J501" s="70"/>
      <c r="K501" s="34" t="s">
        <v>65</v>
      </c>
      <c r="L501" s="77">
        <v>501</v>
      </c>
      <c r="M501" s="77"/>
      <c r="N501" s="72"/>
      <c r="O501" s="79" t="s">
        <v>630</v>
      </c>
      <c r="P501" s="81">
        <v>43689.13255787037</v>
      </c>
      <c r="Q501" s="79" t="s">
        <v>644</v>
      </c>
      <c r="R501" s="79"/>
      <c r="S501" s="79"/>
      <c r="T501" s="79" t="s">
        <v>661</v>
      </c>
      <c r="U501" s="79"/>
      <c r="V501" s="82" t="s">
        <v>1027</v>
      </c>
      <c r="W501" s="81">
        <v>43689.13255787037</v>
      </c>
      <c r="X501" s="85">
        <v>43689</v>
      </c>
      <c r="Y501" s="87" t="s">
        <v>1503</v>
      </c>
      <c r="Z501" s="82" t="s">
        <v>2015</v>
      </c>
      <c r="AA501" s="79"/>
      <c r="AB501" s="79"/>
      <c r="AC501" s="87" t="s">
        <v>2527</v>
      </c>
      <c r="AD501" s="79"/>
      <c r="AE501" s="79" t="b">
        <v>0</v>
      </c>
      <c r="AF501" s="79">
        <v>0</v>
      </c>
      <c r="AG501" s="87" t="s">
        <v>2624</v>
      </c>
      <c r="AH501" s="79" t="b">
        <v>0</v>
      </c>
      <c r="AI501" s="79" t="s">
        <v>2626</v>
      </c>
      <c r="AJ501" s="79"/>
      <c r="AK501" s="87" t="s">
        <v>2624</v>
      </c>
      <c r="AL501" s="79" t="b">
        <v>0</v>
      </c>
      <c r="AM501" s="79">
        <v>158</v>
      </c>
      <c r="AN501" s="87" t="s">
        <v>2621</v>
      </c>
      <c r="AO501" s="79" t="s">
        <v>2631</v>
      </c>
      <c r="AP501" s="79" t="b">
        <v>0</v>
      </c>
      <c r="AQ501" s="87" t="s">
        <v>2621</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2</v>
      </c>
      <c r="BE501" s="78" t="str">
        <f>REPLACE(INDEX(GroupVertices[Group],MATCH(Edges[[#This Row],[Vertex 2]],GroupVertices[Vertex],0)),1,1,"")</f>
        <v>2</v>
      </c>
      <c r="BF501" s="48">
        <v>0</v>
      </c>
      <c r="BG501" s="49">
        <v>0</v>
      </c>
      <c r="BH501" s="48">
        <v>0</v>
      </c>
      <c r="BI501" s="49">
        <v>0</v>
      </c>
      <c r="BJ501" s="48">
        <v>0</v>
      </c>
      <c r="BK501" s="49">
        <v>0</v>
      </c>
      <c r="BL501" s="48">
        <v>42</v>
      </c>
      <c r="BM501" s="49">
        <v>100</v>
      </c>
      <c r="BN501" s="48">
        <v>42</v>
      </c>
    </row>
    <row r="502" spans="1:66" ht="15">
      <c r="A502" s="64" t="s">
        <v>558</v>
      </c>
      <c r="B502" s="64" t="s">
        <v>597</v>
      </c>
      <c r="C502" s="65" t="s">
        <v>5759</v>
      </c>
      <c r="D502" s="66">
        <v>3</v>
      </c>
      <c r="E502" s="67" t="s">
        <v>132</v>
      </c>
      <c r="F502" s="68">
        <v>32</v>
      </c>
      <c r="G502" s="65"/>
      <c r="H502" s="69"/>
      <c r="I502" s="70"/>
      <c r="J502" s="70"/>
      <c r="K502" s="34" t="s">
        <v>65</v>
      </c>
      <c r="L502" s="77">
        <v>502</v>
      </c>
      <c r="M502" s="77"/>
      <c r="N502" s="72"/>
      <c r="O502" s="79" t="s">
        <v>630</v>
      </c>
      <c r="P502" s="81">
        <v>43689.155648148146</v>
      </c>
      <c r="Q502" s="79" t="s">
        <v>644</v>
      </c>
      <c r="R502" s="79"/>
      <c r="S502" s="79"/>
      <c r="T502" s="79" t="s">
        <v>661</v>
      </c>
      <c r="U502" s="79"/>
      <c r="V502" s="82" t="s">
        <v>1028</v>
      </c>
      <c r="W502" s="81">
        <v>43689.155648148146</v>
      </c>
      <c r="X502" s="85">
        <v>43689</v>
      </c>
      <c r="Y502" s="87" t="s">
        <v>1504</v>
      </c>
      <c r="Z502" s="82" t="s">
        <v>2016</v>
      </c>
      <c r="AA502" s="79"/>
      <c r="AB502" s="79"/>
      <c r="AC502" s="87" t="s">
        <v>2528</v>
      </c>
      <c r="AD502" s="79"/>
      <c r="AE502" s="79" t="b">
        <v>0</v>
      </c>
      <c r="AF502" s="79">
        <v>0</v>
      </c>
      <c r="AG502" s="87" t="s">
        <v>2624</v>
      </c>
      <c r="AH502" s="79" t="b">
        <v>0</v>
      </c>
      <c r="AI502" s="79" t="s">
        <v>2626</v>
      </c>
      <c r="AJ502" s="79"/>
      <c r="AK502" s="87" t="s">
        <v>2624</v>
      </c>
      <c r="AL502" s="79" t="b">
        <v>0</v>
      </c>
      <c r="AM502" s="79">
        <v>158</v>
      </c>
      <c r="AN502" s="87" t="s">
        <v>2621</v>
      </c>
      <c r="AO502" s="79" t="s">
        <v>2632</v>
      </c>
      <c r="AP502" s="79" t="b">
        <v>0</v>
      </c>
      <c r="AQ502" s="87" t="s">
        <v>2621</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2</v>
      </c>
      <c r="BE502" s="78" t="str">
        <f>REPLACE(INDEX(GroupVertices[Group],MATCH(Edges[[#This Row],[Vertex 2]],GroupVertices[Vertex],0)),1,1,"")</f>
        <v>2</v>
      </c>
      <c r="BF502" s="48">
        <v>0</v>
      </c>
      <c r="BG502" s="49">
        <v>0</v>
      </c>
      <c r="BH502" s="48">
        <v>0</v>
      </c>
      <c r="BI502" s="49">
        <v>0</v>
      </c>
      <c r="BJ502" s="48">
        <v>0</v>
      </c>
      <c r="BK502" s="49">
        <v>0</v>
      </c>
      <c r="BL502" s="48">
        <v>42</v>
      </c>
      <c r="BM502" s="49">
        <v>100</v>
      </c>
      <c r="BN502" s="48">
        <v>42</v>
      </c>
    </row>
    <row r="503" spans="1:66" ht="15">
      <c r="A503" s="64" t="s">
        <v>559</v>
      </c>
      <c r="B503" s="64" t="s">
        <v>597</v>
      </c>
      <c r="C503" s="65" t="s">
        <v>5759</v>
      </c>
      <c r="D503" s="66">
        <v>3</v>
      </c>
      <c r="E503" s="67" t="s">
        <v>132</v>
      </c>
      <c r="F503" s="68">
        <v>32</v>
      </c>
      <c r="G503" s="65"/>
      <c r="H503" s="69"/>
      <c r="I503" s="70"/>
      <c r="J503" s="70"/>
      <c r="K503" s="34" t="s">
        <v>65</v>
      </c>
      <c r="L503" s="77">
        <v>503</v>
      </c>
      <c r="M503" s="77"/>
      <c r="N503" s="72"/>
      <c r="O503" s="79" t="s">
        <v>630</v>
      </c>
      <c r="P503" s="81">
        <v>43689.218310185184</v>
      </c>
      <c r="Q503" s="79" t="s">
        <v>644</v>
      </c>
      <c r="R503" s="79"/>
      <c r="S503" s="79"/>
      <c r="T503" s="79" t="s">
        <v>661</v>
      </c>
      <c r="U503" s="79"/>
      <c r="V503" s="82" t="s">
        <v>1029</v>
      </c>
      <c r="W503" s="81">
        <v>43689.218310185184</v>
      </c>
      <c r="X503" s="85">
        <v>43689</v>
      </c>
      <c r="Y503" s="87" t="s">
        <v>1505</v>
      </c>
      <c r="Z503" s="82" t="s">
        <v>2017</v>
      </c>
      <c r="AA503" s="79"/>
      <c r="AB503" s="79"/>
      <c r="AC503" s="87" t="s">
        <v>2529</v>
      </c>
      <c r="AD503" s="79"/>
      <c r="AE503" s="79" t="b">
        <v>0</v>
      </c>
      <c r="AF503" s="79">
        <v>0</v>
      </c>
      <c r="AG503" s="87" t="s">
        <v>2624</v>
      </c>
      <c r="AH503" s="79" t="b">
        <v>0</v>
      </c>
      <c r="AI503" s="79" t="s">
        <v>2626</v>
      </c>
      <c r="AJ503" s="79"/>
      <c r="AK503" s="87" t="s">
        <v>2624</v>
      </c>
      <c r="AL503" s="79" t="b">
        <v>0</v>
      </c>
      <c r="AM503" s="79">
        <v>158</v>
      </c>
      <c r="AN503" s="87" t="s">
        <v>2621</v>
      </c>
      <c r="AO503" s="79" t="s">
        <v>2637</v>
      </c>
      <c r="AP503" s="79" t="b">
        <v>0</v>
      </c>
      <c r="AQ503" s="87" t="s">
        <v>2621</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2</v>
      </c>
      <c r="BE503" s="78" t="str">
        <f>REPLACE(INDEX(GroupVertices[Group],MATCH(Edges[[#This Row],[Vertex 2]],GroupVertices[Vertex],0)),1,1,"")</f>
        <v>2</v>
      </c>
      <c r="BF503" s="48">
        <v>0</v>
      </c>
      <c r="BG503" s="49">
        <v>0</v>
      </c>
      <c r="BH503" s="48">
        <v>0</v>
      </c>
      <c r="BI503" s="49">
        <v>0</v>
      </c>
      <c r="BJ503" s="48">
        <v>0</v>
      </c>
      <c r="BK503" s="49">
        <v>0</v>
      </c>
      <c r="BL503" s="48">
        <v>42</v>
      </c>
      <c r="BM503" s="49">
        <v>100</v>
      </c>
      <c r="BN503" s="48">
        <v>42</v>
      </c>
    </row>
    <row r="504" spans="1:66" ht="15">
      <c r="A504" s="64" t="s">
        <v>560</v>
      </c>
      <c r="B504" s="64" t="s">
        <v>597</v>
      </c>
      <c r="C504" s="65" t="s">
        <v>5759</v>
      </c>
      <c r="D504" s="66">
        <v>3</v>
      </c>
      <c r="E504" s="67" t="s">
        <v>132</v>
      </c>
      <c r="F504" s="68">
        <v>32</v>
      </c>
      <c r="G504" s="65"/>
      <c r="H504" s="69"/>
      <c r="I504" s="70"/>
      <c r="J504" s="70"/>
      <c r="K504" s="34" t="s">
        <v>65</v>
      </c>
      <c r="L504" s="77">
        <v>504</v>
      </c>
      <c r="M504" s="77"/>
      <c r="N504" s="72"/>
      <c r="O504" s="79" t="s">
        <v>630</v>
      </c>
      <c r="P504" s="81">
        <v>43689.22688657408</v>
      </c>
      <c r="Q504" s="79" t="s">
        <v>644</v>
      </c>
      <c r="R504" s="79"/>
      <c r="S504" s="79"/>
      <c r="T504" s="79" t="s">
        <v>661</v>
      </c>
      <c r="U504" s="79"/>
      <c r="V504" s="82" t="s">
        <v>1030</v>
      </c>
      <c r="W504" s="81">
        <v>43689.22688657408</v>
      </c>
      <c r="X504" s="85">
        <v>43689</v>
      </c>
      <c r="Y504" s="87" t="s">
        <v>1506</v>
      </c>
      <c r="Z504" s="82" t="s">
        <v>2018</v>
      </c>
      <c r="AA504" s="79"/>
      <c r="AB504" s="79"/>
      <c r="AC504" s="87" t="s">
        <v>2530</v>
      </c>
      <c r="AD504" s="79"/>
      <c r="AE504" s="79" t="b">
        <v>0</v>
      </c>
      <c r="AF504" s="79">
        <v>0</v>
      </c>
      <c r="AG504" s="87" t="s">
        <v>2624</v>
      </c>
      <c r="AH504" s="79" t="b">
        <v>0</v>
      </c>
      <c r="AI504" s="79" t="s">
        <v>2626</v>
      </c>
      <c r="AJ504" s="79"/>
      <c r="AK504" s="87" t="s">
        <v>2624</v>
      </c>
      <c r="AL504" s="79" t="b">
        <v>0</v>
      </c>
      <c r="AM504" s="79">
        <v>158</v>
      </c>
      <c r="AN504" s="87" t="s">
        <v>2621</v>
      </c>
      <c r="AO504" s="79" t="s">
        <v>2632</v>
      </c>
      <c r="AP504" s="79" t="b">
        <v>0</v>
      </c>
      <c r="AQ504" s="87" t="s">
        <v>2621</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2</v>
      </c>
      <c r="BE504" s="78" t="str">
        <f>REPLACE(INDEX(GroupVertices[Group],MATCH(Edges[[#This Row],[Vertex 2]],GroupVertices[Vertex],0)),1,1,"")</f>
        <v>2</v>
      </c>
      <c r="BF504" s="48">
        <v>0</v>
      </c>
      <c r="BG504" s="49">
        <v>0</v>
      </c>
      <c r="BH504" s="48">
        <v>0</v>
      </c>
      <c r="BI504" s="49">
        <v>0</v>
      </c>
      <c r="BJ504" s="48">
        <v>0</v>
      </c>
      <c r="BK504" s="49">
        <v>0</v>
      </c>
      <c r="BL504" s="48">
        <v>42</v>
      </c>
      <c r="BM504" s="49">
        <v>100</v>
      </c>
      <c r="BN504" s="48">
        <v>42</v>
      </c>
    </row>
    <row r="505" spans="1:66" ht="15">
      <c r="A505" s="64" t="s">
        <v>561</v>
      </c>
      <c r="B505" s="64" t="s">
        <v>597</v>
      </c>
      <c r="C505" s="65" t="s">
        <v>5759</v>
      </c>
      <c r="D505" s="66">
        <v>3</v>
      </c>
      <c r="E505" s="67" t="s">
        <v>132</v>
      </c>
      <c r="F505" s="68">
        <v>32</v>
      </c>
      <c r="G505" s="65"/>
      <c r="H505" s="69"/>
      <c r="I505" s="70"/>
      <c r="J505" s="70"/>
      <c r="K505" s="34" t="s">
        <v>65</v>
      </c>
      <c r="L505" s="77">
        <v>505</v>
      </c>
      <c r="M505" s="77"/>
      <c r="N505" s="72"/>
      <c r="O505" s="79" t="s">
        <v>630</v>
      </c>
      <c r="P505" s="81">
        <v>43689.22756944445</v>
      </c>
      <c r="Q505" s="79" t="s">
        <v>644</v>
      </c>
      <c r="R505" s="79"/>
      <c r="S505" s="79"/>
      <c r="T505" s="79" t="s">
        <v>661</v>
      </c>
      <c r="U505" s="79"/>
      <c r="V505" s="82" t="s">
        <v>1031</v>
      </c>
      <c r="W505" s="81">
        <v>43689.22756944445</v>
      </c>
      <c r="X505" s="85">
        <v>43689</v>
      </c>
      <c r="Y505" s="87" t="s">
        <v>1507</v>
      </c>
      <c r="Z505" s="82" t="s">
        <v>2019</v>
      </c>
      <c r="AA505" s="79"/>
      <c r="AB505" s="79"/>
      <c r="AC505" s="87" t="s">
        <v>2531</v>
      </c>
      <c r="AD505" s="79"/>
      <c r="AE505" s="79" t="b">
        <v>0</v>
      </c>
      <c r="AF505" s="79">
        <v>0</v>
      </c>
      <c r="AG505" s="87" t="s">
        <v>2624</v>
      </c>
      <c r="AH505" s="79" t="b">
        <v>0</v>
      </c>
      <c r="AI505" s="79" t="s">
        <v>2626</v>
      </c>
      <c r="AJ505" s="79"/>
      <c r="AK505" s="87" t="s">
        <v>2624</v>
      </c>
      <c r="AL505" s="79" t="b">
        <v>0</v>
      </c>
      <c r="AM505" s="79">
        <v>158</v>
      </c>
      <c r="AN505" s="87" t="s">
        <v>2621</v>
      </c>
      <c r="AO505" s="79" t="s">
        <v>2632</v>
      </c>
      <c r="AP505" s="79" t="b">
        <v>0</v>
      </c>
      <c r="AQ505" s="87" t="s">
        <v>2621</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2</v>
      </c>
      <c r="BE505" s="78" t="str">
        <f>REPLACE(INDEX(GroupVertices[Group],MATCH(Edges[[#This Row],[Vertex 2]],GroupVertices[Vertex],0)),1,1,"")</f>
        <v>2</v>
      </c>
      <c r="BF505" s="48">
        <v>0</v>
      </c>
      <c r="BG505" s="49">
        <v>0</v>
      </c>
      <c r="BH505" s="48">
        <v>0</v>
      </c>
      <c r="BI505" s="49">
        <v>0</v>
      </c>
      <c r="BJ505" s="48">
        <v>0</v>
      </c>
      <c r="BK505" s="49">
        <v>0</v>
      </c>
      <c r="BL505" s="48">
        <v>42</v>
      </c>
      <c r="BM505" s="49">
        <v>100</v>
      </c>
      <c r="BN505" s="48">
        <v>42</v>
      </c>
    </row>
    <row r="506" spans="1:66" ht="15">
      <c r="A506" s="64" t="s">
        <v>562</v>
      </c>
      <c r="B506" s="64" t="s">
        <v>597</v>
      </c>
      <c r="C506" s="65" t="s">
        <v>5759</v>
      </c>
      <c r="D506" s="66">
        <v>3</v>
      </c>
      <c r="E506" s="67" t="s">
        <v>132</v>
      </c>
      <c r="F506" s="68">
        <v>32</v>
      </c>
      <c r="G506" s="65"/>
      <c r="H506" s="69"/>
      <c r="I506" s="70"/>
      <c r="J506" s="70"/>
      <c r="K506" s="34" t="s">
        <v>65</v>
      </c>
      <c r="L506" s="77">
        <v>506</v>
      </c>
      <c r="M506" s="77"/>
      <c r="N506" s="72"/>
      <c r="O506" s="79" t="s">
        <v>630</v>
      </c>
      <c r="P506" s="81">
        <v>43689.230462962965</v>
      </c>
      <c r="Q506" s="79" t="s">
        <v>644</v>
      </c>
      <c r="R506" s="79"/>
      <c r="S506" s="79"/>
      <c r="T506" s="79" t="s">
        <v>661</v>
      </c>
      <c r="U506" s="79"/>
      <c r="V506" s="82" t="s">
        <v>1032</v>
      </c>
      <c r="W506" s="81">
        <v>43689.230462962965</v>
      </c>
      <c r="X506" s="85">
        <v>43689</v>
      </c>
      <c r="Y506" s="87" t="s">
        <v>1508</v>
      </c>
      <c r="Z506" s="82" t="s">
        <v>2020</v>
      </c>
      <c r="AA506" s="79"/>
      <c r="AB506" s="79"/>
      <c r="AC506" s="87" t="s">
        <v>2532</v>
      </c>
      <c r="AD506" s="79"/>
      <c r="AE506" s="79" t="b">
        <v>0</v>
      </c>
      <c r="AF506" s="79">
        <v>0</v>
      </c>
      <c r="AG506" s="87" t="s">
        <v>2624</v>
      </c>
      <c r="AH506" s="79" t="b">
        <v>0</v>
      </c>
      <c r="AI506" s="79" t="s">
        <v>2626</v>
      </c>
      <c r="AJ506" s="79"/>
      <c r="AK506" s="87" t="s">
        <v>2624</v>
      </c>
      <c r="AL506" s="79" t="b">
        <v>0</v>
      </c>
      <c r="AM506" s="79">
        <v>158</v>
      </c>
      <c r="AN506" s="87" t="s">
        <v>2621</v>
      </c>
      <c r="AO506" s="79" t="s">
        <v>2644</v>
      </c>
      <c r="AP506" s="79" t="b">
        <v>0</v>
      </c>
      <c r="AQ506" s="87" t="s">
        <v>2621</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2</v>
      </c>
      <c r="BE506" s="78" t="str">
        <f>REPLACE(INDEX(GroupVertices[Group],MATCH(Edges[[#This Row],[Vertex 2]],GroupVertices[Vertex],0)),1,1,"")</f>
        <v>2</v>
      </c>
      <c r="BF506" s="48">
        <v>0</v>
      </c>
      <c r="BG506" s="49">
        <v>0</v>
      </c>
      <c r="BH506" s="48">
        <v>0</v>
      </c>
      <c r="BI506" s="49">
        <v>0</v>
      </c>
      <c r="BJ506" s="48">
        <v>0</v>
      </c>
      <c r="BK506" s="49">
        <v>0</v>
      </c>
      <c r="BL506" s="48">
        <v>42</v>
      </c>
      <c r="BM506" s="49">
        <v>100</v>
      </c>
      <c r="BN506" s="48">
        <v>42</v>
      </c>
    </row>
    <row r="507" spans="1:66" ht="15">
      <c r="A507" s="64" t="s">
        <v>563</v>
      </c>
      <c r="B507" s="64" t="s">
        <v>597</v>
      </c>
      <c r="C507" s="65" t="s">
        <v>5759</v>
      </c>
      <c r="D507" s="66">
        <v>3</v>
      </c>
      <c r="E507" s="67" t="s">
        <v>132</v>
      </c>
      <c r="F507" s="68">
        <v>32</v>
      </c>
      <c r="G507" s="65"/>
      <c r="H507" s="69"/>
      <c r="I507" s="70"/>
      <c r="J507" s="70"/>
      <c r="K507" s="34" t="s">
        <v>65</v>
      </c>
      <c r="L507" s="77">
        <v>507</v>
      </c>
      <c r="M507" s="77"/>
      <c r="N507" s="72"/>
      <c r="O507" s="79" t="s">
        <v>630</v>
      </c>
      <c r="P507" s="81">
        <v>43689.23829861111</v>
      </c>
      <c r="Q507" s="79" t="s">
        <v>644</v>
      </c>
      <c r="R507" s="79"/>
      <c r="S507" s="79"/>
      <c r="T507" s="79" t="s">
        <v>661</v>
      </c>
      <c r="U507" s="79"/>
      <c r="V507" s="82" t="s">
        <v>1033</v>
      </c>
      <c r="W507" s="81">
        <v>43689.23829861111</v>
      </c>
      <c r="X507" s="85">
        <v>43689</v>
      </c>
      <c r="Y507" s="87" t="s">
        <v>1509</v>
      </c>
      <c r="Z507" s="82" t="s">
        <v>2021</v>
      </c>
      <c r="AA507" s="79"/>
      <c r="AB507" s="79"/>
      <c r="AC507" s="87" t="s">
        <v>2533</v>
      </c>
      <c r="AD507" s="79"/>
      <c r="AE507" s="79" t="b">
        <v>0</v>
      </c>
      <c r="AF507" s="79">
        <v>0</v>
      </c>
      <c r="AG507" s="87" t="s">
        <v>2624</v>
      </c>
      <c r="AH507" s="79" t="b">
        <v>0</v>
      </c>
      <c r="AI507" s="79" t="s">
        <v>2626</v>
      </c>
      <c r="AJ507" s="79"/>
      <c r="AK507" s="87" t="s">
        <v>2624</v>
      </c>
      <c r="AL507" s="79" t="b">
        <v>0</v>
      </c>
      <c r="AM507" s="79">
        <v>158</v>
      </c>
      <c r="AN507" s="87" t="s">
        <v>2621</v>
      </c>
      <c r="AO507" s="79" t="s">
        <v>2633</v>
      </c>
      <c r="AP507" s="79" t="b">
        <v>0</v>
      </c>
      <c r="AQ507" s="87" t="s">
        <v>2621</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2</v>
      </c>
      <c r="BE507" s="78" t="str">
        <f>REPLACE(INDEX(GroupVertices[Group],MATCH(Edges[[#This Row],[Vertex 2]],GroupVertices[Vertex],0)),1,1,"")</f>
        <v>2</v>
      </c>
      <c r="BF507" s="48">
        <v>0</v>
      </c>
      <c r="BG507" s="49">
        <v>0</v>
      </c>
      <c r="BH507" s="48">
        <v>0</v>
      </c>
      <c r="BI507" s="49">
        <v>0</v>
      </c>
      <c r="BJ507" s="48">
        <v>0</v>
      </c>
      <c r="BK507" s="49">
        <v>0</v>
      </c>
      <c r="BL507" s="48">
        <v>42</v>
      </c>
      <c r="BM507" s="49">
        <v>100</v>
      </c>
      <c r="BN507" s="48">
        <v>42</v>
      </c>
    </row>
    <row r="508" spans="1:66" ht="15">
      <c r="A508" s="64" t="s">
        <v>564</v>
      </c>
      <c r="B508" s="64" t="s">
        <v>599</v>
      </c>
      <c r="C508" s="65" t="s">
        <v>5759</v>
      </c>
      <c r="D508" s="66">
        <v>3</v>
      </c>
      <c r="E508" s="67" t="s">
        <v>132</v>
      </c>
      <c r="F508" s="68">
        <v>32</v>
      </c>
      <c r="G508" s="65"/>
      <c r="H508" s="69"/>
      <c r="I508" s="70"/>
      <c r="J508" s="70"/>
      <c r="K508" s="34" t="s">
        <v>65</v>
      </c>
      <c r="L508" s="77">
        <v>508</v>
      </c>
      <c r="M508" s="77"/>
      <c r="N508" s="72"/>
      <c r="O508" s="79" t="s">
        <v>630</v>
      </c>
      <c r="P508" s="81">
        <v>43689.29814814815</v>
      </c>
      <c r="Q508" s="79" t="s">
        <v>645</v>
      </c>
      <c r="R508" s="79"/>
      <c r="S508" s="79"/>
      <c r="T508" s="79" t="s">
        <v>668</v>
      </c>
      <c r="U508" s="79"/>
      <c r="V508" s="82" t="s">
        <v>1034</v>
      </c>
      <c r="W508" s="81">
        <v>43689.29814814815</v>
      </c>
      <c r="X508" s="85">
        <v>43689</v>
      </c>
      <c r="Y508" s="87" t="s">
        <v>1510</v>
      </c>
      <c r="Z508" s="82" t="s">
        <v>2022</v>
      </c>
      <c r="AA508" s="79"/>
      <c r="AB508" s="79"/>
      <c r="AC508" s="87" t="s">
        <v>2534</v>
      </c>
      <c r="AD508" s="79"/>
      <c r="AE508" s="79" t="b">
        <v>0</v>
      </c>
      <c r="AF508" s="79">
        <v>0</v>
      </c>
      <c r="AG508" s="87" t="s">
        <v>2624</v>
      </c>
      <c r="AH508" s="79" t="b">
        <v>0</v>
      </c>
      <c r="AI508" s="79" t="s">
        <v>2626</v>
      </c>
      <c r="AJ508" s="79"/>
      <c r="AK508" s="87" t="s">
        <v>2624</v>
      </c>
      <c r="AL508" s="79" t="b">
        <v>0</v>
      </c>
      <c r="AM508" s="79">
        <v>8</v>
      </c>
      <c r="AN508" s="87" t="s">
        <v>2575</v>
      </c>
      <c r="AO508" s="79" t="s">
        <v>2631</v>
      </c>
      <c r="AP508" s="79" t="b">
        <v>0</v>
      </c>
      <c r="AQ508" s="87" t="s">
        <v>2575</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4</v>
      </c>
      <c r="BE508" s="78" t="str">
        <f>REPLACE(INDEX(GroupVertices[Group],MATCH(Edges[[#This Row],[Vertex 2]],GroupVertices[Vertex],0)),1,1,"")</f>
        <v>1</v>
      </c>
      <c r="BF508" s="48"/>
      <c r="BG508" s="49"/>
      <c r="BH508" s="48"/>
      <c r="BI508" s="49"/>
      <c r="BJ508" s="48"/>
      <c r="BK508" s="49"/>
      <c r="BL508" s="48"/>
      <c r="BM508" s="49"/>
      <c r="BN508" s="48"/>
    </row>
    <row r="509" spans="1:66" ht="15">
      <c r="A509" s="64" t="s">
        <v>564</v>
      </c>
      <c r="B509" s="64" t="s">
        <v>625</v>
      </c>
      <c r="C509" s="65" t="s">
        <v>5759</v>
      </c>
      <c r="D509" s="66">
        <v>3</v>
      </c>
      <c r="E509" s="67" t="s">
        <v>132</v>
      </c>
      <c r="F509" s="68">
        <v>32</v>
      </c>
      <c r="G509" s="65"/>
      <c r="H509" s="69"/>
      <c r="I509" s="70"/>
      <c r="J509" s="70"/>
      <c r="K509" s="34" t="s">
        <v>65</v>
      </c>
      <c r="L509" s="77">
        <v>509</v>
      </c>
      <c r="M509" s="77"/>
      <c r="N509" s="72"/>
      <c r="O509" s="79" t="s">
        <v>631</v>
      </c>
      <c r="P509" s="81">
        <v>43689.29814814815</v>
      </c>
      <c r="Q509" s="79" t="s">
        <v>645</v>
      </c>
      <c r="R509" s="79"/>
      <c r="S509" s="79"/>
      <c r="T509" s="79" t="s">
        <v>668</v>
      </c>
      <c r="U509" s="79"/>
      <c r="V509" s="82" t="s">
        <v>1034</v>
      </c>
      <c r="W509" s="81">
        <v>43689.29814814815</v>
      </c>
      <c r="X509" s="85">
        <v>43689</v>
      </c>
      <c r="Y509" s="87" t="s">
        <v>1510</v>
      </c>
      <c r="Z509" s="82" t="s">
        <v>2022</v>
      </c>
      <c r="AA509" s="79"/>
      <c r="AB509" s="79"/>
      <c r="AC509" s="87" t="s">
        <v>2534</v>
      </c>
      <c r="AD509" s="79"/>
      <c r="AE509" s="79" t="b">
        <v>0</v>
      </c>
      <c r="AF509" s="79">
        <v>0</v>
      </c>
      <c r="AG509" s="87" t="s">
        <v>2624</v>
      </c>
      <c r="AH509" s="79" t="b">
        <v>0</v>
      </c>
      <c r="AI509" s="79" t="s">
        <v>2626</v>
      </c>
      <c r="AJ509" s="79"/>
      <c r="AK509" s="87" t="s">
        <v>2624</v>
      </c>
      <c r="AL509" s="79" t="b">
        <v>0</v>
      </c>
      <c r="AM509" s="79">
        <v>8</v>
      </c>
      <c r="AN509" s="87" t="s">
        <v>2575</v>
      </c>
      <c r="AO509" s="79" t="s">
        <v>2631</v>
      </c>
      <c r="AP509" s="79" t="b">
        <v>0</v>
      </c>
      <c r="AQ509" s="87" t="s">
        <v>2575</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4</v>
      </c>
      <c r="BE509" s="78" t="str">
        <f>REPLACE(INDEX(GroupVertices[Group],MATCH(Edges[[#This Row],[Vertex 2]],GroupVertices[Vertex],0)),1,1,"")</f>
        <v>4</v>
      </c>
      <c r="BF509" s="48"/>
      <c r="BG509" s="49"/>
      <c r="BH509" s="48"/>
      <c r="BI509" s="49"/>
      <c r="BJ509" s="48"/>
      <c r="BK509" s="49"/>
      <c r="BL509" s="48"/>
      <c r="BM509" s="49"/>
      <c r="BN509" s="48"/>
    </row>
    <row r="510" spans="1:66" ht="15">
      <c r="A510" s="64" t="s">
        <v>564</v>
      </c>
      <c r="B510" s="64" t="s">
        <v>626</v>
      </c>
      <c r="C510" s="65" t="s">
        <v>5759</v>
      </c>
      <c r="D510" s="66">
        <v>3</v>
      </c>
      <c r="E510" s="67" t="s">
        <v>132</v>
      </c>
      <c r="F510" s="68">
        <v>32</v>
      </c>
      <c r="G510" s="65"/>
      <c r="H510" s="69"/>
      <c r="I510" s="70"/>
      <c r="J510" s="70"/>
      <c r="K510" s="34" t="s">
        <v>65</v>
      </c>
      <c r="L510" s="77">
        <v>510</v>
      </c>
      <c r="M510" s="77"/>
      <c r="N510" s="72"/>
      <c r="O510" s="79" t="s">
        <v>631</v>
      </c>
      <c r="P510" s="81">
        <v>43689.29814814815</v>
      </c>
      <c r="Q510" s="79" t="s">
        <v>645</v>
      </c>
      <c r="R510" s="79"/>
      <c r="S510" s="79"/>
      <c r="T510" s="79" t="s">
        <v>668</v>
      </c>
      <c r="U510" s="79"/>
      <c r="V510" s="82" t="s">
        <v>1034</v>
      </c>
      <c r="W510" s="81">
        <v>43689.29814814815</v>
      </c>
      <c r="X510" s="85">
        <v>43689</v>
      </c>
      <c r="Y510" s="87" t="s">
        <v>1510</v>
      </c>
      <c r="Z510" s="82" t="s">
        <v>2022</v>
      </c>
      <c r="AA510" s="79"/>
      <c r="AB510" s="79"/>
      <c r="AC510" s="87" t="s">
        <v>2534</v>
      </c>
      <c r="AD510" s="79"/>
      <c r="AE510" s="79" t="b">
        <v>0</v>
      </c>
      <c r="AF510" s="79">
        <v>0</v>
      </c>
      <c r="AG510" s="87" t="s">
        <v>2624</v>
      </c>
      <c r="AH510" s="79" t="b">
        <v>0</v>
      </c>
      <c r="AI510" s="79" t="s">
        <v>2626</v>
      </c>
      <c r="AJ510" s="79"/>
      <c r="AK510" s="87" t="s">
        <v>2624</v>
      </c>
      <c r="AL510" s="79" t="b">
        <v>0</v>
      </c>
      <c r="AM510" s="79">
        <v>8</v>
      </c>
      <c r="AN510" s="87" t="s">
        <v>2575</v>
      </c>
      <c r="AO510" s="79" t="s">
        <v>2631</v>
      </c>
      <c r="AP510" s="79" t="b">
        <v>0</v>
      </c>
      <c r="AQ510" s="87" t="s">
        <v>2575</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4</v>
      </c>
      <c r="BE510" s="78" t="str">
        <f>REPLACE(INDEX(GroupVertices[Group],MATCH(Edges[[#This Row],[Vertex 2]],GroupVertices[Vertex],0)),1,1,"")</f>
        <v>4</v>
      </c>
      <c r="BF510" s="48">
        <v>1</v>
      </c>
      <c r="BG510" s="49">
        <v>3.4482758620689653</v>
      </c>
      <c r="BH510" s="48">
        <v>0</v>
      </c>
      <c r="BI510" s="49">
        <v>0</v>
      </c>
      <c r="BJ510" s="48">
        <v>0</v>
      </c>
      <c r="BK510" s="49">
        <v>0</v>
      </c>
      <c r="BL510" s="48">
        <v>28</v>
      </c>
      <c r="BM510" s="49">
        <v>96.55172413793103</v>
      </c>
      <c r="BN510" s="48">
        <v>29</v>
      </c>
    </row>
    <row r="511" spans="1:66" ht="15">
      <c r="A511" s="64" t="s">
        <v>565</v>
      </c>
      <c r="B511" s="64" t="s">
        <v>581</v>
      </c>
      <c r="C511" s="65" t="s">
        <v>5759</v>
      </c>
      <c r="D511" s="66">
        <v>3</v>
      </c>
      <c r="E511" s="67" t="s">
        <v>132</v>
      </c>
      <c r="F511" s="68">
        <v>32</v>
      </c>
      <c r="G511" s="65"/>
      <c r="H511" s="69"/>
      <c r="I511" s="70"/>
      <c r="J511" s="70"/>
      <c r="K511" s="34" t="s">
        <v>65</v>
      </c>
      <c r="L511" s="77">
        <v>511</v>
      </c>
      <c r="M511" s="77"/>
      <c r="N511" s="72"/>
      <c r="O511" s="79" t="s">
        <v>630</v>
      </c>
      <c r="P511" s="81">
        <v>43689.363391203704</v>
      </c>
      <c r="Q511" s="79" t="s">
        <v>647</v>
      </c>
      <c r="R511" s="79"/>
      <c r="S511" s="79"/>
      <c r="T511" s="79" t="s">
        <v>670</v>
      </c>
      <c r="U511" s="79"/>
      <c r="V511" s="82" t="s">
        <v>1035</v>
      </c>
      <c r="W511" s="81">
        <v>43689.363391203704</v>
      </c>
      <c r="X511" s="85">
        <v>43689</v>
      </c>
      <c r="Y511" s="87" t="s">
        <v>1511</v>
      </c>
      <c r="Z511" s="82" t="s">
        <v>2023</v>
      </c>
      <c r="AA511" s="79"/>
      <c r="AB511" s="79"/>
      <c r="AC511" s="87" t="s">
        <v>2535</v>
      </c>
      <c r="AD511" s="79"/>
      <c r="AE511" s="79" t="b">
        <v>0</v>
      </c>
      <c r="AF511" s="79">
        <v>0</v>
      </c>
      <c r="AG511" s="87" t="s">
        <v>2624</v>
      </c>
      <c r="AH511" s="79" t="b">
        <v>0</v>
      </c>
      <c r="AI511" s="79" t="s">
        <v>2629</v>
      </c>
      <c r="AJ511" s="79"/>
      <c r="AK511" s="87" t="s">
        <v>2624</v>
      </c>
      <c r="AL511" s="79" t="b">
        <v>0</v>
      </c>
      <c r="AM511" s="79">
        <v>5</v>
      </c>
      <c r="AN511" s="87" t="s">
        <v>2554</v>
      </c>
      <c r="AO511" s="79" t="s">
        <v>2632</v>
      </c>
      <c r="AP511" s="79" t="b">
        <v>0</v>
      </c>
      <c r="AQ511" s="87" t="s">
        <v>2554</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5</v>
      </c>
      <c r="BE511" s="78" t="str">
        <f>REPLACE(INDEX(GroupVertices[Group],MATCH(Edges[[#This Row],[Vertex 2]],GroupVertices[Vertex],0)),1,1,"")</f>
        <v>5</v>
      </c>
      <c r="BF511" s="48"/>
      <c r="BG511" s="49"/>
      <c r="BH511" s="48"/>
      <c r="BI511" s="49"/>
      <c r="BJ511" s="48"/>
      <c r="BK511" s="49"/>
      <c r="BL511" s="48"/>
      <c r="BM511" s="49"/>
      <c r="BN511" s="48"/>
    </row>
    <row r="512" spans="1:66" ht="15">
      <c r="A512" s="64" t="s">
        <v>565</v>
      </c>
      <c r="B512" s="64" t="s">
        <v>627</v>
      </c>
      <c r="C512" s="65" t="s">
        <v>5759</v>
      </c>
      <c r="D512" s="66">
        <v>3</v>
      </c>
      <c r="E512" s="67" t="s">
        <v>132</v>
      </c>
      <c r="F512" s="68">
        <v>32</v>
      </c>
      <c r="G512" s="65"/>
      <c r="H512" s="69"/>
      <c r="I512" s="70"/>
      <c r="J512" s="70"/>
      <c r="K512" s="34" t="s">
        <v>65</v>
      </c>
      <c r="L512" s="77">
        <v>512</v>
      </c>
      <c r="M512" s="77"/>
      <c r="N512" s="72"/>
      <c r="O512" s="79" t="s">
        <v>631</v>
      </c>
      <c r="P512" s="81">
        <v>43689.363391203704</v>
      </c>
      <c r="Q512" s="79" t="s">
        <v>647</v>
      </c>
      <c r="R512" s="79"/>
      <c r="S512" s="79"/>
      <c r="T512" s="79" t="s">
        <v>670</v>
      </c>
      <c r="U512" s="79"/>
      <c r="V512" s="82" t="s">
        <v>1035</v>
      </c>
      <c r="W512" s="81">
        <v>43689.363391203704</v>
      </c>
      <c r="X512" s="85">
        <v>43689</v>
      </c>
      <c r="Y512" s="87" t="s">
        <v>1511</v>
      </c>
      <c r="Z512" s="82" t="s">
        <v>2023</v>
      </c>
      <c r="AA512" s="79"/>
      <c r="AB512" s="79"/>
      <c r="AC512" s="87" t="s">
        <v>2535</v>
      </c>
      <c r="AD512" s="79"/>
      <c r="AE512" s="79" t="b">
        <v>0</v>
      </c>
      <c r="AF512" s="79">
        <v>0</v>
      </c>
      <c r="AG512" s="87" t="s">
        <v>2624</v>
      </c>
      <c r="AH512" s="79" t="b">
        <v>0</v>
      </c>
      <c r="AI512" s="79" t="s">
        <v>2629</v>
      </c>
      <c r="AJ512" s="79"/>
      <c r="AK512" s="87" t="s">
        <v>2624</v>
      </c>
      <c r="AL512" s="79" t="b">
        <v>0</v>
      </c>
      <c r="AM512" s="79">
        <v>5</v>
      </c>
      <c r="AN512" s="87" t="s">
        <v>2554</v>
      </c>
      <c r="AO512" s="79" t="s">
        <v>2632</v>
      </c>
      <c r="AP512" s="79" t="b">
        <v>0</v>
      </c>
      <c r="AQ512" s="87" t="s">
        <v>2554</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5</v>
      </c>
      <c r="BE512" s="78" t="str">
        <f>REPLACE(INDEX(GroupVertices[Group],MATCH(Edges[[#This Row],[Vertex 2]],GroupVertices[Vertex],0)),1,1,"")</f>
        <v>5</v>
      </c>
      <c r="BF512" s="48">
        <v>0</v>
      </c>
      <c r="BG512" s="49">
        <v>0</v>
      </c>
      <c r="BH512" s="48">
        <v>0</v>
      </c>
      <c r="BI512" s="49">
        <v>0</v>
      </c>
      <c r="BJ512" s="48">
        <v>0</v>
      </c>
      <c r="BK512" s="49">
        <v>0</v>
      </c>
      <c r="BL512" s="48">
        <v>23</v>
      </c>
      <c r="BM512" s="49">
        <v>100</v>
      </c>
      <c r="BN512" s="48">
        <v>23</v>
      </c>
    </row>
    <row r="513" spans="1:66" ht="15">
      <c r="A513" s="64" t="s">
        <v>566</v>
      </c>
      <c r="B513" s="64" t="s">
        <v>597</v>
      </c>
      <c r="C513" s="65" t="s">
        <v>5759</v>
      </c>
      <c r="D513" s="66">
        <v>3</v>
      </c>
      <c r="E513" s="67" t="s">
        <v>132</v>
      </c>
      <c r="F513" s="68">
        <v>32</v>
      </c>
      <c r="G513" s="65"/>
      <c r="H513" s="69"/>
      <c r="I513" s="70"/>
      <c r="J513" s="70"/>
      <c r="K513" s="34" t="s">
        <v>65</v>
      </c>
      <c r="L513" s="77">
        <v>513</v>
      </c>
      <c r="M513" s="77"/>
      <c r="N513" s="72"/>
      <c r="O513" s="79" t="s">
        <v>630</v>
      </c>
      <c r="P513" s="81">
        <v>43689.42337962963</v>
      </c>
      <c r="Q513" s="79" t="s">
        <v>644</v>
      </c>
      <c r="R513" s="79"/>
      <c r="S513" s="79"/>
      <c r="T513" s="79" t="s">
        <v>661</v>
      </c>
      <c r="U513" s="79"/>
      <c r="V513" s="82" t="s">
        <v>1036</v>
      </c>
      <c r="W513" s="81">
        <v>43689.42337962963</v>
      </c>
      <c r="X513" s="85">
        <v>43689</v>
      </c>
      <c r="Y513" s="87" t="s">
        <v>1512</v>
      </c>
      <c r="Z513" s="82" t="s">
        <v>2024</v>
      </c>
      <c r="AA513" s="79"/>
      <c r="AB513" s="79"/>
      <c r="AC513" s="87" t="s">
        <v>2536</v>
      </c>
      <c r="AD513" s="79"/>
      <c r="AE513" s="79" t="b">
        <v>0</v>
      </c>
      <c r="AF513" s="79">
        <v>0</v>
      </c>
      <c r="AG513" s="87" t="s">
        <v>2624</v>
      </c>
      <c r="AH513" s="79" t="b">
        <v>0</v>
      </c>
      <c r="AI513" s="79" t="s">
        <v>2626</v>
      </c>
      <c r="AJ513" s="79"/>
      <c r="AK513" s="87" t="s">
        <v>2624</v>
      </c>
      <c r="AL513" s="79" t="b">
        <v>0</v>
      </c>
      <c r="AM513" s="79">
        <v>158</v>
      </c>
      <c r="AN513" s="87" t="s">
        <v>2621</v>
      </c>
      <c r="AO513" s="79" t="s">
        <v>2633</v>
      </c>
      <c r="AP513" s="79" t="b">
        <v>0</v>
      </c>
      <c r="AQ513" s="87" t="s">
        <v>2621</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2</v>
      </c>
      <c r="BE513" s="78" t="str">
        <f>REPLACE(INDEX(GroupVertices[Group],MATCH(Edges[[#This Row],[Vertex 2]],GroupVertices[Vertex],0)),1,1,"")</f>
        <v>2</v>
      </c>
      <c r="BF513" s="48">
        <v>0</v>
      </c>
      <c r="BG513" s="49">
        <v>0</v>
      </c>
      <c r="BH513" s="48">
        <v>0</v>
      </c>
      <c r="BI513" s="49">
        <v>0</v>
      </c>
      <c r="BJ513" s="48">
        <v>0</v>
      </c>
      <c r="BK513" s="49">
        <v>0</v>
      </c>
      <c r="BL513" s="48">
        <v>42</v>
      </c>
      <c r="BM513" s="49">
        <v>100</v>
      </c>
      <c r="BN513" s="48">
        <v>42</v>
      </c>
    </row>
    <row r="514" spans="1:66" ht="15">
      <c r="A514" s="64" t="s">
        <v>567</v>
      </c>
      <c r="B514" s="64" t="s">
        <v>597</v>
      </c>
      <c r="C514" s="65" t="s">
        <v>5759</v>
      </c>
      <c r="D514" s="66">
        <v>3</v>
      </c>
      <c r="E514" s="67" t="s">
        <v>132</v>
      </c>
      <c r="F514" s="68">
        <v>32</v>
      </c>
      <c r="G514" s="65"/>
      <c r="H514" s="69"/>
      <c r="I514" s="70"/>
      <c r="J514" s="70"/>
      <c r="K514" s="34" t="s">
        <v>65</v>
      </c>
      <c r="L514" s="77">
        <v>514</v>
      </c>
      <c r="M514" s="77"/>
      <c r="N514" s="72"/>
      <c r="O514" s="79" t="s">
        <v>630</v>
      </c>
      <c r="P514" s="81">
        <v>43689.45263888889</v>
      </c>
      <c r="Q514" s="79" t="s">
        <v>644</v>
      </c>
      <c r="R514" s="79"/>
      <c r="S514" s="79"/>
      <c r="T514" s="79" t="s">
        <v>661</v>
      </c>
      <c r="U514" s="79"/>
      <c r="V514" s="82" t="s">
        <v>1037</v>
      </c>
      <c r="W514" s="81">
        <v>43689.45263888889</v>
      </c>
      <c r="X514" s="85">
        <v>43689</v>
      </c>
      <c r="Y514" s="87" t="s">
        <v>1513</v>
      </c>
      <c r="Z514" s="82" t="s">
        <v>2025</v>
      </c>
      <c r="AA514" s="79"/>
      <c r="AB514" s="79"/>
      <c r="AC514" s="87" t="s">
        <v>2537</v>
      </c>
      <c r="AD514" s="79"/>
      <c r="AE514" s="79" t="b">
        <v>0</v>
      </c>
      <c r="AF514" s="79">
        <v>0</v>
      </c>
      <c r="AG514" s="87" t="s">
        <v>2624</v>
      </c>
      <c r="AH514" s="79" t="b">
        <v>0</v>
      </c>
      <c r="AI514" s="79" t="s">
        <v>2626</v>
      </c>
      <c r="AJ514" s="79"/>
      <c r="AK514" s="87" t="s">
        <v>2624</v>
      </c>
      <c r="AL514" s="79" t="b">
        <v>0</v>
      </c>
      <c r="AM514" s="79">
        <v>158</v>
      </c>
      <c r="AN514" s="87" t="s">
        <v>2621</v>
      </c>
      <c r="AO514" s="79" t="s">
        <v>2633</v>
      </c>
      <c r="AP514" s="79" t="b">
        <v>0</v>
      </c>
      <c r="AQ514" s="87" t="s">
        <v>2621</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2</v>
      </c>
      <c r="BE514" s="78" t="str">
        <f>REPLACE(INDEX(GroupVertices[Group],MATCH(Edges[[#This Row],[Vertex 2]],GroupVertices[Vertex],0)),1,1,"")</f>
        <v>2</v>
      </c>
      <c r="BF514" s="48">
        <v>0</v>
      </c>
      <c r="BG514" s="49">
        <v>0</v>
      </c>
      <c r="BH514" s="48">
        <v>0</v>
      </c>
      <c r="BI514" s="49">
        <v>0</v>
      </c>
      <c r="BJ514" s="48">
        <v>0</v>
      </c>
      <c r="BK514" s="49">
        <v>0</v>
      </c>
      <c r="BL514" s="48">
        <v>42</v>
      </c>
      <c r="BM514" s="49">
        <v>100</v>
      </c>
      <c r="BN514" s="48">
        <v>42</v>
      </c>
    </row>
    <row r="515" spans="1:66" ht="15">
      <c r="A515" s="64" t="s">
        <v>568</v>
      </c>
      <c r="B515" s="64" t="s">
        <v>597</v>
      </c>
      <c r="C515" s="65" t="s">
        <v>5759</v>
      </c>
      <c r="D515" s="66">
        <v>3</v>
      </c>
      <c r="E515" s="67" t="s">
        <v>132</v>
      </c>
      <c r="F515" s="68">
        <v>32</v>
      </c>
      <c r="G515" s="65"/>
      <c r="H515" s="69"/>
      <c r="I515" s="70"/>
      <c r="J515" s="70"/>
      <c r="K515" s="34" t="s">
        <v>65</v>
      </c>
      <c r="L515" s="77">
        <v>515</v>
      </c>
      <c r="M515" s="77"/>
      <c r="N515" s="72"/>
      <c r="O515" s="79" t="s">
        <v>630</v>
      </c>
      <c r="P515" s="81">
        <v>43689.46722222222</v>
      </c>
      <c r="Q515" s="79" t="s">
        <v>644</v>
      </c>
      <c r="R515" s="79"/>
      <c r="S515" s="79"/>
      <c r="T515" s="79" t="s">
        <v>661</v>
      </c>
      <c r="U515" s="79"/>
      <c r="V515" s="82" t="s">
        <v>1038</v>
      </c>
      <c r="W515" s="81">
        <v>43689.46722222222</v>
      </c>
      <c r="X515" s="85">
        <v>43689</v>
      </c>
      <c r="Y515" s="87" t="s">
        <v>1514</v>
      </c>
      <c r="Z515" s="82" t="s">
        <v>2026</v>
      </c>
      <c r="AA515" s="79"/>
      <c r="AB515" s="79"/>
      <c r="AC515" s="87" t="s">
        <v>2538</v>
      </c>
      <c r="AD515" s="79"/>
      <c r="AE515" s="79" t="b">
        <v>0</v>
      </c>
      <c r="AF515" s="79">
        <v>0</v>
      </c>
      <c r="AG515" s="87" t="s">
        <v>2624</v>
      </c>
      <c r="AH515" s="79" t="b">
        <v>0</v>
      </c>
      <c r="AI515" s="79" t="s">
        <v>2626</v>
      </c>
      <c r="AJ515" s="79"/>
      <c r="AK515" s="87" t="s">
        <v>2624</v>
      </c>
      <c r="AL515" s="79" t="b">
        <v>0</v>
      </c>
      <c r="AM515" s="79">
        <v>158</v>
      </c>
      <c r="AN515" s="87" t="s">
        <v>2621</v>
      </c>
      <c r="AO515" s="79" t="s">
        <v>2631</v>
      </c>
      <c r="AP515" s="79" t="b">
        <v>0</v>
      </c>
      <c r="AQ515" s="87" t="s">
        <v>2621</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2</v>
      </c>
      <c r="BE515" s="78" t="str">
        <f>REPLACE(INDEX(GroupVertices[Group],MATCH(Edges[[#This Row],[Vertex 2]],GroupVertices[Vertex],0)),1,1,"")</f>
        <v>2</v>
      </c>
      <c r="BF515" s="48">
        <v>0</v>
      </c>
      <c r="BG515" s="49">
        <v>0</v>
      </c>
      <c r="BH515" s="48">
        <v>0</v>
      </c>
      <c r="BI515" s="49">
        <v>0</v>
      </c>
      <c r="BJ515" s="48">
        <v>0</v>
      </c>
      <c r="BK515" s="49">
        <v>0</v>
      </c>
      <c r="BL515" s="48">
        <v>42</v>
      </c>
      <c r="BM515" s="49">
        <v>100</v>
      </c>
      <c r="BN515" s="48">
        <v>42</v>
      </c>
    </row>
    <row r="516" spans="1:66" ht="15">
      <c r="A516" s="64" t="s">
        <v>569</v>
      </c>
      <c r="B516" s="64" t="s">
        <v>597</v>
      </c>
      <c r="C516" s="65" t="s">
        <v>5759</v>
      </c>
      <c r="D516" s="66">
        <v>3</v>
      </c>
      <c r="E516" s="67" t="s">
        <v>132</v>
      </c>
      <c r="F516" s="68">
        <v>32</v>
      </c>
      <c r="G516" s="65"/>
      <c r="H516" s="69"/>
      <c r="I516" s="70"/>
      <c r="J516" s="70"/>
      <c r="K516" s="34" t="s">
        <v>65</v>
      </c>
      <c r="L516" s="77">
        <v>516</v>
      </c>
      <c r="M516" s="77"/>
      <c r="N516" s="72"/>
      <c r="O516" s="79" t="s">
        <v>630</v>
      </c>
      <c r="P516" s="81">
        <v>43689.472291666665</v>
      </c>
      <c r="Q516" s="79" t="s">
        <v>644</v>
      </c>
      <c r="R516" s="79"/>
      <c r="S516" s="79"/>
      <c r="T516" s="79" t="s">
        <v>661</v>
      </c>
      <c r="U516" s="79"/>
      <c r="V516" s="82" t="s">
        <v>1039</v>
      </c>
      <c r="W516" s="81">
        <v>43689.472291666665</v>
      </c>
      <c r="X516" s="85">
        <v>43689</v>
      </c>
      <c r="Y516" s="87" t="s">
        <v>1515</v>
      </c>
      <c r="Z516" s="82" t="s">
        <v>2027</v>
      </c>
      <c r="AA516" s="79"/>
      <c r="AB516" s="79"/>
      <c r="AC516" s="87" t="s">
        <v>2539</v>
      </c>
      <c r="AD516" s="79"/>
      <c r="AE516" s="79" t="b">
        <v>0</v>
      </c>
      <c r="AF516" s="79">
        <v>0</v>
      </c>
      <c r="AG516" s="87" t="s">
        <v>2624</v>
      </c>
      <c r="AH516" s="79" t="b">
        <v>0</v>
      </c>
      <c r="AI516" s="79" t="s">
        <v>2626</v>
      </c>
      <c r="AJ516" s="79"/>
      <c r="AK516" s="87" t="s">
        <v>2624</v>
      </c>
      <c r="AL516" s="79" t="b">
        <v>0</v>
      </c>
      <c r="AM516" s="79">
        <v>158</v>
      </c>
      <c r="AN516" s="87" t="s">
        <v>2621</v>
      </c>
      <c r="AO516" s="79" t="s">
        <v>2632</v>
      </c>
      <c r="AP516" s="79" t="b">
        <v>0</v>
      </c>
      <c r="AQ516" s="87" t="s">
        <v>2621</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2</v>
      </c>
      <c r="BE516" s="78" t="str">
        <f>REPLACE(INDEX(GroupVertices[Group],MATCH(Edges[[#This Row],[Vertex 2]],GroupVertices[Vertex],0)),1,1,"")</f>
        <v>2</v>
      </c>
      <c r="BF516" s="48">
        <v>0</v>
      </c>
      <c r="BG516" s="49">
        <v>0</v>
      </c>
      <c r="BH516" s="48">
        <v>0</v>
      </c>
      <c r="BI516" s="49">
        <v>0</v>
      </c>
      <c r="BJ516" s="48">
        <v>0</v>
      </c>
      <c r="BK516" s="49">
        <v>0</v>
      </c>
      <c r="BL516" s="48">
        <v>42</v>
      </c>
      <c r="BM516" s="49">
        <v>100</v>
      </c>
      <c r="BN516" s="48">
        <v>42</v>
      </c>
    </row>
    <row r="517" spans="1:66" ht="15">
      <c r="A517" s="64" t="s">
        <v>570</v>
      </c>
      <c r="B517" s="64" t="s">
        <v>597</v>
      </c>
      <c r="C517" s="65" t="s">
        <v>5759</v>
      </c>
      <c r="D517" s="66">
        <v>3</v>
      </c>
      <c r="E517" s="67" t="s">
        <v>132</v>
      </c>
      <c r="F517" s="68">
        <v>32</v>
      </c>
      <c r="G517" s="65"/>
      <c r="H517" s="69"/>
      <c r="I517" s="70"/>
      <c r="J517" s="70"/>
      <c r="K517" s="34" t="s">
        <v>65</v>
      </c>
      <c r="L517" s="77">
        <v>517</v>
      </c>
      <c r="M517" s="77"/>
      <c r="N517" s="72"/>
      <c r="O517" s="79" t="s">
        <v>630</v>
      </c>
      <c r="P517" s="81">
        <v>43689.47431712963</v>
      </c>
      <c r="Q517" s="79" t="s">
        <v>644</v>
      </c>
      <c r="R517" s="79"/>
      <c r="S517" s="79"/>
      <c r="T517" s="79" t="s">
        <v>661</v>
      </c>
      <c r="U517" s="79"/>
      <c r="V517" s="82" t="s">
        <v>1040</v>
      </c>
      <c r="W517" s="81">
        <v>43689.47431712963</v>
      </c>
      <c r="X517" s="85">
        <v>43689</v>
      </c>
      <c r="Y517" s="87" t="s">
        <v>1516</v>
      </c>
      <c r="Z517" s="82" t="s">
        <v>2028</v>
      </c>
      <c r="AA517" s="79"/>
      <c r="AB517" s="79"/>
      <c r="AC517" s="87" t="s">
        <v>2540</v>
      </c>
      <c r="AD517" s="79"/>
      <c r="AE517" s="79" t="b">
        <v>0</v>
      </c>
      <c r="AF517" s="79">
        <v>0</v>
      </c>
      <c r="AG517" s="87" t="s">
        <v>2624</v>
      </c>
      <c r="AH517" s="79" t="b">
        <v>0</v>
      </c>
      <c r="AI517" s="79" t="s">
        <v>2626</v>
      </c>
      <c r="AJ517" s="79"/>
      <c r="AK517" s="87" t="s">
        <v>2624</v>
      </c>
      <c r="AL517" s="79" t="b">
        <v>0</v>
      </c>
      <c r="AM517" s="79">
        <v>158</v>
      </c>
      <c r="AN517" s="87" t="s">
        <v>2621</v>
      </c>
      <c r="AO517" s="79" t="s">
        <v>2633</v>
      </c>
      <c r="AP517" s="79" t="b">
        <v>0</v>
      </c>
      <c r="AQ517" s="87" t="s">
        <v>2621</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2</v>
      </c>
      <c r="BE517" s="78" t="str">
        <f>REPLACE(INDEX(GroupVertices[Group],MATCH(Edges[[#This Row],[Vertex 2]],GroupVertices[Vertex],0)),1,1,"")</f>
        <v>2</v>
      </c>
      <c r="BF517" s="48">
        <v>0</v>
      </c>
      <c r="BG517" s="49">
        <v>0</v>
      </c>
      <c r="BH517" s="48">
        <v>0</v>
      </c>
      <c r="BI517" s="49">
        <v>0</v>
      </c>
      <c r="BJ517" s="48">
        <v>0</v>
      </c>
      <c r="BK517" s="49">
        <v>0</v>
      </c>
      <c r="BL517" s="48">
        <v>42</v>
      </c>
      <c r="BM517" s="49">
        <v>100</v>
      </c>
      <c r="BN517" s="48">
        <v>42</v>
      </c>
    </row>
    <row r="518" spans="1:66" ht="15">
      <c r="A518" s="64" t="s">
        <v>571</v>
      </c>
      <c r="B518" s="64" t="s">
        <v>597</v>
      </c>
      <c r="C518" s="65" t="s">
        <v>5759</v>
      </c>
      <c r="D518" s="66">
        <v>3</v>
      </c>
      <c r="E518" s="67" t="s">
        <v>132</v>
      </c>
      <c r="F518" s="68">
        <v>32</v>
      </c>
      <c r="G518" s="65"/>
      <c r="H518" s="69"/>
      <c r="I518" s="70"/>
      <c r="J518" s="70"/>
      <c r="K518" s="34" t="s">
        <v>65</v>
      </c>
      <c r="L518" s="77">
        <v>518</v>
      </c>
      <c r="M518" s="77"/>
      <c r="N518" s="72"/>
      <c r="O518" s="79" t="s">
        <v>630</v>
      </c>
      <c r="P518" s="81">
        <v>43689.49185185185</v>
      </c>
      <c r="Q518" s="79" t="s">
        <v>644</v>
      </c>
      <c r="R518" s="79"/>
      <c r="S518" s="79"/>
      <c r="T518" s="79" t="s">
        <v>661</v>
      </c>
      <c r="U518" s="79"/>
      <c r="V518" s="82" t="s">
        <v>723</v>
      </c>
      <c r="W518" s="81">
        <v>43689.49185185185</v>
      </c>
      <c r="X518" s="85">
        <v>43689</v>
      </c>
      <c r="Y518" s="87" t="s">
        <v>1517</v>
      </c>
      <c r="Z518" s="82" t="s">
        <v>2029</v>
      </c>
      <c r="AA518" s="79"/>
      <c r="AB518" s="79"/>
      <c r="AC518" s="87" t="s">
        <v>2541</v>
      </c>
      <c r="AD518" s="79"/>
      <c r="AE518" s="79" t="b">
        <v>0</v>
      </c>
      <c r="AF518" s="79">
        <v>0</v>
      </c>
      <c r="AG518" s="87" t="s">
        <v>2624</v>
      </c>
      <c r="AH518" s="79" t="b">
        <v>0</v>
      </c>
      <c r="AI518" s="79" t="s">
        <v>2626</v>
      </c>
      <c r="AJ518" s="79"/>
      <c r="AK518" s="87" t="s">
        <v>2624</v>
      </c>
      <c r="AL518" s="79" t="b">
        <v>0</v>
      </c>
      <c r="AM518" s="79">
        <v>158</v>
      </c>
      <c r="AN518" s="87" t="s">
        <v>2621</v>
      </c>
      <c r="AO518" s="79" t="s">
        <v>2631</v>
      </c>
      <c r="AP518" s="79" t="b">
        <v>0</v>
      </c>
      <c r="AQ518" s="87" t="s">
        <v>2621</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2</v>
      </c>
      <c r="BE518" s="78" t="str">
        <f>REPLACE(INDEX(GroupVertices[Group],MATCH(Edges[[#This Row],[Vertex 2]],GroupVertices[Vertex],0)),1,1,"")</f>
        <v>2</v>
      </c>
      <c r="BF518" s="48">
        <v>0</v>
      </c>
      <c r="BG518" s="49">
        <v>0</v>
      </c>
      <c r="BH518" s="48">
        <v>0</v>
      </c>
      <c r="BI518" s="49">
        <v>0</v>
      </c>
      <c r="BJ518" s="48">
        <v>0</v>
      </c>
      <c r="BK518" s="49">
        <v>0</v>
      </c>
      <c r="BL518" s="48">
        <v>42</v>
      </c>
      <c r="BM518" s="49">
        <v>100</v>
      </c>
      <c r="BN518" s="48">
        <v>42</v>
      </c>
    </row>
    <row r="519" spans="1:66" ht="15">
      <c r="A519" s="64" t="s">
        <v>572</v>
      </c>
      <c r="B519" s="64" t="s">
        <v>597</v>
      </c>
      <c r="C519" s="65" t="s">
        <v>5759</v>
      </c>
      <c r="D519" s="66">
        <v>3</v>
      </c>
      <c r="E519" s="67" t="s">
        <v>132</v>
      </c>
      <c r="F519" s="68">
        <v>32</v>
      </c>
      <c r="G519" s="65"/>
      <c r="H519" s="69"/>
      <c r="I519" s="70"/>
      <c r="J519" s="70"/>
      <c r="K519" s="34" t="s">
        <v>65</v>
      </c>
      <c r="L519" s="77">
        <v>519</v>
      </c>
      <c r="M519" s="77"/>
      <c r="N519" s="72"/>
      <c r="O519" s="79" t="s">
        <v>630</v>
      </c>
      <c r="P519" s="81">
        <v>43689.50672453704</v>
      </c>
      <c r="Q519" s="79" t="s">
        <v>644</v>
      </c>
      <c r="R519" s="79"/>
      <c r="S519" s="79"/>
      <c r="T519" s="79" t="s">
        <v>661</v>
      </c>
      <c r="U519" s="79"/>
      <c r="V519" s="82" t="s">
        <v>1041</v>
      </c>
      <c r="W519" s="81">
        <v>43689.50672453704</v>
      </c>
      <c r="X519" s="85">
        <v>43689</v>
      </c>
      <c r="Y519" s="87" t="s">
        <v>1518</v>
      </c>
      <c r="Z519" s="82" t="s">
        <v>2030</v>
      </c>
      <c r="AA519" s="79"/>
      <c r="AB519" s="79"/>
      <c r="AC519" s="87" t="s">
        <v>2542</v>
      </c>
      <c r="AD519" s="79"/>
      <c r="AE519" s="79" t="b">
        <v>0</v>
      </c>
      <c r="AF519" s="79">
        <v>0</v>
      </c>
      <c r="AG519" s="87" t="s">
        <v>2624</v>
      </c>
      <c r="AH519" s="79" t="b">
        <v>0</v>
      </c>
      <c r="AI519" s="79" t="s">
        <v>2626</v>
      </c>
      <c r="AJ519" s="79"/>
      <c r="AK519" s="87" t="s">
        <v>2624</v>
      </c>
      <c r="AL519" s="79" t="b">
        <v>0</v>
      </c>
      <c r="AM519" s="79">
        <v>158</v>
      </c>
      <c r="AN519" s="87" t="s">
        <v>2621</v>
      </c>
      <c r="AO519" s="79" t="s">
        <v>2632</v>
      </c>
      <c r="AP519" s="79" t="b">
        <v>0</v>
      </c>
      <c r="AQ519" s="87" t="s">
        <v>2621</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2</v>
      </c>
      <c r="BE519" s="78" t="str">
        <f>REPLACE(INDEX(GroupVertices[Group],MATCH(Edges[[#This Row],[Vertex 2]],GroupVertices[Vertex],0)),1,1,"")</f>
        <v>2</v>
      </c>
      <c r="BF519" s="48">
        <v>0</v>
      </c>
      <c r="BG519" s="49">
        <v>0</v>
      </c>
      <c r="BH519" s="48">
        <v>0</v>
      </c>
      <c r="BI519" s="49">
        <v>0</v>
      </c>
      <c r="BJ519" s="48">
        <v>0</v>
      </c>
      <c r="BK519" s="49">
        <v>0</v>
      </c>
      <c r="BL519" s="48">
        <v>42</v>
      </c>
      <c r="BM519" s="49">
        <v>100</v>
      </c>
      <c r="BN519" s="48">
        <v>42</v>
      </c>
    </row>
    <row r="520" spans="1:66" ht="15">
      <c r="A520" s="64" t="s">
        <v>573</v>
      </c>
      <c r="B520" s="64" t="s">
        <v>597</v>
      </c>
      <c r="C520" s="65" t="s">
        <v>5759</v>
      </c>
      <c r="D520" s="66">
        <v>3</v>
      </c>
      <c r="E520" s="67" t="s">
        <v>132</v>
      </c>
      <c r="F520" s="68">
        <v>32</v>
      </c>
      <c r="G520" s="65"/>
      <c r="H520" s="69"/>
      <c r="I520" s="70"/>
      <c r="J520" s="70"/>
      <c r="K520" s="34" t="s">
        <v>65</v>
      </c>
      <c r="L520" s="77">
        <v>520</v>
      </c>
      <c r="M520" s="77"/>
      <c r="N520" s="72"/>
      <c r="O520" s="79" t="s">
        <v>630</v>
      </c>
      <c r="P520" s="81">
        <v>43689.562314814815</v>
      </c>
      <c r="Q520" s="79" t="s">
        <v>644</v>
      </c>
      <c r="R520" s="79"/>
      <c r="S520" s="79"/>
      <c r="T520" s="79" t="s">
        <v>661</v>
      </c>
      <c r="U520" s="79"/>
      <c r="V520" s="82" t="s">
        <v>1042</v>
      </c>
      <c r="W520" s="81">
        <v>43689.562314814815</v>
      </c>
      <c r="X520" s="85">
        <v>43689</v>
      </c>
      <c r="Y520" s="87" t="s">
        <v>1519</v>
      </c>
      <c r="Z520" s="82" t="s">
        <v>2031</v>
      </c>
      <c r="AA520" s="79"/>
      <c r="AB520" s="79"/>
      <c r="AC520" s="87" t="s">
        <v>2543</v>
      </c>
      <c r="AD520" s="79"/>
      <c r="AE520" s="79" t="b">
        <v>0</v>
      </c>
      <c r="AF520" s="79">
        <v>0</v>
      </c>
      <c r="AG520" s="87" t="s">
        <v>2624</v>
      </c>
      <c r="AH520" s="79" t="b">
        <v>0</v>
      </c>
      <c r="AI520" s="79" t="s">
        <v>2626</v>
      </c>
      <c r="AJ520" s="79"/>
      <c r="AK520" s="87" t="s">
        <v>2624</v>
      </c>
      <c r="AL520" s="79" t="b">
        <v>0</v>
      </c>
      <c r="AM520" s="79">
        <v>158</v>
      </c>
      <c r="AN520" s="87" t="s">
        <v>2621</v>
      </c>
      <c r="AO520" s="79" t="s">
        <v>2632</v>
      </c>
      <c r="AP520" s="79" t="b">
        <v>0</v>
      </c>
      <c r="AQ520" s="87" t="s">
        <v>2621</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2</v>
      </c>
      <c r="BE520" s="78" t="str">
        <f>REPLACE(INDEX(GroupVertices[Group],MATCH(Edges[[#This Row],[Vertex 2]],GroupVertices[Vertex],0)),1,1,"")</f>
        <v>2</v>
      </c>
      <c r="BF520" s="48">
        <v>0</v>
      </c>
      <c r="BG520" s="49">
        <v>0</v>
      </c>
      <c r="BH520" s="48">
        <v>0</v>
      </c>
      <c r="BI520" s="49">
        <v>0</v>
      </c>
      <c r="BJ520" s="48">
        <v>0</v>
      </c>
      <c r="BK520" s="49">
        <v>0</v>
      </c>
      <c r="BL520" s="48">
        <v>42</v>
      </c>
      <c r="BM520" s="49">
        <v>100</v>
      </c>
      <c r="BN520" s="48">
        <v>42</v>
      </c>
    </row>
    <row r="521" spans="1:66" ht="15">
      <c r="A521" s="64" t="s">
        <v>574</v>
      </c>
      <c r="B521" s="64" t="s">
        <v>597</v>
      </c>
      <c r="C521" s="65" t="s">
        <v>5759</v>
      </c>
      <c r="D521" s="66">
        <v>3</v>
      </c>
      <c r="E521" s="67" t="s">
        <v>132</v>
      </c>
      <c r="F521" s="68">
        <v>32</v>
      </c>
      <c r="G521" s="65"/>
      <c r="H521" s="69"/>
      <c r="I521" s="70"/>
      <c r="J521" s="70"/>
      <c r="K521" s="34" t="s">
        <v>65</v>
      </c>
      <c r="L521" s="77">
        <v>521</v>
      </c>
      <c r="M521" s="77"/>
      <c r="N521" s="72"/>
      <c r="O521" s="79" t="s">
        <v>630</v>
      </c>
      <c r="P521" s="81">
        <v>43689.56418981482</v>
      </c>
      <c r="Q521" s="79" t="s">
        <v>644</v>
      </c>
      <c r="R521" s="79"/>
      <c r="S521" s="79"/>
      <c r="T521" s="79" t="s">
        <v>661</v>
      </c>
      <c r="U521" s="79"/>
      <c r="V521" s="82" t="s">
        <v>1043</v>
      </c>
      <c r="W521" s="81">
        <v>43689.56418981482</v>
      </c>
      <c r="X521" s="85">
        <v>43689</v>
      </c>
      <c r="Y521" s="87" t="s">
        <v>1520</v>
      </c>
      <c r="Z521" s="82" t="s">
        <v>2032</v>
      </c>
      <c r="AA521" s="79"/>
      <c r="AB521" s="79"/>
      <c r="AC521" s="87" t="s">
        <v>2544</v>
      </c>
      <c r="AD521" s="79"/>
      <c r="AE521" s="79" t="b">
        <v>0</v>
      </c>
      <c r="AF521" s="79">
        <v>0</v>
      </c>
      <c r="AG521" s="87" t="s">
        <v>2624</v>
      </c>
      <c r="AH521" s="79" t="b">
        <v>0</v>
      </c>
      <c r="AI521" s="79" t="s">
        <v>2626</v>
      </c>
      <c r="AJ521" s="79"/>
      <c r="AK521" s="87" t="s">
        <v>2624</v>
      </c>
      <c r="AL521" s="79" t="b">
        <v>0</v>
      </c>
      <c r="AM521" s="79">
        <v>158</v>
      </c>
      <c r="AN521" s="87" t="s">
        <v>2621</v>
      </c>
      <c r="AO521" s="79" t="s">
        <v>2631</v>
      </c>
      <c r="AP521" s="79" t="b">
        <v>0</v>
      </c>
      <c r="AQ521" s="87" t="s">
        <v>2621</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2</v>
      </c>
      <c r="BE521" s="78" t="str">
        <f>REPLACE(INDEX(GroupVertices[Group],MATCH(Edges[[#This Row],[Vertex 2]],GroupVertices[Vertex],0)),1,1,"")</f>
        <v>2</v>
      </c>
      <c r="BF521" s="48">
        <v>0</v>
      </c>
      <c r="BG521" s="49">
        <v>0</v>
      </c>
      <c r="BH521" s="48">
        <v>0</v>
      </c>
      <c r="BI521" s="49">
        <v>0</v>
      </c>
      <c r="BJ521" s="48">
        <v>0</v>
      </c>
      <c r="BK521" s="49">
        <v>0</v>
      </c>
      <c r="BL521" s="48">
        <v>42</v>
      </c>
      <c r="BM521" s="49">
        <v>100</v>
      </c>
      <c r="BN521" s="48">
        <v>42</v>
      </c>
    </row>
    <row r="522" spans="1:66" ht="15">
      <c r="A522" s="64" t="s">
        <v>575</v>
      </c>
      <c r="B522" s="64" t="s">
        <v>597</v>
      </c>
      <c r="C522" s="65" t="s">
        <v>5759</v>
      </c>
      <c r="D522" s="66">
        <v>3</v>
      </c>
      <c r="E522" s="67" t="s">
        <v>132</v>
      </c>
      <c r="F522" s="68">
        <v>32</v>
      </c>
      <c r="G522" s="65"/>
      <c r="H522" s="69"/>
      <c r="I522" s="70"/>
      <c r="J522" s="70"/>
      <c r="K522" s="34" t="s">
        <v>65</v>
      </c>
      <c r="L522" s="77">
        <v>522</v>
      </c>
      <c r="M522" s="77"/>
      <c r="N522" s="72"/>
      <c r="O522" s="79" t="s">
        <v>630</v>
      </c>
      <c r="P522" s="81">
        <v>43689.61210648148</v>
      </c>
      <c r="Q522" s="79" t="s">
        <v>644</v>
      </c>
      <c r="R522" s="79"/>
      <c r="S522" s="79"/>
      <c r="T522" s="79" t="s">
        <v>661</v>
      </c>
      <c r="U522" s="79"/>
      <c r="V522" s="82" t="s">
        <v>1044</v>
      </c>
      <c r="W522" s="81">
        <v>43689.61210648148</v>
      </c>
      <c r="X522" s="85">
        <v>43689</v>
      </c>
      <c r="Y522" s="87" t="s">
        <v>1521</v>
      </c>
      <c r="Z522" s="82" t="s">
        <v>2033</v>
      </c>
      <c r="AA522" s="79"/>
      <c r="AB522" s="79"/>
      <c r="AC522" s="87" t="s">
        <v>2545</v>
      </c>
      <c r="AD522" s="79"/>
      <c r="AE522" s="79" t="b">
        <v>0</v>
      </c>
      <c r="AF522" s="79">
        <v>0</v>
      </c>
      <c r="AG522" s="87" t="s">
        <v>2624</v>
      </c>
      <c r="AH522" s="79" t="b">
        <v>0</v>
      </c>
      <c r="AI522" s="79" t="s">
        <v>2626</v>
      </c>
      <c r="AJ522" s="79"/>
      <c r="AK522" s="87" t="s">
        <v>2624</v>
      </c>
      <c r="AL522" s="79" t="b">
        <v>0</v>
      </c>
      <c r="AM522" s="79">
        <v>158</v>
      </c>
      <c r="AN522" s="87" t="s">
        <v>2621</v>
      </c>
      <c r="AO522" s="79" t="s">
        <v>2633</v>
      </c>
      <c r="AP522" s="79" t="b">
        <v>0</v>
      </c>
      <c r="AQ522" s="87" t="s">
        <v>2621</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2</v>
      </c>
      <c r="BE522" s="78" t="str">
        <f>REPLACE(INDEX(GroupVertices[Group],MATCH(Edges[[#This Row],[Vertex 2]],GroupVertices[Vertex],0)),1,1,"")</f>
        <v>2</v>
      </c>
      <c r="BF522" s="48">
        <v>0</v>
      </c>
      <c r="BG522" s="49">
        <v>0</v>
      </c>
      <c r="BH522" s="48">
        <v>0</v>
      </c>
      <c r="BI522" s="49">
        <v>0</v>
      </c>
      <c r="BJ522" s="48">
        <v>0</v>
      </c>
      <c r="BK522" s="49">
        <v>0</v>
      </c>
      <c r="BL522" s="48">
        <v>42</v>
      </c>
      <c r="BM522" s="49">
        <v>100</v>
      </c>
      <c r="BN522" s="48">
        <v>42</v>
      </c>
    </row>
    <row r="523" spans="1:66" ht="15">
      <c r="A523" s="64" t="s">
        <v>576</v>
      </c>
      <c r="B523" s="64" t="s">
        <v>597</v>
      </c>
      <c r="C523" s="65" t="s">
        <v>5761</v>
      </c>
      <c r="D523" s="66">
        <v>10</v>
      </c>
      <c r="E523" s="67" t="s">
        <v>136</v>
      </c>
      <c r="F523" s="68">
        <v>24.57142857142857</v>
      </c>
      <c r="G523" s="65"/>
      <c r="H523" s="69"/>
      <c r="I523" s="70"/>
      <c r="J523" s="70"/>
      <c r="K523" s="34" t="s">
        <v>65</v>
      </c>
      <c r="L523" s="77">
        <v>523</v>
      </c>
      <c r="M523" s="77"/>
      <c r="N523" s="72"/>
      <c r="O523" s="79" t="s">
        <v>630</v>
      </c>
      <c r="P523" s="81">
        <v>43686.70017361111</v>
      </c>
      <c r="Q523" s="79" t="s">
        <v>641</v>
      </c>
      <c r="R523" s="79"/>
      <c r="S523" s="79"/>
      <c r="T523" s="79" t="s">
        <v>666</v>
      </c>
      <c r="U523" s="79"/>
      <c r="V523" s="82" t="s">
        <v>1045</v>
      </c>
      <c r="W523" s="81">
        <v>43686.70017361111</v>
      </c>
      <c r="X523" s="85">
        <v>43686</v>
      </c>
      <c r="Y523" s="87" t="s">
        <v>1522</v>
      </c>
      <c r="Z523" s="82" t="s">
        <v>2034</v>
      </c>
      <c r="AA523" s="79"/>
      <c r="AB523" s="79"/>
      <c r="AC523" s="87" t="s">
        <v>2546</v>
      </c>
      <c r="AD523" s="79"/>
      <c r="AE523" s="79" t="b">
        <v>0</v>
      </c>
      <c r="AF523" s="79">
        <v>0</v>
      </c>
      <c r="AG523" s="87" t="s">
        <v>2624</v>
      </c>
      <c r="AH523" s="79" t="b">
        <v>0</v>
      </c>
      <c r="AI523" s="79" t="s">
        <v>2626</v>
      </c>
      <c r="AJ523" s="79"/>
      <c r="AK523" s="87" t="s">
        <v>2624</v>
      </c>
      <c r="AL523" s="79" t="b">
        <v>0</v>
      </c>
      <c r="AM523" s="79">
        <v>16</v>
      </c>
      <c r="AN523" s="87" t="s">
        <v>2573</v>
      </c>
      <c r="AO523" s="79" t="s">
        <v>2633</v>
      </c>
      <c r="AP523" s="79" t="b">
        <v>0</v>
      </c>
      <c r="AQ523" s="87" t="s">
        <v>2573</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4</v>
      </c>
      <c r="BE523" s="78" t="str">
        <f>REPLACE(INDEX(GroupVertices[Group],MATCH(Edges[[#This Row],[Vertex 2]],GroupVertices[Vertex],0)),1,1,"")</f>
        <v>2</v>
      </c>
      <c r="BF523" s="48"/>
      <c r="BG523" s="49"/>
      <c r="BH523" s="48"/>
      <c r="BI523" s="49"/>
      <c r="BJ523" s="48"/>
      <c r="BK523" s="49"/>
      <c r="BL523" s="48"/>
      <c r="BM523" s="49"/>
      <c r="BN523" s="48"/>
    </row>
    <row r="524" spans="1:66" ht="15">
      <c r="A524" s="64" t="s">
        <v>576</v>
      </c>
      <c r="B524" s="64" t="s">
        <v>624</v>
      </c>
      <c r="C524" s="65" t="s">
        <v>5759</v>
      </c>
      <c r="D524" s="66">
        <v>3</v>
      </c>
      <c r="E524" s="67" t="s">
        <v>132</v>
      </c>
      <c r="F524" s="68">
        <v>32</v>
      </c>
      <c r="G524" s="65"/>
      <c r="H524" s="69"/>
      <c r="I524" s="70"/>
      <c r="J524" s="70"/>
      <c r="K524" s="34" t="s">
        <v>65</v>
      </c>
      <c r="L524" s="77">
        <v>524</v>
      </c>
      <c r="M524" s="77"/>
      <c r="N524" s="72"/>
      <c r="O524" s="79" t="s">
        <v>631</v>
      </c>
      <c r="P524" s="81">
        <v>43686.70017361111</v>
      </c>
      <c r="Q524" s="79" t="s">
        <v>641</v>
      </c>
      <c r="R524" s="79"/>
      <c r="S524" s="79"/>
      <c r="T524" s="79" t="s">
        <v>666</v>
      </c>
      <c r="U524" s="79"/>
      <c r="V524" s="82" t="s">
        <v>1045</v>
      </c>
      <c r="W524" s="81">
        <v>43686.70017361111</v>
      </c>
      <c r="X524" s="85">
        <v>43686</v>
      </c>
      <c r="Y524" s="87" t="s">
        <v>1522</v>
      </c>
      <c r="Z524" s="82" t="s">
        <v>2034</v>
      </c>
      <c r="AA524" s="79"/>
      <c r="AB524" s="79"/>
      <c r="AC524" s="87" t="s">
        <v>2546</v>
      </c>
      <c r="AD524" s="79"/>
      <c r="AE524" s="79" t="b">
        <v>0</v>
      </c>
      <c r="AF524" s="79">
        <v>0</v>
      </c>
      <c r="AG524" s="87" t="s">
        <v>2624</v>
      </c>
      <c r="AH524" s="79" t="b">
        <v>0</v>
      </c>
      <c r="AI524" s="79" t="s">
        <v>2626</v>
      </c>
      <c r="AJ524" s="79"/>
      <c r="AK524" s="87" t="s">
        <v>2624</v>
      </c>
      <c r="AL524" s="79" t="b">
        <v>0</v>
      </c>
      <c r="AM524" s="79">
        <v>16</v>
      </c>
      <c r="AN524" s="87" t="s">
        <v>2573</v>
      </c>
      <c r="AO524" s="79" t="s">
        <v>2633</v>
      </c>
      <c r="AP524" s="79" t="b">
        <v>0</v>
      </c>
      <c r="AQ524" s="87" t="s">
        <v>2573</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4</v>
      </c>
      <c r="BE524" s="78" t="str">
        <f>REPLACE(INDEX(GroupVertices[Group],MATCH(Edges[[#This Row],[Vertex 2]],GroupVertices[Vertex],0)),1,1,"")</f>
        <v>4</v>
      </c>
      <c r="BF524" s="48">
        <v>0</v>
      </c>
      <c r="BG524" s="49">
        <v>0</v>
      </c>
      <c r="BH524" s="48">
        <v>1</v>
      </c>
      <c r="BI524" s="49">
        <v>3.0303030303030303</v>
      </c>
      <c r="BJ524" s="48">
        <v>0</v>
      </c>
      <c r="BK524" s="49">
        <v>0</v>
      </c>
      <c r="BL524" s="48">
        <v>32</v>
      </c>
      <c r="BM524" s="49">
        <v>96.96969696969697</v>
      </c>
      <c r="BN524" s="48">
        <v>33</v>
      </c>
    </row>
    <row r="525" spans="1:66" ht="15">
      <c r="A525" s="64" t="s">
        <v>576</v>
      </c>
      <c r="B525" s="64" t="s">
        <v>597</v>
      </c>
      <c r="C525" s="65" t="s">
        <v>5761</v>
      </c>
      <c r="D525" s="66">
        <v>10</v>
      </c>
      <c r="E525" s="67" t="s">
        <v>136</v>
      </c>
      <c r="F525" s="68">
        <v>24.57142857142857</v>
      </c>
      <c r="G525" s="65"/>
      <c r="H525" s="69"/>
      <c r="I525" s="70"/>
      <c r="J525" s="70"/>
      <c r="K525" s="34" t="s">
        <v>65</v>
      </c>
      <c r="L525" s="77">
        <v>525</v>
      </c>
      <c r="M525" s="77"/>
      <c r="N525" s="72"/>
      <c r="O525" s="79" t="s">
        <v>630</v>
      </c>
      <c r="P525" s="81">
        <v>43686.700949074075</v>
      </c>
      <c r="Q525" s="79" t="s">
        <v>643</v>
      </c>
      <c r="R525" s="79"/>
      <c r="S525" s="79"/>
      <c r="T525" s="79" t="s">
        <v>667</v>
      </c>
      <c r="U525" s="79"/>
      <c r="V525" s="82" t="s">
        <v>1045</v>
      </c>
      <c r="W525" s="81">
        <v>43686.700949074075</v>
      </c>
      <c r="X525" s="85">
        <v>43686</v>
      </c>
      <c r="Y525" s="87" t="s">
        <v>1523</v>
      </c>
      <c r="Z525" s="82" t="s">
        <v>2035</v>
      </c>
      <c r="AA525" s="79"/>
      <c r="AB525" s="79"/>
      <c r="AC525" s="87" t="s">
        <v>2547</v>
      </c>
      <c r="AD525" s="79"/>
      <c r="AE525" s="79" t="b">
        <v>0</v>
      </c>
      <c r="AF525" s="79">
        <v>0</v>
      </c>
      <c r="AG525" s="87" t="s">
        <v>2624</v>
      </c>
      <c r="AH525" s="79" t="b">
        <v>0</v>
      </c>
      <c r="AI525" s="79" t="s">
        <v>2626</v>
      </c>
      <c r="AJ525" s="79"/>
      <c r="AK525" s="87" t="s">
        <v>2624</v>
      </c>
      <c r="AL525" s="79" t="b">
        <v>0</v>
      </c>
      <c r="AM525" s="79">
        <v>18</v>
      </c>
      <c r="AN525" s="87" t="s">
        <v>2620</v>
      </c>
      <c r="AO525" s="79" t="s">
        <v>2633</v>
      </c>
      <c r="AP525" s="79" t="b">
        <v>0</v>
      </c>
      <c r="AQ525" s="87" t="s">
        <v>2620</v>
      </c>
      <c r="AR525" s="79" t="s">
        <v>176</v>
      </c>
      <c r="AS525" s="79">
        <v>0</v>
      </c>
      <c r="AT525" s="79">
        <v>0</v>
      </c>
      <c r="AU525" s="79"/>
      <c r="AV525" s="79"/>
      <c r="AW525" s="79"/>
      <c r="AX525" s="79"/>
      <c r="AY525" s="79"/>
      <c r="AZ525" s="79"/>
      <c r="BA525" s="79"/>
      <c r="BB525" s="79"/>
      <c r="BC525">
        <v>3</v>
      </c>
      <c r="BD525" s="78" t="str">
        <f>REPLACE(INDEX(GroupVertices[Group],MATCH(Edges[[#This Row],[Vertex 1]],GroupVertices[Vertex],0)),1,1,"")</f>
        <v>4</v>
      </c>
      <c r="BE525" s="78" t="str">
        <f>REPLACE(INDEX(GroupVertices[Group],MATCH(Edges[[#This Row],[Vertex 2]],GroupVertices[Vertex],0)),1,1,"")</f>
        <v>2</v>
      </c>
      <c r="BF525" s="48">
        <v>1</v>
      </c>
      <c r="BG525" s="49">
        <v>3.8461538461538463</v>
      </c>
      <c r="BH525" s="48">
        <v>0</v>
      </c>
      <c r="BI525" s="49">
        <v>0</v>
      </c>
      <c r="BJ525" s="48">
        <v>0</v>
      </c>
      <c r="BK525" s="49">
        <v>0</v>
      </c>
      <c r="BL525" s="48">
        <v>25</v>
      </c>
      <c r="BM525" s="49">
        <v>96.15384615384616</v>
      </c>
      <c r="BN525" s="48">
        <v>26</v>
      </c>
    </row>
    <row r="526" spans="1:66" ht="15">
      <c r="A526" s="64" t="s">
        <v>576</v>
      </c>
      <c r="B526" s="64" t="s">
        <v>597</v>
      </c>
      <c r="C526" s="65" t="s">
        <v>5761</v>
      </c>
      <c r="D526" s="66">
        <v>10</v>
      </c>
      <c r="E526" s="67" t="s">
        <v>136</v>
      </c>
      <c r="F526" s="68">
        <v>24.57142857142857</v>
      </c>
      <c r="G526" s="65"/>
      <c r="H526" s="69"/>
      <c r="I526" s="70"/>
      <c r="J526" s="70"/>
      <c r="K526" s="34" t="s">
        <v>65</v>
      </c>
      <c r="L526" s="77">
        <v>526</v>
      </c>
      <c r="M526" s="77"/>
      <c r="N526" s="72"/>
      <c r="O526" s="79" t="s">
        <v>630</v>
      </c>
      <c r="P526" s="81">
        <v>43689.618125</v>
      </c>
      <c r="Q526" s="79" t="s">
        <v>644</v>
      </c>
      <c r="R526" s="79"/>
      <c r="S526" s="79"/>
      <c r="T526" s="79" t="s">
        <v>661</v>
      </c>
      <c r="U526" s="79"/>
      <c r="V526" s="82" t="s">
        <v>1045</v>
      </c>
      <c r="W526" s="81">
        <v>43689.618125</v>
      </c>
      <c r="X526" s="85">
        <v>43689</v>
      </c>
      <c r="Y526" s="87" t="s">
        <v>1524</v>
      </c>
      <c r="Z526" s="82" t="s">
        <v>2036</v>
      </c>
      <c r="AA526" s="79"/>
      <c r="AB526" s="79"/>
      <c r="AC526" s="87" t="s">
        <v>2548</v>
      </c>
      <c r="AD526" s="79"/>
      <c r="AE526" s="79" t="b">
        <v>0</v>
      </c>
      <c r="AF526" s="79">
        <v>0</v>
      </c>
      <c r="AG526" s="87" t="s">
        <v>2624</v>
      </c>
      <c r="AH526" s="79" t="b">
        <v>0</v>
      </c>
      <c r="AI526" s="79" t="s">
        <v>2626</v>
      </c>
      <c r="AJ526" s="79"/>
      <c r="AK526" s="87" t="s">
        <v>2624</v>
      </c>
      <c r="AL526" s="79" t="b">
        <v>0</v>
      </c>
      <c r="AM526" s="79">
        <v>158</v>
      </c>
      <c r="AN526" s="87" t="s">
        <v>2621</v>
      </c>
      <c r="AO526" s="79" t="s">
        <v>2633</v>
      </c>
      <c r="AP526" s="79" t="b">
        <v>0</v>
      </c>
      <c r="AQ526" s="87" t="s">
        <v>2621</v>
      </c>
      <c r="AR526" s="79" t="s">
        <v>176</v>
      </c>
      <c r="AS526" s="79">
        <v>0</v>
      </c>
      <c r="AT526" s="79">
        <v>0</v>
      </c>
      <c r="AU526" s="79"/>
      <c r="AV526" s="79"/>
      <c r="AW526" s="79"/>
      <c r="AX526" s="79"/>
      <c r="AY526" s="79"/>
      <c r="AZ526" s="79"/>
      <c r="BA526" s="79"/>
      <c r="BB526" s="79"/>
      <c r="BC526">
        <v>3</v>
      </c>
      <c r="BD526" s="78" t="str">
        <f>REPLACE(INDEX(GroupVertices[Group],MATCH(Edges[[#This Row],[Vertex 1]],GroupVertices[Vertex],0)),1,1,"")</f>
        <v>4</v>
      </c>
      <c r="BE526" s="78" t="str">
        <f>REPLACE(INDEX(GroupVertices[Group],MATCH(Edges[[#This Row],[Vertex 2]],GroupVertices[Vertex],0)),1,1,"")</f>
        <v>2</v>
      </c>
      <c r="BF526" s="48">
        <v>0</v>
      </c>
      <c r="BG526" s="49">
        <v>0</v>
      </c>
      <c r="BH526" s="48">
        <v>0</v>
      </c>
      <c r="BI526" s="49">
        <v>0</v>
      </c>
      <c r="BJ526" s="48">
        <v>0</v>
      </c>
      <c r="BK526" s="49">
        <v>0</v>
      </c>
      <c r="BL526" s="48">
        <v>42</v>
      </c>
      <c r="BM526" s="49">
        <v>100</v>
      </c>
      <c r="BN526" s="48">
        <v>42</v>
      </c>
    </row>
    <row r="527" spans="1:66" ht="15">
      <c r="A527" s="64" t="s">
        <v>577</v>
      </c>
      <c r="B527" s="64" t="s">
        <v>597</v>
      </c>
      <c r="C527" s="65" t="s">
        <v>5759</v>
      </c>
      <c r="D527" s="66">
        <v>3</v>
      </c>
      <c r="E527" s="67" t="s">
        <v>132</v>
      </c>
      <c r="F527" s="68">
        <v>32</v>
      </c>
      <c r="G527" s="65"/>
      <c r="H527" s="69"/>
      <c r="I527" s="70"/>
      <c r="J527" s="70"/>
      <c r="K527" s="34" t="s">
        <v>65</v>
      </c>
      <c r="L527" s="77">
        <v>527</v>
      </c>
      <c r="M527" s="77"/>
      <c r="N527" s="72"/>
      <c r="O527" s="79" t="s">
        <v>630</v>
      </c>
      <c r="P527" s="81">
        <v>43689.62217592593</v>
      </c>
      <c r="Q527" s="79" t="s">
        <v>644</v>
      </c>
      <c r="R527" s="79"/>
      <c r="S527" s="79"/>
      <c r="T527" s="79" t="s">
        <v>661</v>
      </c>
      <c r="U527" s="79"/>
      <c r="V527" s="82" t="s">
        <v>1046</v>
      </c>
      <c r="W527" s="81">
        <v>43689.62217592593</v>
      </c>
      <c r="X527" s="85">
        <v>43689</v>
      </c>
      <c r="Y527" s="87" t="s">
        <v>1525</v>
      </c>
      <c r="Z527" s="82" t="s">
        <v>2037</v>
      </c>
      <c r="AA527" s="79"/>
      <c r="AB527" s="79"/>
      <c r="AC527" s="87" t="s">
        <v>2549</v>
      </c>
      <c r="AD527" s="79"/>
      <c r="AE527" s="79" t="b">
        <v>0</v>
      </c>
      <c r="AF527" s="79">
        <v>0</v>
      </c>
      <c r="AG527" s="87" t="s">
        <v>2624</v>
      </c>
      <c r="AH527" s="79" t="b">
        <v>0</v>
      </c>
      <c r="AI527" s="79" t="s">
        <v>2626</v>
      </c>
      <c r="AJ527" s="79"/>
      <c r="AK527" s="87" t="s">
        <v>2624</v>
      </c>
      <c r="AL527" s="79" t="b">
        <v>0</v>
      </c>
      <c r="AM527" s="79">
        <v>158</v>
      </c>
      <c r="AN527" s="87" t="s">
        <v>2621</v>
      </c>
      <c r="AO527" s="79" t="s">
        <v>2633</v>
      </c>
      <c r="AP527" s="79" t="b">
        <v>0</v>
      </c>
      <c r="AQ527" s="87" t="s">
        <v>2621</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2</v>
      </c>
      <c r="BE527" s="78" t="str">
        <f>REPLACE(INDEX(GroupVertices[Group],MATCH(Edges[[#This Row],[Vertex 2]],GroupVertices[Vertex],0)),1,1,"")</f>
        <v>2</v>
      </c>
      <c r="BF527" s="48">
        <v>0</v>
      </c>
      <c r="BG527" s="49">
        <v>0</v>
      </c>
      <c r="BH527" s="48">
        <v>0</v>
      </c>
      <c r="BI527" s="49">
        <v>0</v>
      </c>
      <c r="BJ527" s="48">
        <v>0</v>
      </c>
      <c r="BK527" s="49">
        <v>0</v>
      </c>
      <c r="BL527" s="48">
        <v>42</v>
      </c>
      <c r="BM527" s="49">
        <v>100</v>
      </c>
      <c r="BN527" s="48">
        <v>42</v>
      </c>
    </row>
    <row r="528" spans="1:66" ht="15">
      <c r="A528" s="64" t="s">
        <v>578</v>
      </c>
      <c r="B528" s="64" t="s">
        <v>597</v>
      </c>
      <c r="C528" s="65" t="s">
        <v>5759</v>
      </c>
      <c r="D528" s="66">
        <v>3</v>
      </c>
      <c r="E528" s="67" t="s">
        <v>132</v>
      </c>
      <c r="F528" s="68">
        <v>32</v>
      </c>
      <c r="G528" s="65"/>
      <c r="H528" s="69"/>
      <c r="I528" s="70"/>
      <c r="J528" s="70"/>
      <c r="K528" s="34" t="s">
        <v>65</v>
      </c>
      <c r="L528" s="77">
        <v>528</v>
      </c>
      <c r="M528" s="77"/>
      <c r="N528" s="72"/>
      <c r="O528" s="79" t="s">
        <v>630</v>
      </c>
      <c r="P528" s="81">
        <v>43689.634884259256</v>
      </c>
      <c r="Q528" s="79" t="s">
        <v>644</v>
      </c>
      <c r="R528" s="79"/>
      <c r="S528" s="79"/>
      <c r="T528" s="79" t="s">
        <v>661</v>
      </c>
      <c r="U528" s="79"/>
      <c r="V528" s="82" t="s">
        <v>1047</v>
      </c>
      <c r="W528" s="81">
        <v>43689.634884259256</v>
      </c>
      <c r="X528" s="85">
        <v>43689</v>
      </c>
      <c r="Y528" s="87" t="s">
        <v>1526</v>
      </c>
      <c r="Z528" s="82" t="s">
        <v>2038</v>
      </c>
      <c r="AA528" s="79"/>
      <c r="AB528" s="79"/>
      <c r="AC528" s="87" t="s">
        <v>2550</v>
      </c>
      <c r="AD528" s="79"/>
      <c r="AE528" s="79" t="b">
        <v>0</v>
      </c>
      <c r="AF528" s="79">
        <v>0</v>
      </c>
      <c r="AG528" s="87" t="s">
        <v>2624</v>
      </c>
      <c r="AH528" s="79" t="b">
        <v>0</v>
      </c>
      <c r="AI528" s="79" t="s">
        <v>2626</v>
      </c>
      <c r="AJ528" s="79"/>
      <c r="AK528" s="87" t="s">
        <v>2624</v>
      </c>
      <c r="AL528" s="79" t="b">
        <v>0</v>
      </c>
      <c r="AM528" s="79">
        <v>158</v>
      </c>
      <c r="AN528" s="87" t="s">
        <v>2621</v>
      </c>
      <c r="AO528" s="79" t="s">
        <v>2631</v>
      </c>
      <c r="AP528" s="79" t="b">
        <v>0</v>
      </c>
      <c r="AQ528" s="87" t="s">
        <v>2621</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2</v>
      </c>
      <c r="BE528" s="78" t="str">
        <f>REPLACE(INDEX(GroupVertices[Group],MATCH(Edges[[#This Row],[Vertex 2]],GroupVertices[Vertex],0)),1,1,"")</f>
        <v>2</v>
      </c>
      <c r="BF528" s="48">
        <v>0</v>
      </c>
      <c r="BG528" s="49">
        <v>0</v>
      </c>
      <c r="BH528" s="48">
        <v>0</v>
      </c>
      <c r="BI528" s="49">
        <v>0</v>
      </c>
      <c r="BJ528" s="48">
        <v>0</v>
      </c>
      <c r="BK528" s="49">
        <v>0</v>
      </c>
      <c r="BL528" s="48">
        <v>42</v>
      </c>
      <c r="BM528" s="49">
        <v>100</v>
      </c>
      <c r="BN528" s="48">
        <v>42</v>
      </c>
    </row>
    <row r="529" spans="1:66" ht="15">
      <c r="A529" s="64" t="s">
        <v>579</v>
      </c>
      <c r="B529" s="64" t="s">
        <v>597</v>
      </c>
      <c r="C529" s="65" t="s">
        <v>5759</v>
      </c>
      <c r="D529" s="66">
        <v>3</v>
      </c>
      <c r="E529" s="67" t="s">
        <v>132</v>
      </c>
      <c r="F529" s="68">
        <v>32</v>
      </c>
      <c r="G529" s="65"/>
      <c r="H529" s="69"/>
      <c r="I529" s="70"/>
      <c r="J529" s="70"/>
      <c r="K529" s="34" t="s">
        <v>65</v>
      </c>
      <c r="L529" s="77">
        <v>529</v>
      </c>
      <c r="M529" s="77"/>
      <c r="N529" s="72"/>
      <c r="O529" s="79" t="s">
        <v>630</v>
      </c>
      <c r="P529" s="81">
        <v>43689.64430555556</v>
      </c>
      <c r="Q529" s="79" t="s">
        <v>644</v>
      </c>
      <c r="R529" s="79"/>
      <c r="S529" s="79"/>
      <c r="T529" s="79" t="s">
        <v>661</v>
      </c>
      <c r="U529" s="79"/>
      <c r="V529" s="82" t="s">
        <v>1048</v>
      </c>
      <c r="W529" s="81">
        <v>43689.64430555556</v>
      </c>
      <c r="X529" s="85">
        <v>43689</v>
      </c>
      <c r="Y529" s="87" t="s">
        <v>1527</v>
      </c>
      <c r="Z529" s="82" t="s">
        <v>2039</v>
      </c>
      <c r="AA529" s="79"/>
      <c r="AB529" s="79"/>
      <c r="AC529" s="87" t="s">
        <v>2551</v>
      </c>
      <c r="AD529" s="79"/>
      <c r="AE529" s="79" t="b">
        <v>0</v>
      </c>
      <c r="AF529" s="79">
        <v>0</v>
      </c>
      <c r="AG529" s="87" t="s">
        <v>2624</v>
      </c>
      <c r="AH529" s="79" t="b">
        <v>0</v>
      </c>
      <c r="AI529" s="79" t="s">
        <v>2626</v>
      </c>
      <c r="AJ529" s="79"/>
      <c r="AK529" s="87" t="s">
        <v>2624</v>
      </c>
      <c r="AL529" s="79" t="b">
        <v>0</v>
      </c>
      <c r="AM529" s="79">
        <v>158</v>
      </c>
      <c r="AN529" s="87" t="s">
        <v>2621</v>
      </c>
      <c r="AO529" s="79" t="s">
        <v>2633</v>
      </c>
      <c r="AP529" s="79" t="b">
        <v>0</v>
      </c>
      <c r="AQ529" s="87" t="s">
        <v>2621</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2</v>
      </c>
      <c r="BE529" s="78" t="str">
        <f>REPLACE(INDEX(GroupVertices[Group],MATCH(Edges[[#This Row],[Vertex 2]],GroupVertices[Vertex],0)),1,1,"")</f>
        <v>2</v>
      </c>
      <c r="BF529" s="48">
        <v>0</v>
      </c>
      <c r="BG529" s="49">
        <v>0</v>
      </c>
      <c r="BH529" s="48">
        <v>0</v>
      </c>
      <c r="BI529" s="49">
        <v>0</v>
      </c>
      <c r="BJ529" s="48">
        <v>0</v>
      </c>
      <c r="BK529" s="49">
        <v>0</v>
      </c>
      <c r="BL529" s="48">
        <v>42</v>
      </c>
      <c r="BM529" s="49">
        <v>100</v>
      </c>
      <c r="BN529" s="48">
        <v>42</v>
      </c>
    </row>
    <row r="530" spans="1:66" ht="15">
      <c r="A530" s="64" t="s">
        <v>580</v>
      </c>
      <c r="B530" s="64" t="s">
        <v>597</v>
      </c>
      <c r="C530" s="65" t="s">
        <v>5759</v>
      </c>
      <c r="D530" s="66">
        <v>3</v>
      </c>
      <c r="E530" s="67" t="s">
        <v>132</v>
      </c>
      <c r="F530" s="68">
        <v>32</v>
      </c>
      <c r="G530" s="65"/>
      <c r="H530" s="69"/>
      <c r="I530" s="70"/>
      <c r="J530" s="70"/>
      <c r="K530" s="34" t="s">
        <v>65</v>
      </c>
      <c r="L530" s="77">
        <v>530</v>
      </c>
      <c r="M530" s="77"/>
      <c r="N530" s="72"/>
      <c r="O530" s="79" t="s">
        <v>630</v>
      </c>
      <c r="P530" s="81">
        <v>43689.66961805556</v>
      </c>
      <c r="Q530" s="79" t="s">
        <v>644</v>
      </c>
      <c r="R530" s="79"/>
      <c r="S530" s="79"/>
      <c r="T530" s="79" t="s">
        <v>661</v>
      </c>
      <c r="U530" s="79"/>
      <c r="V530" s="82" t="s">
        <v>723</v>
      </c>
      <c r="W530" s="81">
        <v>43689.66961805556</v>
      </c>
      <c r="X530" s="85">
        <v>43689</v>
      </c>
      <c r="Y530" s="87" t="s">
        <v>1528</v>
      </c>
      <c r="Z530" s="82" t="s">
        <v>2040</v>
      </c>
      <c r="AA530" s="79"/>
      <c r="AB530" s="79"/>
      <c r="AC530" s="87" t="s">
        <v>2552</v>
      </c>
      <c r="AD530" s="79"/>
      <c r="AE530" s="79" t="b">
        <v>0</v>
      </c>
      <c r="AF530" s="79">
        <v>0</v>
      </c>
      <c r="AG530" s="87" t="s">
        <v>2624</v>
      </c>
      <c r="AH530" s="79" t="b">
        <v>0</v>
      </c>
      <c r="AI530" s="79" t="s">
        <v>2626</v>
      </c>
      <c r="AJ530" s="79"/>
      <c r="AK530" s="87" t="s">
        <v>2624</v>
      </c>
      <c r="AL530" s="79" t="b">
        <v>0</v>
      </c>
      <c r="AM530" s="79">
        <v>158</v>
      </c>
      <c r="AN530" s="87" t="s">
        <v>2621</v>
      </c>
      <c r="AO530" s="79" t="s">
        <v>2633</v>
      </c>
      <c r="AP530" s="79" t="b">
        <v>0</v>
      </c>
      <c r="AQ530" s="87" t="s">
        <v>2621</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2</v>
      </c>
      <c r="BE530" s="78" t="str">
        <f>REPLACE(INDEX(GroupVertices[Group],MATCH(Edges[[#This Row],[Vertex 2]],GroupVertices[Vertex],0)),1,1,"")</f>
        <v>2</v>
      </c>
      <c r="BF530" s="48">
        <v>0</v>
      </c>
      <c r="BG530" s="49">
        <v>0</v>
      </c>
      <c r="BH530" s="48">
        <v>0</v>
      </c>
      <c r="BI530" s="49">
        <v>0</v>
      </c>
      <c r="BJ530" s="48">
        <v>0</v>
      </c>
      <c r="BK530" s="49">
        <v>0</v>
      </c>
      <c r="BL530" s="48">
        <v>42</v>
      </c>
      <c r="BM530" s="49">
        <v>100</v>
      </c>
      <c r="BN530" s="48">
        <v>42</v>
      </c>
    </row>
    <row r="531" spans="1:66" ht="15">
      <c r="A531" s="64" t="s">
        <v>581</v>
      </c>
      <c r="B531" s="64" t="s">
        <v>581</v>
      </c>
      <c r="C531" s="65" t="s">
        <v>5759</v>
      </c>
      <c r="D531" s="66">
        <v>3</v>
      </c>
      <c r="E531" s="67" t="s">
        <v>132</v>
      </c>
      <c r="F531" s="68">
        <v>32</v>
      </c>
      <c r="G531" s="65"/>
      <c r="H531" s="69"/>
      <c r="I531" s="70"/>
      <c r="J531" s="70"/>
      <c r="K531" s="34" t="s">
        <v>65</v>
      </c>
      <c r="L531" s="77">
        <v>531</v>
      </c>
      <c r="M531" s="77"/>
      <c r="N531" s="72"/>
      <c r="O531" s="79" t="s">
        <v>176</v>
      </c>
      <c r="P531" s="81">
        <v>43688.777708333335</v>
      </c>
      <c r="Q531" s="79" t="s">
        <v>648</v>
      </c>
      <c r="R531" s="82" t="s">
        <v>653</v>
      </c>
      <c r="S531" s="79" t="s">
        <v>656</v>
      </c>
      <c r="T531" s="79" t="s">
        <v>671</v>
      </c>
      <c r="U531" s="79"/>
      <c r="V531" s="82" t="s">
        <v>1049</v>
      </c>
      <c r="W531" s="81">
        <v>43688.777708333335</v>
      </c>
      <c r="X531" s="85">
        <v>43688</v>
      </c>
      <c r="Y531" s="87" t="s">
        <v>1529</v>
      </c>
      <c r="Z531" s="82" t="s">
        <v>2041</v>
      </c>
      <c r="AA531" s="79"/>
      <c r="AB531" s="79"/>
      <c r="AC531" s="87" t="s">
        <v>2553</v>
      </c>
      <c r="AD531" s="79"/>
      <c r="AE531" s="79" t="b">
        <v>0</v>
      </c>
      <c r="AF531" s="79">
        <v>0</v>
      </c>
      <c r="AG531" s="87" t="s">
        <v>2624</v>
      </c>
      <c r="AH531" s="79" t="b">
        <v>0</v>
      </c>
      <c r="AI531" s="79" t="s">
        <v>2628</v>
      </c>
      <c r="AJ531" s="79"/>
      <c r="AK531" s="87" t="s">
        <v>2624</v>
      </c>
      <c r="AL531" s="79" t="b">
        <v>0</v>
      </c>
      <c r="AM531" s="79">
        <v>0</v>
      </c>
      <c r="AN531" s="87" t="s">
        <v>2624</v>
      </c>
      <c r="AO531" s="79" t="s">
        <v>2647</v>
      </c>
      <c r="AP531" s="79" t="b">
        <v>0</v>
      </c>
      <c r="AQ531" s="87" t="s">
        <v>2553</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5</v>
      </c>
      <c r="BE531" s="78" t="str">
        <f>REPLACE(INDEX(GroupVertices[Group],MATCH(Edges[[#This Row],[Vertex 2]],GroupVertices[Vertex],0)),1,1,"")</f>
        <v>5</v>
      </c>
      <c r="BF531" s="48">
        <v>0</v>
      </c>
      <c r="BG531" s="49">
        <v>0</v>
      </c>
      <c r="BH531" s="48">
        <v>0</v>
      </c>
      <c r="BI531" s="49">
        <v>0</v>
      </c>
      <c r="BJ531" s="48">
        <v>0</v>
      </c>
      <c r="BK531" s="49">
        <v>0</v>
      </c>
      <c r="BL531" s="48">
        <v>10</v>
      </c>
      <c r="BM531" s="49">
        <v>100</v>
      </c>
      <c r="BN531" s="48">
        <v>10</v>
      </c>
    </row>
    <row r="532" spans="1:66" ht="15">
      <c r="A532" s="64" t="s">
        <v>581</v>
      </c>
      <c r="B532" s="64" t="s">
        <v>627</v>
      </c>
      <c r="C532" s="65" t="s">
        <v>5759</v>
      </c>
      <c r="D532" s="66">
        <v>3</v>
      </c>
      <c r="E532" s="67" t="s">
        <v>132</v>
      </c>
      <c r="F532" s="68">
        <v>32</v>
      </c>
      <c r="G532" s="65"/>
      <c r="H532" s="69"/>
      <c r="I532" s="70"/>
      <c r="J532" s="70"/>
      <c r="K532" s="34" t="s">
        <v>65</v>
      </c>
      <c r="L532" s="77">
        <v>532</v>
      </c>
      <c r="M532" s="77"/>
      <c r="N532" s="72"/>
      <c r="O532" s="79" t="s">
        <v>631</v>
      </c>
      <c r="P532" s="81">
        <v>43688.78637731481</v>
      </c>
      <c r="Q532" s="79" t="s">
        <v>647</v>
      </c>
      <c r="R532" s="82" t="s">
        <v>653</v>
      </c>
      <c r="S532" s="79" t="s">
        <v>656</v>
      </c>
      <c r="T532" s="79" t="s">
        <v>672</v>
      </c>
      <c r="U532" s="79"/>
      <c r="V532" s="82" t="s">
        <v>1049</v>
      </c>
      <c r="W532" s="81">
        <v>43688.78637731481</v>
      </c>
      <c r="X532" s="85">
        <v>43688</v>
      </c>
      <c r="Y532" s="87" t="s">
        <v>1530</v>
      </c>
      <c r="Z532" s="82" t="s">
        <v>2042</v>
      </c>
      <c r="AA532" s="79"/>
      <c r="AB532" s="79"/>
      <c r="AC532" s="87" t="s">
        <v>2554</v>
      </c>
      <c r="AD532" s="79"/>
      <c r="AE532" s="79" t="b">
        <v>0</v>
      </c>
      <c r="AF532" s="79">
        <v>1</v>
      </c>
      <c r="AG532" s="87" t="s">
        <v>2624</v>
      </c>
      <c r="AH532" s="79" t="b">
        <v>0</v>
      </c>
      <c r="AI532" s="79" t="s">
        <v>2629</v>
      </c>
      <c r="AJ532" s="79"/>
      <c r="AK532" s="87" t="s">
        <v>2624</v>
      </c>
      <c r="AL532" s="79" t="b">
        <v>0</v>
      </c>
      <c r="AM532" s="79">
        <v>5</v>
      </c>
      <c r="AN532" s="87" t="s">
        <v>2624</v>
      </c>
      <c r="AO532" s="79" t="s">
        <v>2637</v>
      </c>
      <c r="AP532" s="79" t="b">
        <v>0</v>
      </c>
      <c r="AQ532" s="87" t="s">
        <v>2554</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5</v>
      </c>
      <c r="BE532" s="78" t="str">
        <f>REPLACE(INDEX(GroupVertices[Group],MATCH(Edges[[#This Row],[Vertex 2]],GroupVertices[Vertex],0)),1,1,"")</f>
        <v>5</v>
      </c>
      <c r="BF532" s="48">
        <v>0</v>
      </c>
      <c r="BG532" s="49">
        <v>0</v>
      </c>
      <c r="BH532" s="48">
        <v>0</v>
      </c>
      <c r="BI532" s="49">
        <v>0</v>
      </c>
      <c r="BJ532" s="48">
        <v>0</v>
      </c>
      <c r="BK532" s="49">
        <v>0</v>
      </c>
      <c r="BL532" s="48">
        <v>23</v>
      </c>
      <c r="BM532" s="49">
        <v>100</v>
      </c>
      <c r="BN532" s="48">
        <v>23</v>
      </c>
    </row>
    <row r="533" spans="1:66" ht="15">
      <c r="A533" s="64" t="s">
        <v>582</v>
      </c>
      <c r="B533" s="64" t="s">
        <v>581</v>
      </c>
      <c r="C533" s="65" t="s">
        <v>5759</v>
      </c>
      <c r="D533" s="66">
        <v>3</v>
      </c>
      <c r="E533" s="67" t="s">
        <v>132</v>
      </c>
      <c r="F533" s="68">
        <v>32</v>
      </c>
      <c r="G533" s="65"/>
      <c r="H533" s="69"/>
      <c r="I533" s="70"/>
      <c r="J533" s="70"/>
      <c r="K533" s="34" t="s">
        <v>65</v>
      </c>
      <c r="L533" s="77">
        <v>533</v>
      </c>
      <c r="M533" s="77"/>
      <c r="N533" s="72"/>
      <c r="O533" s="79" t="s">
        <v>630</v>
      </c>
      <c r="P533" s="81">
        <v>43689.694236111114</v>
      </c>
      <c r="Q533" s="79" t="s">
        <v>647</v>
      </c>
      <c r="R533" s="79"/>
      <c r="S533" s="79"/>
      <c r="T533" s="79" t="s">
        <v>670</v>
      </c>
      <c r="U533" s="79"/>
      <c r="V533" s="82" t="s">
        <v>1050</v>
      </c>
      <c r="W533" s="81">
        <v>43689.694236111114</v>
      </c>
      <c r="X533" s="85">
        <v>43689</v>
      </c>
      <c r="Y533" s="87" t="s">
        <v>1531</v>
      </c>
      <c r="Z533" s="82" t="s">
        <v>2043</v>
      </c>
      <c r="AA533" s="79"/>
      <c r="AB533" s="79"/>
      <c r="AC533" s="87" t="s">
        <v>2555</v>
      </c>
      <c r="AD533" s="79"/>
      <c r="AE533" s="79" t="b">
        <v>0</v>
      </c>
      <c r="AF533" s="79">
        <v>0</v>
      </c>
      <c r="AG533" s="87" t="s">
        <v>2624</v>
      </c>
      <c r="AH533" s="79" t="b">
        <v>0</v>
      </c>
      <c r="AI533" s="79" t="s">
        <v>2629</v>
      </c>
      <c r="AJ533" s="79"/>
      <c r="AK533" s="87" t="s">
        <v>2624</v>
      </c>
      <c r="AL533" s="79" t="b">
        <v>0</v>
      </c>
      <c r="AM533" s="79">
        <v>5</v>
      </c>
      <c r="AN533" s="87" t="s">
        <v>2554</v>
      </c>
      <c r="AO533" s="79" t="s">
        <v>2632</v>
      </c>
      <c r="AP533" s="79" t="b">
        <v>0</v>
      </c>
      <c r="AQ533" s="87" t="s">
        <v>2554</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5</v>
      </c>
      <c r="BE533" s="78" t="str">
        <f>REPLACE(INDEX(GroupVertices[Group],MATCH(Edges[[#This Row],[Vertex 2]],GroupVertices[Vertex],0)),1,1,"")</f>
        <v>5</v>
      </c>
      <c r="BF533" s="48"/>
      <c r="BG533" s="49"/>
      <c r="BH533" s="48"/>
      <c r="BI533" s="49"/>
      <c r="BJ533" s="48"/>
      <c r="BK533" s="49"/>
      <c r="BL533" s="48"/>
      <c r="BM533" s="49"/>
      <c r="BN533" s="48"/>
    </row>
    <row r="534" spans="1:66" ht="15">
      <c r="A534" s="64" t="s">
        <v>582</v>
      </c>
      <c r="B534" s="64" t="s">
        <v>627</v>
      </c>
      <c r="C534" s="65" t="s">
        <v>5759</v>
      </c>
      <c r="D534" s="66">
        <v>3</v>
      </c>
      <c r="E534" s="67" t="s">
        <v>132</v>
      </c>
      <c r="F534" s="68">
        <v>32</v>
      </c>
      <c r="G534" s="65"/>
      <c r="H534" s="69"/>
      <c r="I534" s="70"/>
      <c r="J534" s="70"/>
      <c r="K534" s="34" t="s">
        <v>65</v>
      </c>
      <c r="L534" s="77">
        <v>534</v>
      </c>
      <c r="M534" s="77"/>
      <c r="N534" s="72"/>
      <c r="O534" s="79" t="s">
        <v>631</v>
      </c>
      <c r="P534" s="81">
        <v>43689.694236111114</v>
      </c>
      <c r="Q534" s="79" t="s">
        <v>647</v>
      </c>
      <c r="R534" s="79"/>
      <c r="S534" s="79"/>
      <c r="T534" s="79" t="s">
        <v>670</v>
      </c>
      <c r="U534" s="79"/>
      <c r="V534" s="82" t="s">
        <v>1050</v>
      </c>
      <c r="W534" s="81">
        <v>43689.694236111114</v>
      </c>
      <c r="X534" s="85">
        <v>43689</v>
      </c>
      <c r="Y534" s="87" t="s">
        <v>1531</v>
      </c>
      <c r="Z534" s="82" t="s">
        <v>2043</v>
      </c>
      <c r="AA534" s="79"/>
      <c r="AB534" s="79"/>
      <c r="AC534" s="87" t="s">
        <v>2555</v>
      </c>
      <c r="AD534" s="79"/>
      <c r="AE534" s="79" t="b">
        <v>0</v>
      </c>
      <c r="AF534" s="79">
        <v>0</v>
      </c>
      <c r="AG534" s="87" t="s">
        <v>2624</v>
      </c>
      <c r="AH534" s="79" t="b">
        <v>0</v>
      </c>
      <c r="AI534" s="79" t="s">
        <v>2629</v>
      </c>
      <c r="AJ534" s="79"/>
      <c r="AK534" s="87" t="s">
        <v>2624</v>
      </c>
      <c r="AL534" s="79" t="b">
        <v>0</v>
      </c>
      <c r="AM534" s="79">
        <v>5</v>
      </c>
      <c r="AN534" s="87" t="s">
        <v>2554</v>
      </c>
      <c r="AO534" s="79" t="s">
        <v>2632</v>
      </c>
      <c r="AP534" s="79" t="b">
        <v>0</v>
      </c>
      <c r="AQ534" s="87" t="s">
        <v>2554</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5</v>
      </c>
      <c r="BE534" s="78" t="str">
        <f>REPLACE(INDEX(GroupVertices[Group],MATCH(Edges[[#This Row],[Vertex 2]],GroupVertices[Vertex],0)),1,1,"")</f>
        <v>5</v>
      </c>
      <c r="BF534" s="48">
        <v>0</v>
      </c>
      <c r="BG534" s="49">
        <v>0</v>
      </c>
      <c r="BH534" s="48">
        <v>0</v>
      </c>
      <c r="BI534" s="49">
        <v>0</v>
      </c>
      <c r="BJ534" s="48">
        <v>0</v>
      </c>
      <c r="BK534" s="49">
        <v>0</v>
      </c>
      <c r="BL534" s="48">
        <v>23</v>
      </c>
      <c r="BM534" s="49">
        <v>100</v>
      </c>
      <c r="BN534" s="48">
        <v>23</v>
      </c>
    </row>
    <row r="535" spans="1:66" ht="15">
      <c r="A535" s="64" t="s">
        <v>583</v>
      </c>
      <c r="B535" s="64" t="s">
        <v>597</v>
      </c>
      <c r="C535" s="65" t="s">
        <v>5759</v>
      </c>
      <c r="D535" s="66">
        <v>3</v>
      </c>
      <c r="E535" s="67" t="s">
        <v>132</v>
      </c>
      <c r="F535" s="68">
        <v>32</v>
      </c>
      <c r="G535" s="65"/>
      <c r="H535" s="69"/>
      <c r="I535" s="70"/>
      <c r="J535" s="70"/>
      <c r="K535" s="34" t="s">
        <v>65</v>
      </c>
      <c r="L535" s="77">
        <v>535</v>
      </c>
      <c r="M535" s="77"/>
      <c r="N535" s="72"/>
      <c r="O535" s="79" t="s">
        <v>630</v>
      </c>
      <c r="P535" s="81">
        <v>43689.71203703704</v>
      </c>
      <c r="Q535" s="79" t="s">
        <v>644</v>
      </c>
      <c r="R535" s="79"/>
      <c r="S535" s="79"/>
      <c r="T535" s="79" t="s">
        <v>661</v>
      </c>
      <c r="U535" s="79"/>
      <c r="V535" s="82" t="s">
        <v>1051</v>
      </c>
      <c r="W535" s="81">
        <v>43689.71203703704</v>
      </c>
      <c r="X535" s="85">
        <v>43689</v>
      </c>
      <c r="Y535" s="87" t="s">
        <v>1532</v>
      </c>
      <c r="Z535" s="82" t="s">
        <v>2044</v>
      </c>
      <c r="AA535" s="79"/>
      <c r="AB535" s="79"/>
      <c r="AC535" s="87" t="s">
        <v>2556</v>
      </c>
      <c r="AD535" s="79"/>
      <c r="AE535" s="79" t="b">
        <v>0</v>
      </c>
      <c r="AF535" s="79">
        <v>0</v>
      </c>
      <c r="AG535" s="87" t="s">
        <v>2624</v>
      </c>
      <c r="AH535" s="79" t="b">
        <v>0</v>
      </c>
      <c r="AI535" s="79" t="s">
        <v>2626</v>
      </c>
      <c r="AJ535" s="79"/>
      <c r="AK535" s="87" t="s">
        <v>2624</v>
      </c>
      <c r="AL535" s="79" t="b">
        <v>0</v>
      </c>
      <c r="AM535" s="79">
        <v>158</v>
      </c>
      <c r="AN535" s="87" t="s">
        <v>2621</v>
      </c>
      <c r="AO535" s="79" t="s">
        <v>2631</v>
      </c>
      <c r="AP535" s="79" t="b">
        <v>0</v>
      </c>
      <c r="AQ535" s="87" t="s">
        <v>2621</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2</v>
      </c>
      <c r="BE535" s="78" t="str">
        <f>REPLACE(INDEX(GroupVertices[Group],MATCH(Edges[[#This Row],[Vertex 2]],GroupVertices[Vertex],0)),1,1,"")</f>
        <v>2</v>
      </c>
      <c r="BF535" s="48">
        <v>0</v>
      </c>
      <c r="BG535" s="49">
        <v>0</v>
      </c>
      <c r="BH535" s="48">
        <v>0</v>
      </c>
      <c r="BI535" s="49">
        <v>0</v>
      </c>
      <c r="BJ535" s="48">
        <v>0</v>
      </c>
      <c r="BK535" s="49">
        <v>0</v>
      </c>
      <c r="BL535" s="48">
        <v>42</v>
      </c>
      <c r="BM535" s="49">
        <v>100</v>
      </c>
      <c r="BN535" s="48">
        <v>42</v>
      </c>
    </row>
    <row r="536" spans="1:66" ht="15">
      <c r="A536" s="64" t="s">
        <v>584</v>
      </c>
      <c r="B536" s="64" t="s">
        <v>597</v>
      </c>
      <c r="C536" s="65" t="s">
        <v>5759</v>
      </c>
      <c r="D536" s="66">
        <v>3</v>
      </c>
      <c r="E536" s="67" t="s">
        <v>132</v>
      </c>
      <c r="F536" s="68">
        <v>32</v>
      </c>
      <c r="G536" s="65"/>
      <c r="H536" s="69"/>
      <c r="I536" s="70"/>
      <c r="J536" s="70"/>
      <c r="K536" s="34" t="s">
        <v>65</v>
      </c>
      <c r="L536" s="77">
        <v>536</v>
      </c>
      <c r="M536" s="77"/>
      <c r="N536" s="72"/>
      <c r="O536" s="79" t="s">
        <v>630</v>
      </c>
      <c r="P536" s="81">
        <v>43689.71978009259</v>
      </c>
      <c r="Q536" s="79" t="s">
        <v>644</v>
      </c>
      <c r="R536" s="79"/>
      <c r="S536" s="79"/>
      <c r="T536" s="79" t="s">
        <v>661</v>
      </c>
      <c r="U536" s="79"/>
      <c r="V536" s="82" t="s">
        <v>1052</v>
      </c>
      <c r="W536" s="81">
        <v>43689.71978009259</v>
      </c>
      <c r="X536" s="85">
        <v>43689</v>
      </c>
      <c r="Y536" s="87" t="s">
        <v>1533</v>
      </c>
      <c r="Z536" s="82" t="s">
        <v>2045</v>
      </c>
      <c r="AA536" s="79"/>
      <c r="AB536" s="79"/>
      <c r="AC536" s="87" t="s">
        <v>2557</v>
      </c>
      <c r="AD536" s="79"/>
      <c r="AE536" s="79" t="b">
        <v>0</v>
      </c>
      <c r="AF536" s="79">
        <v>0</v>
      </c>
      <c r="AG536" s="87" t="s">
        <v>2624</v>
      </c>
      <c r="AH536" s="79" t="b">
        <v>0</v>
      </c>
      <c r="AI536" s="79" t="s">
        <v>2626</v>
      </c>
      <c r="AJ536" s="79"/>
      <c r="AK536" s="87" t="s">
        <v>2624</v>
      </c>
      <c r="AL536" s="79" t="b">
        <v>0</v>
      </c>
      <c r="AM536" s="79">
        <v>158</v>
      </c>
      <c r="AN536" s="87" t="s">
        <v>2621</v>
      </c>
      <c r="AO536" s="79" t="s">
        <v>2631</v>
      </c>
      <c r="AP536" s="79" t="b">
        <v>0</v>
      </c>
      <c r="AQ536" s="87" t="s">
        <v>2621</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2</v>
      </c>
      <c r="BE536" s="78" t="str">
        <f>REPLACE(INDEX(GroupVertices[Group],MATCH(Edges[[#This Row],[Vertex 2]],GroupVertices[Vertex],0)),1,1,"")</f>
        <v>2</v>
      </c>
      <c r="BF536" s="48">
        <v>0</v>
      </c>
      <c r="BG536" s="49">
        <v>0</v>
      </c>
      <c r="BH536" s="48">
        <v>0</v>
      </c>
      <c r="BI536" s="49">
        <v>0</v>
      </c>
      <c r="BJ536" s="48">
        <v>0</v>
      </c>
      <c r="BK536" s="49">
        <v>0</v>
      </c>
      <c r="BL536" s="48">
        <v>42</v>
      </c>
      <c r="BM536" s="49">
        <v>100</v>
      </c>
      <c r="BN536" s="48">
        <v>42</v>
      </c>
    </row>
    <row r="537" spans="1:66" ht="15">
      <c r="A537" s="64" t="s">
        <v>585</v>
      </c>
      <c r="B537" s="64" t="s">
        <v>597</v>
      </c>
      <c r="C537" s="65" t="s">
        <v>5759</v>
      </c>
      <c r="D537" s="66">
        <v>3</v>
      </c>
      <c r="E537" s="67" t="s">
        <v>132</v>
      </c>
      <c r="F537" s="68">
        <v>32</v>
      </c>
      <c r="G537" s="65"/>
      <c r="H537" s="69"/>
      <c r="I537" s="70"/>
      <c r="J537" s="70"/>
      <c r="K537" s="34" t="s">
        <v>65</v>
      </c>
      <c r="L537" s="77">
        <v>537</v>
      </c>
      <c r="M537" s="77"/>
      <c r="N537" s="72"/>
      <c r="O537" s="79" t="s">
        <v>630</v>
      </c>
      <c r="P537" s="81">
        <v>43689.72957175926</v>
      </c>
      <c r="Q537" s="79" t="s">
        <v>644</v>
      </c>
      <c r="R537" s="79"/>
      <c r="S537" s="79"/>
      <c r="T537" s="79" t="s">
        <v>661</v>
      </c>
      <c r="U537" s="79"/>
      <c r="V537" s="82" t="s">
        <v>1053</v>
      </c>
      <c r="W537" s="81">
        <v>43689.72957175926</v>
      </c>
      <c r="X537" s="85">
        <v>43689</v>
      </c>
      <c r="Y537" s="87" t="s">
        <v>1534</v>
      </c>
      <c r="Z537" s="82" t="s">
        <v>2046</v>
      </c>
      <c r="AA537" s="79"/>
      <c r="AB537" s="79"/>
      <c r="AC537" s="87" t="s">
        <v>2558</v>
      </c>
      <c r="AD537" s="79"/>
      <c r="AE537" s="79" t="b">
        <v>0</v>
      </c>
      <c r="AF537" s="79">
        <v>0</v>
      </c>
      <c r="AG537" s="87" t="s">
        <v>2624</v>
      </c>
      <c r="AH537" s="79" t="b">
        <v>0</v>
      </c>
      <c r="AI537" s="79" t="s">
        <v>2626</v>
      </c>
      <c r="AJ537" s="79"/>
      <c r="AK537" s="87" t="s">
        <v>2624</v>
      </c>
      <c r="AL537" s="79" t="b">
        <v>0</v>
      </c>
      <c r="AM537" s="79">
        <v>158</v>
      </c>
      <c r="AN537" s="87" t="s">
        <v>2621</v>
      </c>
      <c r="AO537" s="79" t="s">
        <v>2633</v>
      </c>
      <c r="AP537" s="79" t="b">
        <v>0</v>
      </c>
      <c r="AQ537" s="87" t="s">
        <v>2621</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2</v>
      </c>
      <c r="BE537" s="78" t="str">
        <f>REPLACE(INDEX(GroupVertices[Group],MATCH(Edges[[#This Row],[Vertex 2]],GroupVertices[Vertex],0)),1,1,"")</f>
        <v>2</v>
      </c>
      <c r="BF537" s="48">
        <v>0</v>
      </c>
      <c r="BG537" s="49">
        <v>0</v>
      </c>
      <c r="BH537" s="48">
        <v>0</v>
      </c>
      <c r="BI537" s="49">
        <v>0</v>
      </c>
      <c r="BJ537" s="48">
        <v>0</v>
      </c>
      <c r="BK537" s="49">
        <v>0</v>
      </c>
      <c r="BL537" s="48">
        <v>42</v>
      </c>
      <c r="BM537" s="49">
        <v>100</v>
      </c>
      <c r="BN537" s="48">
        <v>42</v>
      </c>
    </row>
    <row r="538" spans="1:66" ht="15">
      <c r="A538" s="64" t="s">
        <v>586</v>
      </c>
      <c r="B538" s="64" t="s">
        <v>597</v>
      </c>
      <c r="C538" s="65" t="s">
        <v>5759</v>
      </c>
      <c r="D538" s="66">
        <v>3</v>
      </c>
      <c r="E538" s="67" t="s">
        <v>132</v>
      </c>
      <c r="F538" s="68">
        <v>32</v>
      </c>
      <c r="G538" s="65"/>
      <c r="H538" s="69"/>
      <c r="I538" s="70"/>
      <c r="J538" s="70"/>
      <c r="K538" s="34" t="s">
        <v>65</v>
      </c>
      <c r="L538" s="77">
        <v>538</v>
      </c>
      <c r="M538" s="77"/>
      <c r="N538" s="72"/>
      <c r="O538" s="79" t="s">
        <v>630</v>
      </c>
      <c r="P538" s="81">
        <v>43689.730717592596</v>
      </c>
      <c r="Q538" s="79" t="s">
        <v>644</v>
      </c>
      <c r="R538" s="79"/>
      <c r="S538" s="79"/>
      <c r="T538" s="79" t="s">
        <v>661</v>
      </c>
      <c r="U538" s="79"/>
      <c r="V538" s="82" t="s">
        <v>1054</v>
      </c>
      <c r="W538" s="81">
        <v>43689.730717592596</v>
      </c>
      <c r="X538" s="85">
        <v>43689</v>
      </c>
      <c r="Y538" s="87" t="s">
        <v>1535</v>
      </c>
      <c r="Z538" s="82" t="s">
        <v>2047</v>
      </c>
      <c r="AA538" s="79"/>
      <c r="AB538" s="79"/>
      <c r="AC538" s="87" t="s">
        <v>2559</v>
      </c>
      <c r="AD538" s="79"/>
      <c r="AE538" s="79" t="b">
        <v>0</v>
      </c>
      <c r="AF538" s="79">
        <v>0</v>
      </c>
      <c r="AG538" s="87" t="s">
        <v>2624</v>
      </c>
      <c r="AH538" s="79" t="b">
        <v>0</v>
      </c>
      <c r="AI538" s="79" t="s">
        <v>2626</v>
      </c>
      <c r="AJ538" s="79"/>
      <c r="AK538" s="87" t="s">
        <v>2624</v>
      </c>
      <c r="AL538" s="79" t="b">
        <v>0</v>
      </c>
      <c r="AM538" s="79">
        <v>158</v>
      </c>
      <c r="AN538" s="87" t="s">
        <v>2621</v>
      </c>
      <c r="AO538" s="79" t="s">
        <v>2633</v>
      </c>
      <c r="AP538" s="79" t="b">
        <v>0</v>
      </c>
      <c r="AQ538" s="87" t="s">
        <v>2621</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2</v>
      </c>
      <c r="BE538" s="78" t="str">
        <f>REPLACE(INDEX(GroupVertices[Group],MATCH(Edges[[#This Row],[Vertex 2]],GroupVertices[Vertex],0)),1,1,"")</f>
        <v>2</v>
      </c>
      <c r="BF538" s="48">
        <v>0</v>
      </c>
      <c r="BG538" s="49">
        <v>0</v>
      </c>
      <c r="BH538" s="48">
        <v>0</v>
      </c>
      <c r="BI538" s="49">
        <v>0</v>
      </c>
      <c r="BJ538" s="48">
        <v>0</v>
      </c>
      <c r="BK538" s="49">
        <v>0</v>
      </c>
      <c r="BL538" s="48">
        <v>42</v>
      </c>
      <c r="BM538" s="49">
        <v>100</v>
      </c>
      <c r="BN538" s="48">
        <v>42</v>
      </c>
    </row>
    <row r="539" spans="1:66" ht="15">
      <c r="A539" s="64" t="s">
        <v>587</v>
      </c>
      <c r="B539" s="64" t="s">
        <v>597</v>
      </c>
      <c r="C539" s="65" t="s">
        <v>5759</v>
      </c>
      <c r="D539" s="66">
        <v>3</v>
      </c>
      <c r="E539" s="67" t="s">
        <v>132</v>
      </c>
      <c r="F539" s="68">
        <v>32</v>
      </c>
      <c r="G539" s="65"/>
      <c r="H539" s="69"/>
      <c r="I539" s="70"/>
      <c r="J539" s="70"/>
      <c r="K539" s="34" t="s">
        <v>65</v>
      </c>
      <c r="L539" s="77">
        <v>539</v>
      </c>
      <c r="M539" s="77"/>
      <c r="N539" s="72"/>
      <c r="O539" s="79" t="s">
        <v>630</v>
      </c>
      <c r="P539" s="81">
        <v>43689.73710648148</v>
      </c>
      <c r="Q539" s="79" t="s">
        <v>644</v>
      </c>
      <c r="R539" s="79"/>
      <c r="S539" s="79"/>
      <c r="T539" s="79" t="s">
        <v>661</v>
      </c>
      <c r="U539" s="79"/>
      <c r="V539" s="82" t="s">
        <v>1055</v>
      </c>
      <c r="W539" s="81">
        <v>43689.73710648148</v>
      </c>
      <c r="X539" s="85">
        <v>43689</v>
      </c>
      <c r="Y539" s="87" t="s">
        <v>1536</v>
      </c>
      <c r="Z539" s="82" t="s">
        <v>2048</v>
      </c>
      <c r="AA539" s="79"/>
      <c r="AB539" s="79"/>
      <c r="AC539" s="87" t="s">
        <v>2560</v>
      </c>
      <c r="AD539" s="79"/>
      <c r="AE539" s="79" t="b">
        <v>0</v>
      </c>
      <c r="AF539" s="79">
        <v>0</v>
      </c>
      <c r="AG539" s="87" t="s">
        <v>2624</v>
      </c>
      <c r="AH539" s="79" t="b">
        <v>0</v>
      </c>
      <c r="AI539" s="79" t="s">
        <v>2626</v>
      </c>
      <c r="AJ539" s="79"/>
      <c r="AK539" s="87" t="s">
        <v>2624</v>
      </c>
      <c r="AL539" s="79" t="b">
        <v>0</v>
      </c>
      <c r="AM539" s="79">
        <v>158</v>
      </c>
      <c r="AN539" s="87" t="s">
        <v>2621</v>
      </c>
      <c r="AO539" s="79" t="s">
        <v>2631</v>
      </c>
      <c r="AP539" s="79" t="b">
        <v>0</v>
      </c>
      <c r="AQ539" s="87" t="s">
        <v>2621</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2</v>
      </c>
      <c r="BE539" s="78" t="str">
        <f>REPLACE(INDEX(GroupVertices[Group],MATCH(Edges[[#This Row],[Vertex 2]],GroupVertices[Vertex],0)),1,1,"")</f>
        <v>2</v>
      </c>
      <c r="BF539" s="48">
        <v>0</v>
      </c>
      <c r="BG539" s="49">
        <v>0</v>
      </c>
      <c r="BH539" s="48">
        <v>0</v>
      </c>
      <c r="BI539" s="49">
        <v>0</v>
      </c>
      <c r="BJ539" s="48">
        <v>0</v>
      </c>
      <c r="BK539" s="49">
        <v>0</v>
      </c>
      <c r="BL539" s="48">
        <v>42</v>
      </c>
      <c r="BM539" s="49">
        <v>100</v>
      </c>
      <c r="BN539" s="48">
        <v>42</v>
      </c>
    </row>
    <row r="540" spans="1:66" ht="15">
      <c r="A540" s="64" t="s">
        <v>588</v>
      </c>
      <c r="B540" s="64" t="s">
        <v>597</v>
      </c>
      <c r="C540" s="65" t="s">
        <v>5759</v>
      </c>
      <c r="D540" s="66">
        <v>3</v>
      </c>
      <c r="E540" s="67" t="s">
        <v>132</v>
      </c>
      <c r="F540" s="68">
        <v>32</v>
      </c>
      <c r="G540" s="65"/>
      <c r="H540" s="69"/>
      <c r="I540" s="70"/>
      <c r="J540" s="70"/>
      <c r="K540" s="34" t="s">
        <v>65</v>
      </c>
      <c r="L540" s="77">
        <v>540</v>
      </c>
      <c r="M540" s="77"/>
      <c r="N540" s="72"/>
      <c r="O540" s="79" t="s">
        <v>630</v>
      </c>
      <c r="P540" s="81">
        <v>43689.73855324074</v>
      </c>
      <c r="Q540" s="79" t="s">
        <v>644</v>
      </c>
      <c r="R540" s="79"/>
      <c r="S540" s="79"/>
      <c r="T540" s="79" t="s">
        <v>661</v>
      </c>
      <c r="U540" s="79"/>
      <c r="V540" s="82" t="s">
        <v>1056</v>
      </c>
      <c r="W540" s="81">
        <v>43689.73855324074</v>
      </c>
      <c r="X540" s="85">
        <v>43689</v>
      </c>
      <c r="Y540" s="87" t="s">
        <v>1537</v>
      </c>
      <c r="Z540" s="82" t="s">
        <v>2049</v>
      </c>
      <c r="AA540" s="79"/>
      <c r="AB540" s="79"/>
      <c r="AC540" s="87" t="s">
        <v>2561</v>
      </c>
      <c r="AD540" s="79"/>
      <c r="AE540" s="79" t="b">
        <v>0</v>
      </c>
      <c r="AF540" s="79">
        <v>0</v>
      </c>
      <c r="AG540" s="87" t="s">
        <v>2624</v>
      </c>
      <c r="AH540" s="79" t="b">
        <v>0</v>
      </c>
      <c r="AI540" s="79" t="s">
        <v>2626</v>
      </c>
      <c r="AJ540" s="79"/>
      <c r="AK540" s="87" t="s">
        <v>2624</v>
      </c>
      <c r="AL540" s="79" t="b">
        <v>0</v>
      </c>
      <c r="AM540" s="79">
        <v>158</v>
      </c>
      <c r="AN540" s="87" t="s">
        <v>2621</v>
      </c>
      <c r="AO540" s="79" t="s">
        <v>2631</v>
      </c>
      <c r="AP540" s="79" t="b">
        <v>0</v>
      </c>
      <c r="AQ540" s="87" t="s">
        <v>2621</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2</v>
      </c>
      <c r="BE540" s="78" t="str">
        <f>REPLACE(INDEX(GroupVertices[Group],MATCH(Edges[[#This Row],[Vertex 2]],GroupVertices[Vertex],0)),1,1,"")</f>
        <v>2</v>
      </c>
      <c r="BF540" s="48">
        <v>0</v>
      </c>
      <c r="BG540" s="49">
        <v>0</v>
      </c>
      <c r="BH540" s="48">
        <v>0</v>
      </c>
      <c r="BI540" s="49">
        <v>0</v>
      </c>
      <c r="BJ540" s="48">
        <v>0</v>
      </c>
      <c r="BK540" s="49">
        <v>0</v>
      </c>
      <c r="BL540" s="48">
        <v>42</v>
      </c>
      <c r="BM540" s="49">
        <v>100</v>
      </c>
      <c r="BN540" s="48">
        <v>42</v>
      </c>
    </row>
    <row r="541" spans="1:66" ht="15">
      <c r="A541" s="64" t="s">
        <v>589</v>
      </c>
      <c r="B541" s="64" t="s">
        <v>597</v>
      </c>
      <c r="C541" s="65" t="s">
        <v>5759</v>
      </c>
      <c r="D541" s="66">
        <v>3</v>
      </c>
      <c r="E541" s="67" t="s">
        <v>132</v>
      </c>
      <c r="F541" s="68">
        <v>32</v>
      </c>
      <c r="G541" s="65"/>
      <c r="H541" s="69"/>
      <c r="I541" s="70"/>
      <c r="J541" s="70"/>
      <c r="K541" s="34" t="s">
        <v>65</v>
      </c>
      <c r="L541" s="77">
        <v>541</v>
      </c>
      <c r="M541" s="77"/>
      <c r="N541" s="72"/>
      <c r="O541" s="79" t="s">
        <v>630</v>
      </c>
      <c r="P541" s="81">
        <v>43689.74123842592</v>
      </c>
      <c r="Q541" s="79" t="s">
        <v>644</v>
      </c>
      <c r="R541" s="79"/>
      <c r="S541" s="79"/>
      <c r="T541" s="79" t="s">
        <v>661</v>
      </c>
      <c r="U541" s="79"/>
      <c r="V541" s="82" t="s">
        <v>1057</v>
      </c>
      <c r="W541" s="81">
        <v>43689.74123842592</v>
      </c>
      <c r="X541" s="85">
        <v>43689</v>
      </c>
      <c r="Y541" s="87" t="s">
        <v>1538</v>
      </c>
      <c r="Z541" s="82" t="s">
        <v>2050</v>
      </c>
      <c r="AA541" s="79"/>
      <c r="AB541" s="79"/>
      <c r="AC541" s="87" t="s">
        <v>2562</v>
      </c>
      <c r="AD541" s="79"/>
      <c r="AE541" s="79" t="b">
        <v>0</v>
      </c>
      <c r="AF541" s="79">
        <v>0</v>
      </c>
      <c r="AG541" s="87" t="s">
        <v>2624</v>
      </c>
      <c r="AH541" s="79" t="b">
        <v>0</v>
      </c>
      <c r="AI541" s="79" t="s">
        <v>2626</v>
      </c>
      <c r="AJ541" s="79"/>
      <c r="AK541" s="87" t="s">
        <v>2624</v>
      </c>
      <c r="AL541" s="79" t="b">
        <v>0</v>
      </c>
      <c r="AM541" s="79">
        <v>158</v>
      </c>
      <c r="AN541" s="87" t="s">
        <v>2621</v>
      </c>
      <c r="AO541" s="79" t="s">
        <v>2633</v>
      </c>
      <c r="AP541" s="79" t="b">
        <v>0</v>
      </c>
      <c r="AQ541" s="87" t="s">
        <v>2621</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2</v>
      </c>
      <c r="BE541" s="78" t="str">
        <f>REPLACE(INDEX(GroupVertices[Group],MATCH(Edges[[#This Row],[Vertex 2]],GroupVertices[Vertex],0)),1,1,"")</f>
        <v>2</v>
      </c>
      <c r="BF541" s="48">
        <v>0</v>
      </c>
      <c r="BG541" s="49">
        <v>0</v>
      </c>
      <c r="BH541" s="48">
        <v>0</v>
      </c>
      <c r="BI541" s="49">
        <v>0</v>
      </c>
      <c r="BJ541" s="48">
        <v>0</v>
      </c>
      <c r="BK541" s="49">
        <v>0</v>
      </c>
      <c r="BL541" s="48">
        <v>42</v>
      </c>
      <c r="BM541" s="49">
        <v>100</v>
      </c>
      <c r="BN541" s="48">
        <v>42</v>
      </c>
    </row>
    <row r="542" spans="1:66" ht="15">
      <c r="A542" s="64" t="s">
        <v>590</v>
      </c>
      <c r="B542" s="64" t="s">
        <v>623</v>
      </c>
      <c r="C542" s="65" t="s">
        <v>5760</v>
      </c>
      <c r="D542" s="66">
        <v>10</v>
      </c>
      <c r="E542" s="67" t="s">
        <v>136</v>
      </c>
      <c r="F542" s="68">
        <v>28.285714285714285</v>
      </c>
      <c r="G542" s="65"/>
      <c r="H542" s="69"/>
      <c r="I542" s="70"/>
      <c r="J542" s="70"/>
      <c r="K542" s="34" t="s">
        <v>65</v>
      </c>
      <c r="L542" s="77">
        <v>542</v>
      </c>
      <c r="M542" s="77"/>
      <c r="N542" s="72"/>
      <c r="O542" s="79" t="s">
        <v>631</v>
      </c>
      <c r="P542" s="81">
        <v>43683.15064814815</v>
      </c>
      <c r="Q542" s="79" t="s">
        <v>637</v>
      </c>
      <c r="R542" s="79"/>
      <c r="S542" s="79"/>
      <c r="T542" s="79" t="s">
        <v>663</v>
      </c>
      <c r="U542" s="82" t="s">
        <v>689</v>
      </c>
      <c r="V542" s="82" t="s">
        <v>689</v>
      </c>
      <c r="W542" s="81">
        <v>43683.15064814815</v>
      </c>
      <c r="X542" s="85">
        <v>43683</v>
      </c>
      <c r="Y542" s="87" t="s">
        <v>1539</v>
      </c>
      <c r="Z542" s="82" t="s">
        <v>2051</v>
      </c>
      <c r="AA542" s="79"/>
      <c r="AB542" s="79"/>
      <c r="AC542" s="87" t="s">
        <v>2563</v>
      </c>
      <c r="AD542" s="79"/>
      <c r="AE542" s="79" t="b">
        <v>0</v>
      </c>
      <c r="AF542" s="79">
        <v>91</v>
      </c>
      <c r="AG542" s="87" t="s">
        <v>2624</v>
      </c>
      <c r="AH542" s="79" t="b">
        <v>0</v>
      </c>
      <c r="AI542" s="79" t="s">
        <v>2627</v>
      </c>
      <c r="AJ542" s="79"/>
      <c r="AK542" s="87" t="s">
        <v>2624</v>
      </c>
      <c r="AL542" s="79" t="b">
        <v>0</v>
      </c>
      <c r="AM542" s="79">
        <v>38</v>
      </c>
      <c r="AN542" s="87" t="s">
        <v>2624</v>
      </c>
      <c r="AO542" s="79" t="s">
        <v>2633</v>
      </c>
      <c r="AP542" s="79" t="b">
        <v>0</v>
      </c>
      <c r="AQ542" s="87" t="s">
        <v>2563</v>
      </c>
      <c r="AR542" s="79" t="s">
        <v>176</v>
      </c>
      <c r="AS542" s="79">
        <v>0</v>
      </c>
      <c r="AT542" s="79">
        <v>0</v>
      </c>
      <c r="AU542" s="79"/>
      <c r="AV542" s="79"/>
      <c r="AW542" s="79"/>
      <c r="AX542" s="79"/>
      <c r="AY542" s="79"/>
      <c r="AZ542" s="79"/>
      <c r="BA542" s="79"/>
      <c r="BB542" s="79"/>
      <c r="BC542">
        <v>2</v>
      </c>
      <c r="BD542" s="78" t="str">
        <f>REPLACE(INDEX(GroupVertices[Group],MATCH(Edges[[#This Row],[Vertex 1]],GroupVertices[Vertex],0)),1,1,"")</f>
        <v>3</v>
      </c>
      <c r="BE542" s="78" t="str">
        <f>REPLACE(INDEX(GroupVertices[Group],MATCH(Edges[[#This Row],[Vertex 2]],GroupVertices[Vertex],0)),1,1,"")</f>
        <v>3</v>
      </c>
      <c r="BF542" s="48">
        <v>0</v>
      </c>
      <c r="BG542" s="49">
        <v>0</v>
      </c>
      <c r="BH542" s="48">
        <v>0</v>
      </c>
      <c r="BI542" s="49">
        <v>0</v>
      </c>
      <c r="BJ542" s="48">
        <v>0</v>
      </c>
      <c r="BK542" s="49">
        <v>0</v>
      </c>
      <c r="BL542" s="48">
        <v>6</v>
      </c>
      <c r="BM542" s="49">
        <v>100</v>
      </c>
      <c r="BN542" s="48">
        <v>6</v>
      </c>
    </row>
    <row r="543" spans="1:66" ht="15">
      <c r="A543" s="64" t="s">
        <v>590</v>
      </c>
      <c r="B543" s="64" t="s">
        <v>623</v>
      </c>
      <c r="C543" s="65" t="s">
        <v>5760</v>
      </c>
      <c r="D543" s="66">
        <v>10</v>
      </c>
      <c r="E543" s="67" t="s">
        <v>136</v>
      </c>
      <c r="F543" s="68">
        <v>28.285714285714285</v>
      </c>
      <c r="G543" s="65"/>
      <c r="H543" s="69"/>
      <c r="I543" s="70"/>
      <c r="J543" s="70"/>
      <c r="K543" s="34" t="s">
        <v>65</v>
      </c>
      <c r="L543" s="77">
        <v>543</v>
      </c>
      <c r="M543" s="77"/>
      <c r="N543" s="72"/>
      <c r="O543" s="79" t="s">
        <v>631</v>
      </c>
      <c r="P543" s="81">
        <v>43683.15440972222</v>
      </c>
      <c r="Q543" s="79" t="s">
        <v>638</v>
      </c>
      <c r="R543" s="79"/>
      <c r="S543" s="79"/>
      <c r="T543" s="79" t="s">
        <v>663</v>
      </c>
      <c r="U543" s="82" t="s">
        <v>690</v>
      </c>
      <c r="V543" s="82" t="s">
        <v>690</v>
      </c>
      <c r="W543" s="81">
        <v>43683.15440972222</v>
      </c>
      <c r="X543" s="85">
        <v>43683</v>
      </c>
      <c r="Y543" s="87" t="s">
        <v>1540</v>
      </c>
      <c r="Z543" s="82" t="s">
        <v>2052</v>
      </c>
      <c r="AA543" s="79"/>
      <c r="AB543" s="79"/>
      <c r="AC543" s="87" t="s">
        <v>2564</v>
      </c>
      <c r="AD543" s="79"/>
      <c r="AE543" s="79" t="b">
        <v>0</v>
      </c>
      <c r="AF543" s="79">
        <v>80</v>
      </c>
      <c r="AG543" s="87" t="s">
        <v>2624</v>
      </c>
      <c r="AH543" s="79" t="b">
        <v>0</v>
      </c>
      <c r="AI543" s="79" t="s">
        <v>2626</v>
      </c>
      <c r="AJ543" s="79"/>
      <c r="AK543" s="87" t="s">
        <v>2624</v>
      </c>
      <c r="AL543" s="79" t="b">
        <v>0</v>
      </c>
      <c r="AM543" s="79">
        <v>30</v>
      </c>
      <c r="AN543" s="87" t="s">
        <v>2624</v>
      </c>
      <c r="AO543" s="79" t="s">
        <v>2633</v>
      </c>
      <c r="AP543" s="79" t="b">
        <v>0</v>
      </c>
      <c r="AQ543" s="87" t="s">
        <v>2564</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3</v>
      </c>
      <c r="BE543" s="78" t="str">
        <f>REPLACE(INDEX(GroupVertices[Group],MATCH(Edges[[#This Row],[Vertex 2]],GroupVertices[Vertex],0)),1,1,"")</f>
        <v>3</v>
      </c>
      <c r="BF543" s="48">
        <v>2</v>
      </c>
      <c r="BG543" s="49">
        <v>5.128205128205129</v>
      </c>
      <c r="BH543" s="48">
        <v>1</v>
      </c>
      <c r="BI543" s="49">
        <v>2.5641025641025643</v>
      </c>
      <c r="BJ543" s="48">
        <v>1</v>
      </c>
      <c r="BK543" s="49">
        <v>2.5641025641025643</v>
      </c>
      <c r="BL543" s="48">
        <v>36</v>
      </c>
      <c r="BM543" s="49">
        <v>92.3076923076923</v>
      </c>
      <c r="BN543" s="48">
        <v>39</v>
      </c>
    </row>
    <row r="544" spans="1:66" ht="15">
      <c r="A544" s="64" t="s">
        <v>591</v>
      </c>
      <c r="B544" s="64" t="s">
        <v>590</v>
      </c>
      <c r="C544" s="65" t="s">
        <v>5759</v>
      </c>
      <c r="D544" s="66">
        <v>3</v>
      </c>
      <c r="E544" s="67" t="s">
        <v>132</v>
      </c>
      <c r="F544" s="68">
        <v>32</v>
      </c>
      <c r="G544" s="65"/>
      <c r="H544" s="69"/>
      <c r="I544" s="70"/>
      <c r="J544" s="70"/>
      <c r="K544" s="34" t="s">
        <v>65</v>
      </c>
      <c r="L544" s="77">
        <v>544</v>
      </c>
      <c r="M544" s="77"/>
      <c r="N544" s="72"/>
      <c r="O544" s="79" t="s">
        <v>630</v>
      </c>
      <c r="P544" s="81">
        <v>43689.74725694444</v>
      </c>
      <c r="Q544" s="79" t="s">
        <v>637</v>
      </c>
      <c r="R544" s="79"/>
      <c r="S544" s="79"/>
      <c r="T544" s="79" t="s">
        <v>663</v>
      </c>
      <c r="U544" s="79"/>
      <c r="V544" s="82" t="s">
        <v>723</v>
      </c>
      <c r="W544" s="81">
        <v>43689.74725694444</v>
      </c>
      <c r="X544" s="85">
        <v>43689</v>
      </c>
      <c r="Y544" s="87" t="s">
        <v>1541</v>
      </c>
      <c r="Z544" s="82" t="s">
        <v>2053</v>
      </c>
      <c r="AA544" s="79"/>
      <c r="AB544" s="79"/>
      <c r="AC544" s="87" t="s">
        <v>2565</v>
      </c>
      <c r="AD544" s="79"/>
      <c r="AE544" s="79" t="b">
        <v>0</v>
      </c>
      <c r="AF544" s="79">
        <v>0</v>
      </c>
      <c r="AG544" s="87" t="s">
        <v>2624</v>
      </c>
      <c r="AH544" s="79" t="b">
        <v>0</v>
      </c>
      <c r="AI544" s="79" t="s">
        <v>2627</v>
      </c>
      <c r="AJ544" s="79"/>
      <c r="AK544" s="87" t="s">
        <v>2624</v>
      </c>
      <c r="AL544" s="79" t="b">
        <v>0</v>
      </c>
      <c r="AM544" s="79">
        <v>38</v>
      </c>
      <c r="AN544" s="87" t="s">
        <v>2563</v>
      </c>
      <c r="AO544" s="79" t="s">
        <v>2633</v>
      </c>
      <c r="AP544" s="79" t="b">
        <v>0</v>
      </c>
      <c r="AQ544" s="87" t="s">
        <v>2563</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3</v>
      </c>
      <c r="BE544" s="78" t="str">
        <f>REPLACE(INDEX(GroupVertices[Group],MATCH(Edges[[#This Row],[Vertex 2]],GroupVertices[Vertex],0)),1,1,"")</f>
        <v>3</v>
      </c>
      <c r="BF544" s="48"/>
      <c r="BG544" s="49"/>
      <c r="BH544" s="48"/>
      <c r="BI544" s="49"/>
      <c r="BJ544" s="48"/>
      <c r="BK544" s="49"/>
      <c r="BL544" s="48"/>
      <c r="BM544" s="49"/>
      <c r="BN544" s="48"/>
    </row>
    <row r="545" spans="1:66" ht="15">
      <c r="A545" s="64" t="s">
        <v>591</v>
      </c>
      <c r="B545" s="64" t="s">
        <v>623</v>
      </c>
      <c r="C545" s="65" t="s">
        <v>5759</v>
      </c>
      <c r="D545" s="66">
        <v>3</v>
      </c>
      <c r="E545" s="67" t="s">
        <v>132</v>
      </c>
      <c r="F545" s="68">
        <v>32</v>
      </c>
      <c r="G545" s="65"/>
      <c r="H545" s="69"/>
      <c r="I545" s="70"/>
      <c r="J545" s="70"/>
      <c r="K545" s="34" t="s">
        <v>65</v>
      </c>
      <c r="L545" s="77">
        <v>545</v>
      </c>
      <c r="M545" s="77"/>
      <c r="N545" s="72"/>
      <c r="O545" s="79" t="s">
        <v>631</v>
      </c>
      <c r="P545" s="81">
        <v>43689.74725694444</v>
      </c>
      <c r="Q545" s="79" t="s">
        <v>637</v>
      </c>
      <c r="R545" s="79"/>
      <c r="S545" s="79"/>
      <c r="T545" s="79" t="s">
        <v>663</v>
      </c>
      <c r="U545" s="79"/>
      <c r="V545" s="82" t="s">
        <v>723</v>
      </c>
      <c r="W545" s="81">
        <v>43689.74725694444</v>
      </c>
      <c r="X545" s="85">
        <v>43689</v>
      </c>
      <c r="Y545" s="87" t="s">
        <v>1541</v>
      </c>
      <c r="Z545" s="82" t="s">
        <v>2053</v>
      </c>
      <c r="AA545" s="79"/>
      <c r="AB545" s="79"/>
      <c r="AC545" s="87" t="s">
        <v>2565</v>
      </c>
      <c r="AD545" s="79"/>
      <c r="AE545" s="79" t="b">
        <v>0</v>
      </c>
      <c r="AF545" s="79">
        <v>0</v>
      </c>
      <c r="AG545" s="87" t="s">
        <v>2624</v>
      </c>
      <c r="AH545" s="79" t="b">
        <v>0</v>
      </c>
      <c r="AI545" s="79" t="s">
        <v>2627</v>
      </c>
      <c r="AJ545" s="79"/>
      <c r="AK545" s="87" t="s">
        <v>2624</v>
      </c>
      <c r="AL545" s="79" t="b">
        <v>0</v>
      </c>
      <c r="AM545" s="79">
        <v>38</v>
      </c>
      <c r="AN545" s="87" t="s">
        <v>2563</v>
      </c>
      <c r="AO545" s="79" t="s">
        <v>2633</v>
      </c>
      <c r="AP545" s="79" t="b">
        <v>0</v>
      </c>
      <c r="AQ545" s="87" t="s">
        <v>2563</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3</v>
      </c>
      <c r="BE545" s="78" t="str">
        <f>REPLACE(INDEX(GroupVertices[Group],MATCH(Edges[[#This Row],[Vertex 2]],GroupVertices[Vertex],0)),1,1,"")</f>
        <v>3</v>
      </c>
      <c r="BF545" s="48">
        <v>0</v>
      </c>
      <c r="BG545" s="49">
        <v>0</v>
      </c>
      <c r="BH545" s="48">
        <v>0</v>
      </c>
      <c r="BI545" s="49">
        <v>0</v>
      </c>
      <c r="BJ545" s="48">
        <v>0</v>
      </c>
      <c r="BK545" s="49">
        <v>0</v>
      </c>
      <c r="BL545" s="48">
        <v>6</v>
      </c>
      <c r="BM545" s="49">
        <v>100</v>
      </c>
      <c r="BN545" s="48">
        <v>6</v>
      </c>
    </row>
    <row r="546" spans="1:66" ht="15">
      <c r="A546" s="64" t="s">
        <v>592</v>
      </c>
      <c r="B546" s="64" t="s">
        <v>597</v>
      </c>
      <c r="C546" s="65" t="s">
        <v>5759</v>
      </c>
      <c r="D546" s="66">
        <v>3</v>
      </c>
      <c r="E546" s="67" t="s">
        <v>132</v>
      </c>
      <c r="F546" s="68">
        <v>32</v>
      </c>
      <c r="G546" s="65"/>
      <c r="H546" s="69"/>
      <c r="I546" s="70"/>
      <c r="J546" s="70"/>
      <c r="K546" s="34" t="s">
        <v>65</v>
      </c>
      <c r="L546" s="77">
        <v>546</v>
      </c>
      <c r="M546" s="77"/>
      <c r="N546" s="72"/>
      <c r="O546" s="79" t="s">
        <v>630</v>
      </c>
      <c r="P546" s="81">
        <v>43689.74886574074</v>
      </c>
      <c r="Q546" s="79" t="s">
        <v>644</v>
      </c>
      <c r="R546" s="79"/>
      <c r="S546" s="79"/>
      <c r="T546" s="79" t="s">
        <v>661</v>
      </c>
      <c r="U546" s="79"/>
      <c r="V546" s="82" t="s">
        <v>1058</v>
      </c>
      <c r="W546" s="81">
        <v>43689.74886574074</v>
      </c>
      <c r="X546" s="85">
        <v>43689</v>
      </c>
      <c r="Y546" s="87" t="s">
        <v>1542</v>
      </c>
      <c r="Z546" s="82" t="s">
        <v>2054</v>
      </c>
      <c r="AA546" s="79"/>
      <c r="AB546" s="79"/>
      <c r="AC546" s="87" t="s">
        <v>2566</v>
      </c>
      <c r="AD546" s="79"/>
      <c r="AE546" s="79" t="b">
        <v>0</v>
      </c>
      <c r="AF546" s="79">
        <v>0</v>
      </c>
      <c r="AG546" s="87" t="s">
        <v>2624</v>
      </c>
      <c r="AH546" s="79" t="b">
        <v>0</v>
      </c>
      <c r="AI546" s="79" t="s">
        <v>2626</v>
      </c>
      <c r="AJ546" s="79"/>
      <c r="AK546" s="87" t="s">
        <v>2624</v>
      </c>
      <c r="AL546" s="79" t="b">
        <v>0</v>
      </c>
      <c r="AM546" s="79">
        <v>158</v>
      </c>
      <c r="AN546" s="87" t="s">
        <v>2621</v>
      </c>
      <c r="AO546" s="79" t="s">
        <v>2633</v>
      </c>
      <c r="AP546" s="79" t="b">
        <v>0</v>
      </c>
      <c r="AQ546" s="87" t="s">
        <v>2621</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2</v>
      </c>
      <c r="BE546" s="78" t="str">
        <f>REPLACE(INDEX(GroupVertices[Group],MATCH(Edges[[#This Row],[Vertex 2]],GroupVertices[Vertex],0)),1,1,"")</f>
        <v>2</v>
      </c>
      <c r="BF546" s="48">
        <v>0</v>
      </c>
      <c r="BG546" s="49">
        <v>0</v>
      </c>
      <c r="BH546" s="48">
        <v>0</v>
      </c>
      <c r="BI546" s="49">
        <v>0</v>
      </c>
      <c r="BJ546" s="48">
        <v>0</v>
      </c>
      <c r="BK546" s="49">
        <v>0</v>
      </c>
      <c r="BL546" s="48">
        <v>42</v>
      </c>
      <c r="BM546" s="49">
        <v>100</v>
      </c>
      <c r="BN546" s="48">
        <v>42</v>
      </c>
    </row>
    <row r="547" spans="1:66" ht="15">
      <c r="A547" s="64" t="s">
        <v>593</v>
      </c>
      <c r="B547" s="64" t="s">
        <v>597</v>
      </c>
      <c r="C547" s="65" t="s">
        <v>5759</v>
      </c>
      <c r="D547" s="66">
        <v>3</v>
      </c>
      <c r="E547" s="67" t="s">
        <v>132</v>
      </c>
      <c r="F547" s="68">
        <v>32</v>
      </c>
      <c r="G547" s="65"/>
      <c r="H547" s="69"/>
      <c r="I547" s="70"/>
      <c r="J547" s="70"/>
      <c r="K547" s="34" t="s">
        <v>65</v>
      </c>
      <c r="L547" s="77">
        <v>547</v>
      </c>
      <c r="M547" s="77"/>
      <c r="N547" s="72"/>
      <c r="O547" s="79" t="s">
        <v>630</v>
      </c>
      <c r="P547" s="81">
        <v>43689.754155092596</v>
      </c>
      <c r="Q547" s="79" t="s">
        <v>644</v>
      </c>
      <c r="R547" s="79"/>
      <c r="S547" s="79"/>
      <c r="T547" s="79" t="s">
        <v>661</v>
      </c>
      <c r="U547" s="79"/>
      <c r="V547" s="82" t="s">
        <v>1059</v>
      </c>
      <c r="W547" s="81">
        <v>43689.754155092596</v>
      </c>
      <c r="X547" s="85">
        <v>43689</v>
      </c>
      <c r="Y547" s="87" t="s">
        <v>1543</v>
      </c>
      <c r="Z547" s="82" t="s">
        <v>2055</v>
      </c>
      <c r="AA547" s="79"/>
      <c r="AB547" s="79"/>
      <c r="AC547" s="87" t="s">
        <v>2567</v>
      </c>
      <c r="AD547" s="79"/>
      <c r="AE547" s="79" t="b">
        <v>0</v>
      </c>
      <c r="AF547" s="79">
        <v>0</v>
      </c>
      <c r="AG547" s="87" t="s">
        <v>2624</v>
      </c>
      <c r="AH547" s="79" t="b">
        <v>0</v>
      </c>
      <c r="AI547" s="79" t="s">
        <v>2626</v>
      </c>
      <c r="AJ547" s="79"/>
      <c r="AK547" s="87" t="s">
        <v>2624</v>
      </c>
      <c r="AL547" s="79" t="b">
        <v>0</v>
      </c>
      <c r="AM547" s="79">
        <v>158</v>
      </c>
      <c r="AN547" s="87" t="s">
        <v>2621</v>
      </c>
      <c r="AO547" s="79" t="s">
        <v>2632</v>
      </c>
      <c r="AP547" s="79" t="b">
        <v>0</v>
      </c>
      <c r="AQ547" s="87" t="s">
        <v>2621</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2</v>
      </c>
      <c r="BE547" s="78" t="str">
        <f>REPLACE(INDEX(GroupVertices[Group],MATCH(Edges[[#This Row],[Vertex 2]],GroupVertices[Vertex],0)),1,1,"")</f>
        <v>2</v>
      </c>
      <c r="BF547" s="48">
        <v>0</v>
      </c>
      <c r="BG547" s="49">
        <v>0</v>
      </c>
      <c r="BH547" s="48">
        <v>0</v>
      </c>
      <c r="BI547" s="49">
        <v>0</v>
      </c>
      <c r="BJ547" s="48">
        <v>0</v>
      </c>
      <c r="BK547" s="49">
        <v>0</v>
      </c>
      <c r="BL547" s="48">
        <v>42</v>
      </c>
      <c r="BM547" s="49">
        <v>100</v>
      </c>
      <c r="BN547" s="48">
        <v>42</v>
      </c>
    </row>
    <row r="548" spans="1:66" ht="15">
      <c r="A548" s="64" t="s">
        <v>594</v>
      </c>
      <c r="B548" s="64" t="s">
        <v>597</v>
      </c>
      <c r="C548" s="65" t="s">
        <v>5759</v>
      </c>
      <c r="D548" s="66">
        <v>3</v>
      </c>
      <c r="E548" s="67" t="s">
        <v>132</v>
      </c>
      <c r="F548" s="68">
        <v>32</v>
      </c>
      <c r="G548" s="65"/>
      <c r="H548" s="69"/>
      <c r="I548" s="70"/>
      <c r="J548" s="70"/>
      <c r="K548" s="34" t="s">
        <v>65</v>
      </c>
      <c r="L548" s="77">
        <v>548</v>
      </c>
      <c r="M548" s="77"/>
      <c r="N548" s="72"/>
      <c r="O548" s="79" t="s">
        <v>630</v>
      </c>
      <c r="P548" s="81">
        <v>43689.754594907405</v>
      </c>
      <c r="Q548" s="79" t="s">
        <v>644</v>
      </c>
      <c r="R548" s="79"/>
      <c r="S548" s="79"/>
      <c r="T548" s="79" t="s">
        <v>661</v>
      </c>
      <c r="U548" s="79"/>
      <c r="V548" s="82" t="s">
        <v>1060</v>
      </c>
      <c r="W548" s="81">
        <v>43689.754594907405</v>
      </c>
      <c r="X548" s="85">
        <v>43689</v>
      </c>
      <c r="Y548" s="87" t="s">
        <v>1544</v>
      </c>
      <c r="Z548" s="82" t="s">
        <v>2056</v>
      </c>
      <c r="AA548" s="79"/>
      <c r="AB548" s="79"/>
      <c r="AC548" s="87" t="s">
        <v>2568</v>
      </c>
      <c r="AD548" s="79"/>
      <c r="AE548" s="79" t="b">
        <v>0</v>
      </c>
      <c r="AF548" s="79">
        <v>0</v>
      </c>
      <c r="AG548" s="87" t="s">
        <v>2624</v>
      </c>
      <c r="AH548" s="79" t="b">
        <v>0</v>
      </c>
      <c r="AI548" s="79" t="s">
        <v>2626</v>
      </c>
      <c r="AJ548" s="79"/>
      <c r="AK548" s="87" t="s">
        <v>2624</v>
      </c>
      <c r="AL548" s="79" t="b">
        <v>0</v>
      </c>
      <c r="AM548" s="79">
        <v>158</v>
      </c>
      <c r="AN548" s="87" t="s">
        <v>2621</v>
      </c>
      <c r="AO548" s="79" t="s">
        <v>2633</v>
      </c>
      <c r="AP548" s="79" t="b">
        <v>0</v>
      </c>
      <c r="AQ548" s="87" t="s">
        <v>2621</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2</v>
      </c>
      <c r="BE548" s="78" t="str">
        <f>REPLACE(INDEX(GroupVertices[Group],MATCH(Edges[[#This Row],[Vertex 2]],GroupVertices[Vertex],0)),1,1,"")</f>
        <v>2</v>
      </c>
      <c r="BF548" s="48">
        <v>0</v>
      </c>
      <c r="BG548" s="49">
        <v>0</v>
      </c>
      <c r="BH548" s="48">
        <v>0</v>
      </c>
      <c r="BI548" s="49">
        <v>0</v>
      </c>
      <c r="BJ548" s="48">
        <v>0</v>
      </c>
      <c r="BK548" s="49">
        <v>0</v>
      </c>
      <c r="BL548" s="48">
        <v>42</v>
      </c>
      <c r="BM548" s="49">
        <v>100</v>
      </c>
      <c r="BN548" s="48">
        <v>42</v>
      </c>
    </row>
    <row r="549" spans="1:66" ht="15">
      <c r="A549" s="64" t="s">
        <v>595</v>
      </c>
      <c r="B549" s="64" t="s">
        <v>597</v>
      </c>
      <c r="C549" s="65" t="s">
        <v>5759</v>
      </c>
      <c r="D549" s="66">
        <v>3</v>
      </c>
      <c r="E549" s="67" t="s">
        <v>132</v>
      </c>
      <c r="F549" s="68">
        <v>32</v>
      </c>
      <c r="G549" s="65"/>
      <c r="H549" s="69"/>
      <c r="I549" s="70"/>
      <c r="J549" s="70"/>
      <c r="K549" s="34" t="s">
        <v>65</v>
      </c>
      <c r="L549" s="77">
        <v>549</v>
      </c>
      <c r="M549" s="77"/>
      <c r="N549" s="72"/>
      <c r="O549" s="79" t="s">
        <v>630</v>
      </c>
      <c r="P549" s="81">
        <v>43689.778125</v>
      </c>
      <c r="Q549" s="79" t="s">
        <v>644</v>
      </c>
      <c r="R549" s="79"/>
      <c r="S549" s="79"/>
      <c r="T549" s="79" t="s">
        <v>661</v>
      </c>
      <c r="U549" s="79"/>
      <c r="V549" s="82" t="s">
        <v>1061</v>
      </c>
      <c r="W549" s="81">
        <v>43689.778125</v>
      </c>
      <c r="X549" s="85">
        <v>43689</v>
      </c>
      <c r="Y549" s="87" t="s">
        <v>1545</v>
      </c>
      <c r="Z549" s="82" t="s">
        <v>2057</v>
      </c>
      <c r="AA549" s="79"/>
      <c r="AB549" s="79"/>
      <c r="AC549" s="87" t="s">
        <v>2569</v>
      </c>
      <c r="AD549" s="79"/>
      <c r="AE549" s="79" t="b">
        <v>0</v>
      </c>
      <c r="AF549" s="79">
        <v>0</v>
      </c>
      <c r="AG549" s="87" t="s">
        <v>2624</v>
      </c>
      <c r="AH549" s="79" t="b">
        <v>0</v>
      </c>
      <c r="AI549" s="79" t="s">
        <v>2626</v>
      </c>
      <c r="AJ549" s="79"/>
      <c r="AK549" s="87" t="s">
        <v>2624</v>
      </c>
      <c r="AL549" s="79" t="b">
        <v>0</v>
      </c>
      <c r="AM549" s="79">
        <v>158</v>
      </c>
      <c r="AN549" s="87" t="s">
        <v>2621</v>
      </c>
      <c r="AO549" s="79" t="s">
        <v>2632</v>
      </c>
      <c r="AP549" s="79" t="b">
        <v>0</v>
      </c>
      <c r="AQ549" s="87" t="s">
        <v>2621</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2</v>
      </c>
      <c r="BE549" s="78" t="str">
        <f>REPLACE(INDEX(GroupVertices[Group],MATCH(Edges[[#This Row],[Vertex 2]],GroupVertices[Vertex],0)),1,1,"")</f>
        <v>2</v>
      </c>
      <c r="BF549" s="48">
        <v>0</v>
      </c>
      <c r="BG549" s="49">
        <v>0</v>
      </c>
      <c r="BH549" s="48">
        <v>0</v>
      </c>
      <c r="BI549" s="49">
        <v>0</v>
      </c>
      <c r="BJ549" s="48">
        <v>0</v>
      </c>
      <c r="BK549" s="49">
        <v>0</v>
      </c>
      <c r="BL549" s="48">
        <v>42</v>
      </c>
      <c r="BM549" s="49">
        <v>100</v>
      </c>
      <c r="BN549" s="48">
        <v>42</v>
      </c>
    </row>
    <row r="550" spans="1:66" ht="15">
      <c r="A550" s="64" t="s">
        <v>596</v>
      </c>
      <c r="B550" s="64" t="s">
        <v>597</v>
      </c>
      <c r="C550" s="65" t="s">
        <v>5761</v>
      </c>
      <c r="D550" s="66">
        <v>10</v>
      </c>
      <c r="E550" s="67" t="s">
        <v>136</v>
      </c>
      <c r="F550" s="68">
        <v>24.57142857142857</v>
      </c>
      <c r="G550" s="65"/>
      <c r="H550" s="69"/>
      <c r="I550" s="70"/>
      <c r="J550" s="70"/>
      <c r="K550" s="34" t="s">
        <v>65</v>
      </c>
      <c r="L550" s="77">
        <v>550</v>
      </c>
      <c r="M550" s="77"/>
      <c r="N550" s="72"/>
      <c r="O550" s="79" t="s">
        <v>630</v>
      </c>
      <c r="P550" s="81">
        <v>43684.85355324074</v>
      </c>
      <c r="Q550" s="79" t="s">
        <v>640</v>
      </c>
      <c r="R550" s="79"/>
      <c r="S550" s="79"/>
      <c r="T550" s="79" t="s">
        <v>665</v>
      </c>
      <c r="U550" s="79"/>
      <c r="V550" s="82" t="s">
        <v>1062</v>
      </c>
      <c r="W550" s="81">
        <v>43684.85355324074</v>
      </c>
      <c r="X550" s="85">
        <v>43684</v>
      </c>
      <c r="Y550" s="87" t="s">
        <v>1546</v>
      </c>
      <c r="Z550" s="82" t="s">
        <v>2058</v>
      </c>
      <c r="AA550" s="79"/>
      <c r="AB550" s="79"/>
      <c r="AC550" s="87" t="s">
        <v>2570</v>
      </c>
      <c r="AD550" s="79"/>
      <c r="AE550" s="79" t="b">
        <v>0</v>
      </c>
      <c r="AF550" s="79">
        <v>0</v>
      </c>
      <c r="AG550" s="87" t="s">
        <v>2624</v>
      </c>
      <c r="AH550" s="79" t="b">
        <v>0</v>
      </c>
      <c r="AI550" s="79" t="s">
        <v>2626</v>
      </c>
      <c r="AJ550" s="79"/>
      <c r="AK550" s="87" t="s">
        <v>2624</v>
      </c>
      <c r="AL550" s="79" t="b">
        <v>0</v>
      </c>
      <c r="AM550" s="79">
        <v>10</v>
      </c>
      <c r="AN550" s="87" t="s">
        <v>2619</v>
      </c>
      <c r="AO550" s="79" t="s">
        <v>2632</v>
      </c>
      <c r="AP550" s="79" t="b">
        <v>0</v>
      </c>
      <c r="AQ550" s="87" t="s">
        <v>2619</v>
      </c>
      <c r="AR550" s="79" t="s">
        <v>176</v>
      </c>
      <c r="AS550" s="79">
        <v>0</v>
      </c>
      <c r="AT550" s="79">
        <v>0</v>
      </c>
      <c r="AU550" s="79"/>
      <c r="AV550" s="79"/>
      <c r="AW550" s="79"/>
      <c r="AX550" s="79"/>
      <c r="AY550" s="79"/>
      <c r="AZ550" s="79"/>
      <c r="BA550" s="79"/>
      <c r="BB550" s="79"/>
      <c r="BC550">
        <v>3</v>
      </c>
      <c r="BD550" s="78" t="str">
        <f>REPLACE(INDEX(GroupVertices[Group],MATCH(Edges[[#This Row],[Vertex 1]],GroupVertices[Vertex],0)),1,1,"")</f>
        <v>4</v>
      </c>
      <c r="BE550" s="78" t="str">
        <f>REPLACE(INDEX(GroupVertices[Group],MATCH(Edges[[#This Row],[Vertex 2]],GroupVertices[Vertex],0)),1,1,"")</f>
        <v>2</v>
      </c>
      <c r="BF550" s="48">
        <v>1</v>
      </c>
      <c r="BG550" s="49">
        <v>2.4390243902439024</v>
      </c>
      <c r="BH550" s="48">
        <v>0</v>
      </c>
      <c r="BI550" s="49">
        <v>0</v>
      </c>
      <c r="BJ550" s="48">
        <v>0</v>
      </c>
      <c r="BK550" s="49">
        <v>0</v>
      </c>
      <c r="BL550" s="48">
        <v>40</v>
      </c>
      <c r="BM550" s="49">
        <v>97.5609756097561</v>
      </c>
      <c r="BN550" s="48">
        <v>41</v>
      </c>
    </row>
    <row r="551" spans="1:66" ht="15">
      <c r="A551" s="64" t="s">
        <v>596</v>
      </c>
      <c r="B551" s="64" t="s">
        <v>597</v>
      </c>
      <c r="C551" s="65" t="s">
        <v>5761</v>
      </c>
      <c r="D551" s="66">
        <v>10</v>
      </c>
      <c r="E551" s="67" t="s">
        <v>136</v>
      </c>
      <c r="F551" s="68">
        <v>24.57142857142857</v>
      </c>
      <c r="G551" s="65"/>
      <c r="H551" s="69"/>
      <c r="I551" s="70"/>
      <c r="J551" s="70"/>
      <c r="K551" s="34" t="s">
        <v>65</v>
      </c>
      <c r="L551" s="77">
        <v>551</v>
      </c>
      <c r="M551" s="77"/>
      <c r="N551" s="72"/>
      <c r="O551" s="79" t="s">
        <v>630</v>
      </c>
      <c r="P551" s="81">
        <v>43685.80347222222</v>
      </c>
      <c r="Q551" s="79" t="s">
        <v>641</v>
      </c>
      <c r="R551" s="79"/>
      <c r="S551" s="79"/>
      <c r="T551" s="79" t="s">
        <v>666</v>
      </c>
      <c r="U551" s="79"/>
      <c r="V551" s="82" t="s">
        <v>1062</v>
      </c>
      <c r="W551" s="81">
        <v>43685.80347222222</v>
      </c>
      <c r="X551" s="85">
        <v>43685</v>
      </c>
      <c r="Y551" s="87" t="s">
        <v>1547</v>
      </c>
      <c r="Z551" s="82" t="s">
        <v>2059</v>
      </c>
      <c r="AA551" s="79"/>
      <c r="AB551" s="79"/>
      <c r="AC551" s="87" t="s">
        <v>2571</v>
      </c>
      <c r="AD551" s="79"/>
      <c r="AE551" s="79" t="b">
        <v>0</v>
      </c>
      <c r="AF551" s="79">
        <v>0</v>
      </c>
      <c r="AG551" s="87" t="s">
        <v>2624</v>
      </c>
      <c r="AH551" s="79" t="b">
        <v>0</v>
      </c>
      <c r="AI551" s="79" t="s">
        <v>2626</v>
      </c>
      <c r="AJ551" s="79"/>
      <c r="AK551" s="87" t="s">
        <v>2624</v>
      </c>
      <c r="AL551" s="79" t="b">
        <v>0</v>
      </c>
      <c r="AM551" s="79">
        <v>16</v>
      </c>
      <c r="AN551" s="87" t="s">
        <v>2573</v>
      </c>
      <c r="AO551" s="79" t="s">
        <v>2632</v>
      </c>
      <c r="AP551" s="79" t="b">
        <v>0</v>
      </c>
      <c r="AQ551" s="87" t="s">
        <v>2573</v>
      </c>
      <c r="AR551" s="79" t="s">
        <v>176</v>
      </c>
      <c r="AS551" s="79">
        <v>0</v>
      </c>
      <c r="AT551" s="79">
        <v>0</v>
      </c>
      <c r="AU551" s="79"/>
      <c r="AV551" s="79"/>
      <c r="AW551" s="79"/>
      <c r="AX551" s="79"/>
      <c r="AY551" s="79"/>
      <c r="AZ551" s="79"/>
      <c r="BA551" s="79"/>
      <c r="BB551" s="79"/>
      <c r="BC551">
        <v>3</v>
      </c>
      <c r="BD551" s="78" t="str">
        <f>REPLACE(INDEX(GroupVertices[Group],MATCH(Edges[[#This Row],[Vertex 1]],GroupVertices[Vertex],0)),1,1,"")</f>
        <v>4</v>
      </c>
      <c r="BE551" s="78" t="str">
        <f>REPLACE(INDEX(GroupVertices[Group],MATCH(Edges[[#This Row],[Vertex 2]],GroupVertices[Vertex],0)),1,1,"")</f>
        <v>2</v>
      </c>
      <c r="BF551" s="48"/>
      <c r="BG551" s="49"/>
      <c r="BH551" s="48"/>
      <c r="BI551" s="49"/>
      <c r="BJ551" s="48"/>
      <c r="BK551" s="49"/>
      <c r="BL551" s="48"/>
      <c r="BM551" s="49"/>
      <c r="BN551" s="48"/>
    </row>
    <row r="552" spans="1:66" ht="15">
      <c r="A552" s="64" t="s">
        <v>596</v>
      </c>
      <c r="B552" s="64" t="s">
        <v>624</v>
      </c>
      <c r="C552" s="65" t="s">
        <v>5759</v>
      </c>
      <c r="D552" s="66">
        <v>3</v>
      </c>
      <c r="E552" s="67" t="s">
        <v>132</v>
      </c>
      <c r="F552" s="68">
        <v>32</v>
      </c>
      <c r="G552" s="65"/>
      <c r="H552" s="69"/>
      <c r="I552" s="70"/>
      <c r="J552" s="70"/>
      <c r="K552" s="34" t="s">
        <v>65</v>
      </c>
      <c r="L552" s="77">
        <v>552</v>
      </c>
      <c r="M552" s="77"/>
      <c r="N552" s="72"/>
      <c r="O552" s="79" t="s">
        <v>631</v>
      </c>
      <c r="P552" s="81">
        <v>43685.80347222222</v>
      </c>
      <c r="Q552" s="79" t="s">
        <v>641</v>
      </c>
      <c r="R552" s="79"/>
      <c r="S552" s="79"/>
      <c r="T552" s="79" t="s">
        <v>666</v>
      </c>
      <c r="U552" s="79"/>
      <c r="V552" s="82" t="s">
        <v>1062</v>
      </c>
      <c r="W552" s="81">
        <v>43685.80347222222</v>
      </c>
      <c r="X552" s="85">
        <v>43685</v>
      </c>
      <c r="Y552" s="87" t="s">
        <v>1547</v>
      </c>
      <c r="Z552" s="82" t="s">
        <v>2059</v>
      </c>
      <c r="AA552" s="79"/>
      <c r="AB552" s="79"/>
      <c r="AC552" s="87" t="s">
        <v>2571</v>
      </c>
      <c r="AD552" s="79"/>
      <c r="AE552" s="79" t="b">
        <v>0</v>
      </c>
      <c r="AF552" s="79">
        <v>0</v>
      </c>
      <c r="AG552" s="87" t="s">
        <v>2624</v>
      </c>
      <c r="AH552" s="79" t="b">
        <v>0</v>
      </c>
      <c r="AI552" s="79" t="s">
        <v>2626</v>
      </c>
      <c r="AJ552" s="79"/>
      <c r="AK552" s="87" t="s">
        <v>2624</v>
      </c>
      <c r="AL552" s="79" t="b">
        <v>0</v>
      </c>
      <c r="AM552" s="79">
        <v>16</v>
      </c>
      <c r="AN552" s="87" t="s">
        <v>2573</v>
      </c>
      <c r="AO552" s="79" t="s">
        <v>2632</v>
      </c>
      <c r="AP552" s="79" t="b">
        <v>0</v>
      </c>
      <c r="AQ552" s="87" t="s">
        <v>2573</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4</v>
      </c>
      <c r="BE552" s="78" t="str">
        <f>REPLACE(INDEX(GroupVertices[Group],MATCH(Edges[[#This Row],[Vertex 2]],GroupVertices[Vertex],0)),1,1,"")</f>
        <v>4</v>
      </c>
      <c r="BF552" s="48">
        <v>0</v>
      </c>
      <c r="BG552" s="49">
        <v>0</v>
      </c>
      <c r="BH552" s="48">
        <v>1</v>
      </c>
      <c r="BI552" s="49">
        <v>3.0303030303030303</v>
      </c>
      <c r="BJ552" s="48">
        <v>0</v>
      </c>
      <c r="BK552" s="49">
        <v>0</v>
      </c>
      <c r="BL552" s="48">
        <v>32</v>
      </c>
      <c r="BM552" s="49">
        <v>96.96969696969697</v>
      </c>
      <c r="BN552" s="48">
        <v>33</v>
      </c>
    </row>
    <row r="553" spans="1:66" ht="15">
      <c r="A553" s="64" t="s">
        <v>596</v>
      </c>
      <c r="B553" s="64" t="s">
        <v>597</v>
      </c>
      <c r="C553" s="65" t="s">
        <v>5761</v>
      </c>
      <c r="D553" s="66">
        <v>10</v>
      </c>
      <c r="E553" s="67" t="s">
        <v>136</v>
      </c>
      <c r="F553" s="68">
        <v>24.57142857142857</v>
      </c>
      <c r="G553" s="65"/>
      <c r="H553" s="69"/>
      <c r="I553" s="70"/>
      <c r="J553" s="70"/>
      <c r="K553" s="34" t="s">
        <v>65</v>
      </c>
      <c r="L553" s="77">
        <v>553</v>
      </c>
      <c r="M553" s="77"/>
      <c r="N553" s="72"/>
      <c r="O553" s="79" t="s">
        <v>630</v>
      </c>
      <c r="P553" s="81">
        <v>43689.781331018516</v>
      </c>
      <c r="Q553" s="79" t="s">
        <v>644</v>
      </c>
      <c r="R553" s="79"/>
      <c r="S553" s="79"/>
      <c r="T553" s="79" t="s">
        <v>661</v>
      </c>
      <c r="U553" s="79"/>
      <c r="V553" s="82" t="s">
        <v>1062</v>
      </c>
      <c r="W553" s="81">
        <v>43689.781331018516</v>
      </c>
      <c r="X553" s="85">
        <v>43689</v>
      </c>
      <c r="Y553" s="87" t="s">
        <v>1548</v>
      </c>
      <c r="Z553" s="82" t="s">
        <v>2060</v>
      </c>
      <c r="AA553" s="79"/>
      <c r="AB553" s="79"/>
      <c r="AC553" s="87" t="s">
        <v>2572</v>
      </c>
      <c r="AD553" s="79"/>
      <c r="AE553" s="79" t="b">
        <v>0</v>
      </c>
      <c r="AF553" s="79">
        <v>0</v>
      </c>
      <c r="AG553" s="87" t="s">
        <v>2624</v>
      </c>
      <c r="AH553" s="79" t="b">
        <v>0</v>
      </c>
      <c r="AI553" s="79" t="s">
        <v>2626</v>
      </c>
      <c r="AJ553" s="79"/>
      <c r="AK553" s="87" t="s">
        <v>2624</v>
      </c>
      <c r="AL553" s="79" t="b">
        <v>0</v>
      </c>
      <c r="AM553" s="79">
        <v>158</v>
      </c>
      <c r="AN553" s="87" t="s">
        <v>2621</v>
      </c>
      <c r="AO553" s="79" t="s">
        <v>2632</v>
      </c>
      <c r="AP553" s="79" t="b">
        <v>0</v>
      </c>
      <c r="AQ553" s="87" t="s">
        <v>2621</v>
      </c>
      <c r="AR553" s="79" t="s">
        <v>176</v>
      </c>
      <c r="AS553" s="79">
        <v>0</v>
      </c>
      <c r="AT553" s="79">
        <v>0</v>
      </c>
      <c r="AU553" s="79"/>
      <c r="AV553" s="79"/>
      <c r="AW553" s="79"/>
      <c r="AX553" s="79"/>
      <c r="AY553" s="79"/>
      <c r="AZ553" s="79"/>
      <c r="BA553" s="79"/>
      <c r="BB553" s="79"/>
      <c r="BC553">
        <v>3</v>
      </c>
      <c r="BD553" s="78" t="str">
        <f>REPLACE(INDEX(GroupVertices[Group],MATCH(Edges[[#This Row],[Vertex 1]],GroupVertices[Vertex],0)),1,1,"")</f>
        <v>4</v>
      </c>
      <c r="BE553" s="78" t="str">
        <f>REPLACE(INDEX(GroupVertices[Group],MATCH(Edges[[#This Row],[Vertex 2]],GroupVertices[Vertex],0)),1,1,"")</f>
        <v>2</v>
      </c>
      <c r="BF553" s="48">
        <v>0</v>
      </c>
      <c r="BG553" s="49">
        <v>0</v>
      </c>
      <c r="BH553" s="48">
        <v>0</v>
      </c>
      <c r="BI553" s="49">
        <v>0</v>
      </c>
      <c r="BJ553" s="48">
        <v>0</v>
      </c>
      <c r="BK553" s="49">
        <v>0</v>
      </c>
      <c r="BL553" s="48">
        <v>42</v>
      </c>
      <c r="BM553" s="49">
        <v>100</v>
      </c>
      <c r="BN553" s="48">
        <v>42</v>
      </c>
    </row>
    <row r="554" spans="1:66" ht="15">
      <c r="A554" s="64" t="s">
        <v>597</v>
      </c>
      <c r="B554" s="64" t="s">
        <v>624</v>
      </c>
      <c r="C554" s="65" t="s">
        <v>5759</v>
      </c>
      <c r="D554" s="66">
        <v>3</v>
      </c>
      <c r="E554" s="67" t="s">
        <v>132</v>
      </c>
      <c r="F554" s="68">
        <v>32</v>
      </c>
      <c r="G554" s="65"/>
      <c r="H554" s="69"/>
      <c r="I554" s="70"/>
      <c r="J554" s="70"/>
      <c r="K554" s="34" t="s">
        <v>65</v>
      </c>
      <c r="L554" s="77">
        <v>554</v>
      </c>
      <c r="M554" s="77"/>
      <c r="N554" s="72"/>
      <c r="O554" s="79" t="s">
        <v>631</v>
      </c>
      <c r="P554" s="81">
        <v>43685.30375</v>
      </c>
      <c r="Q554" s="79" t="s">
        <v>641</v>
      </c>
      <c r="R554" s="79"/>
      <c r="S554" s="79"/>
      <c r="T554" s="79" t="s">
        <v>673</v>
      </c>
      <c r="U554" s="82" t="s">
        <v>691</v>
      </c>
      <c r="V554" s="82" t="s">
        <v>691</v>
      </c>
      <c r="W554" s="81">
        <v>43685.30375</v>
      </c>
      <c r="X554" s="85">
        <v>43685</v>
      </c>
      <c r="Y554" s="87" t="s">
        <v>1549</v>
      </c>
      <c r="Z554" s="82" t="s">
        <v>2061</v>
      </c>
      <c r="AA554" s="79"/>
      <c r="AB554" s="79"/>
      <c r="AC554" s="87" t="s">
        <v>2573</v>
      </c>
      <c r="AD554" s="79"/>
      <c r="AE554" s="79" t="b">
        <v>0</v>
      </c>
      <c r="AF554" s="79">
        <v>22</v>
      </c>
      <c r="AG554" s="87" t="s">
        <v>2624</v>
      </c>
      <c r="AH554" s="79" t="b">
        <v>0</v>
      </c>
      <c r="AI554" s="79" t="s">
        <v>2626</v>
      </c>
      <c r="AJ554" s="79"/>
      <c r="AK554" s="87" t="s">
        <v>2624</v>
      </c>
      <c r="AL554" s="79" t="b">
        <v>0</v>
      </c>
      <c r="AM554" s="79">
        <v>16</v>
      </c>
      <c r="AN554" s="87" t="s">
        <v>2624</v>
      </c>
      <c r="AO554" s="79" t="s">
        <v>2633</v>
      </c>
      <c r="AP554" s="79" t="b">
        <v>0</v>
      </c>
      <c r="AQ554" s="87" t="s">
        <v>2573</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2</v>
      </c>
      <c r="BE554" s="78" t="str">
        <f>REPLACE(INDEX(GroupVertices[Group],MATCH(Edges[[#This Row],[Vertex 2]],GroupVertices[Vertex],0)),1,1,"")</f>
        <v>4</v>
      </c>
      <c r="BF554" s="48">
        <v>0</v>
      </c>
      <c r="BG554" s="49">
        <v>0</v>
      </c>
      <c r="BH554" s="48">
        <v>1</v>
      </c>
      <c r="BI554" s="49">
        <v>3.0303030303030303</v>
      </c>
      <c r="BJ554" s="48">
        <v>0</v>
      </c>
      <c r="BK554" s="49">
        <v>0</v>
      </c>
      <c r="BL554" s="48">
        <v>32</v>
      </c>
      <c r="BM554" s="49">
        <v>96.96969696969697</v>
      </c>
      <c r="BN554" s="48">
        <v>33</v>
      </c>
    </row>
    <row r="555" spans="1:66" ht="15">
      <c r="A555" s="64" t="s">
        <v>598</v>
      </c>
      <c r="B555" s="64" t="s">
        <v>624</v>
      </c>
      <c r="C555" s="65" t="s">
        <v>5759</v>
      </c>
      <c r="D555" s="66">
        <v>3</v>
      </c>
      <c r="E555" s="67" t="s">
        <v>132</v>
      </c>
      <c r="F555" s="68">
        <v>32</v>
      </c>
      <c r="G555" s="65"/>
      <c r="H555" s="69"/>
      <c r="I555" s="70"/>
      <c r="J555" s="70"/>
      <c r="K555" s="34" t="s">
        <v>65</v>
      </c>
      <c r="L555" s="77">
        <v>555</v>
      </c>
      <c r="M555" s="77"/>
      <c r="N555" s="72"/>
      <c r="O555" s="79" t="s">
        <v>631</v>
      </c>
      <c r="P555" s="81">
        <v>43685.33362268518</v>
      </c>
      <c r="Q555" s="79" t="s">
        <v>641</v>
      </c>
      <c r="R555" s="79"/>
      <c r="S555" s="79"/>
      <c r="T555" s="79" t="s">
        <v>666</v>
      </c>
      <c r="U555" s="79"/>
      <c r="V555" s="82" t="s">
        <v>1063</v>
      </c>
      <c r="W555" s="81">
        <v>43685.33362268518</v>
      </c>
      <c r="X555" s="85">
        <v>43685</v>
      </c>
      <c r="Y555" s="87" t="s">
        <v>1550</v>
      </c>
      <c r="Z555" s="82" t="s">
        <v>2062</v>
      </c>
      <c r="AA555" s="79"/>
      <c r="AB555" s="79"/>
      <c r="AC555" s="87" t="s">
        <v>2574</v>
      </c>
      <c r="AD555" s="79"/>
      <c r="AE555" s="79" t="b">
        <v>0</v>
      </c>
      <c r="AF555" s="79">
        <v>0</v>
      </c>
      <c r="AG555" s="87" t="s">
        <v>2624</v>
      </c>
      <c r="AH555" s="79" t="b">
        <v>0</v>
      </c>
      <c r="AI555" s="79" t="s">
        <v>2626</v>
      </c>
      <c r="AJ555" s="79"/>
      <c r="AK555" s="87" t="s">
        <v>2624</v>
      </c>
      <c r="AL555" s="79" t="b">
        <v>0</v>
      </c>
      <c r="AM555" s="79">
        <v>16</v>
      </c>
      <c r="AN555" s="87" t="s">
        <v>2573</v>
      </c>
      <c r="AO555" s="79" t="s">
        <v>2632</v>
      </c>
      <c r="AP555" s="79" t="b">
        <v>0</v>
      </c>
      <c r="AQ555" s="87" t="s">
        <v>2573</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4</v>
      </c>
      <c r="BE555" s="78" t="str">
        <f>REPLACE(INDEX(GroupVertices[Group],MATCH(Edges[[#This Row],[Vertex 2]],GroupVertices[Vertex],0)),1,1,"")</f>
        <v>4</v>
      </c>
      <c r="BF555" s="48"/>
      <c r="BG555" s="49"/>
      <c r="BH555" s="48"/>
      <c r="BI555" s="49"/>
      <c r="BJ555" s="48"/>
      <c r="BK555" s="49"/>
      <c r="BL555" s="48"/>
      <c r="BM555" s="49"/>
      <c r="BN555" s="48"/>
    </row>
    <row r="556" spans="1:66" ht="15">
      <c r="A556" s="64" t="s">
        <v>599</v>
      </c>
      <c r="B556" s="64" t="s">
        <v>625</v>
      </c>
      <c r="C556" s="65" t="s">
        <v>5759</v>
      </c>
      <c r="D556" s="66">
        <v>3</v>
      </c>
      <c r="E556" s="67" t="s">
        <v>132</v>
      </c>
      <c r="F556" s="68">
        <v>32</v>
      </c>
      <c r="G556" s="65"/>
      <c r="H556" s="69"/>
      <c r="I556" s="70"/>
      <c r="J556" s="70"/>
      <c r="K556" s="34" t="s">
        <v>65</v>
      </c>
      <c r="L556" s="77">
        <v>556</v>
      </c>
      <c r="M556" s="77"/>
      <c r="N556" s="72"/>
      <c r="O556" s="79" t="s">
        <v>631</v>
      </c>
      <c r="P556" s="81">
        <v>43688.32875</v>
      </c>
      <c r="Q556" s="79" t="s">
        <v>645</v>
      </c>
      <c r="R556" s="79"/>
      <c r="S556" s="79"/>
      <c r="T556" s="79" t="s">
        <v>674</v>
      </c>
      <c r="U556" s="82" t="s">
        <v>692</v>
      </c>
      <c r="V556" s="82" t="s">
        <v>692</v>
      </c>
      <c r="W556" s="81">
        <v>43688.32875</v>
      </c>
      <c r="X556" s="85">
        <v>43688</v>
      </c>
      <c r="Y556" s="87" t="s">
        <v>1551</v>
      </c>
      <c r="Z556" s="82" t="s">
        <v>2063</v>
      </c>
      <c r="AA556" s="79"/>
      <c r="AB556" s="79"/>
      <c r="AC556" s="87" t="s">
        <v>2575</v>
      </c>
      <c r="AD556" s="79"/>
      <c r="AE556" s="79" t="b">
        <v>0</v>
      </c>
      <c r="AF556" s="79">
        <v>36</v>
      </c>
      <c r="AG556" s="87" t="s">
        <v>2624</v>
      </c>
      <c r="AH556" s="79" t="b">
        <v>0</v>
      </c>
      <c r="AI556" s="79" t="s">
        <v>2626</v>
      </c>
      <c r="AJ556" s="79"/>
      <c r="AK556" s="87" t="s">
        <v>2624</v>
      </c>
      <c r="AL556" s="79" t="b">
        <v>0</v>
      </c>
      <c r="AM556" s="79">
        <v>8</v>
      </c>
      <c r="AN556" s="87" t="s">
        <v>2624</v>
      </c>
      <c r="AO556" s="79" t="s">
        <v>2631</v>
      </c>
      <c r="AP556" s="79" t="b">
        <v>0</v>
      </c>
      <c r="AQ556" s="87" t="s">
        <v>2575</v>
      </c>
      <c r="AR556" s="79" t="s">
        <v>176</v>
      </c>
      <c r="AS556" s="79">
        <v>0</v>
      </c>
      <c r="AT556" s="79">
        <v>0</v>
      </c>
      <c r="AU556" s="79" t="s">
        <v>2650</v>
      </c>
      <c r="AV556" s="79" t="s">
        <v>2653</v>
      </c>
      <c r="AW556" s="79" t="s">
        <v>2656</v>
      </c>
      <c r="AX556" s="79" t="s">
        <v>2653</v>
      </c>
      <c r="AY556" s="79" t="s">
        <v>2661</v>
      </c>
      <c r="AZ556" s="79" t="s">
        <v>2653</v>
      </c>
      <c r="BA556" s="79" t="s">
        <v>2666</v>
      </c>
      <c r="BB556" s="82" t="s">
        <v>2668</v>
      </c>
      <c r="BC556">
        <v>1</v>
      </c>
      <c r="BD556" s="78" t="str">
        <f>REPLACE(INDEX(GroupVertices[Group],MATCH(Edges[[#This Row],[Vertex 1]],GroupVertices[Vertex],0)),1,1,"")</f>
        <v>1</v>
      </c>
      <c r="BE556" s="78" t="str">
        <f>REPLACE(INDEX(GroupVertices[Group],MATCH(Edges[[#This Row],[Vertex 2]],GroupVertices[Vertex],0)),1,1,"")</f>
        <v>4</v>
      </c>
      <c r="BF556" s="48"/>
      <c r="BG556" s="49"/>
      <c r="BH556" s="48"/>
      <c r="BI556" s="49"/>
      <c r="BJ556" s="48"/>
      <c r="BK556" s="49"/>
      <c r="BL556" s="48"/>
      <c r="BM556" s="49"/>
      <c r="BN556" s="48"/>
    </row>
    <row r="557" spans="1:66" ht="15">
      <c r="A557" s="64" t="s">
        <v>598</v>
      </c>
      <c r="B557" s="64" t="s">
        <v>625</v>
      </c>
      <c r="C557" s="65" t="s">
        <v>5759</v>
      </c>
      <c r="D557" s="66">
        <v>3</v>
      </c>
      <c r="E557" s="67" t="s">
        <v>132</v>
      </c>
      <c r="F557" s="68">
        <v>32</v>
      </c>
      <c r="G557" s="65"/>
      <c r="H557" s="69"/>
      <c r="I557" s="70"/>
      <c r="J557" s="70"/>
      <c r="K557" s="34" t="s">
        <v>65</v>
      </c>
      <c r="L557" s="77">
        <v>557</v>
      </c>
      <c r="M557" s="77"/>
      <c r="N557" s="72"/>
      <c r="O557" s="79" t="s">
        <v>631</v>
      </c>
      <c r="P557" s="81">
        <v>43689.52804398148</v>
      </c>
      <c r="Q557" s="79" t="s">
        <v>645</v>
      </c>
      <c r="R557" s="79"/>
      <c r="S557" s="79"/>
      <c r="T557" s="79" t="s">
        <v>668</v>
      </c>
      <c r="U557" s="79"/>
      <c r="V557" s="82" t="s">
        <v>1063</v>
      </c>
      <c r="W557" s="81">
        <v>43689.52804398148</v>
      </c>
      <c r="X557" s="85">
        <v>43689</v>
      </c>
      <c r="Y557" s="87" t="s">
        <v>1552</v>
      </c>
      <c r="Z557" s="82" t="s">
        <v>2064</v>
      </c>
      <c r="AA557" s="79"/>
      <c r="AB557" s="79"/>
      <c r="AC557" s="87" t="s">
        <v>2576</v>
      </c>
      <c r="AD557" s="79"/>
      <c r="AE557" s="79" t="b">
        <v>0</v>
      </c>
      <c r="AF557" s="79">
        <v>0</v>
      </c>
      <c r="AG557" s="87" t="s">
        <v>2624</v>
      </c>
      <c r="AH557" s="79" t="b">
        <v>0</v>
      </c>
      <c r="AI557" s="79" t="s">
        <v>2626</v>
      </c>
      <c r="AJ557" s="79"/>
      <c r="AK557" s="87" t="s">
        <v>2624</v>
      </c>
      <c r="AL557" s="79" t="b">
        <v>0</v>
      </c>
      <c r="AM557" s="79">
        <v>8</v>
      </c>
      <c r="AN557" s="87" t="s">
        <v>2575</v>
      </c>
      <c r="AO557" s="79" t="s">
        <v>2632</v>
      </c>
      <c r="AP557" s="79" t="b">
        <v>0</v>
      </c>
      <c r="AQ557" s="87" t="s">
        <v>2575</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4</v>
      </c>
      <c r="BE557" s="78" t="str">
        <f>REPLACE(INDEX(GroupVertices[Group],MATCH(Edges[[#This Row],[Vertex 2]],GroupVertices[Vertex],0)),1,1,"")</f>
        <v>4</v>
      </c>
      <c r="BF557" s="48"/>
      <c r="BG557" s="49"/>
      <c r="BH557" s="48"/>
      <c r="BI557" s="49"/>
      <c r="BJ557" s="48"/>
      <c r="BK557" s="49"/>
      <c r="BL557" s="48"/>
      <c r="BM557" s="49"/>
      <c r="BN557" s="48"/>
    </row>
    <row r="558" spans="1:66" ht="15">
      <c r="A558" s="64" t="s">
        <v>599</v>
      </c>
      <c r="B558" s="64" t="s">
        <v>626</v>
      </c>
      <c r="C558" s="65" t="s">
        <v>5759</v>
      </c>
      <c r="D558" s="66">
        <v>3</v>
      </c>
      <c r="E558" s="67" t="s">
        <v>132</v>
      </c>
      <c r="F558" s="68">
        <v>32</v>
      </c>
      <c r="G558" s="65"/>
      <c r="H558" s="69"/>
      <c r="I558" s="70"/>
      <c r="J558" s="70"/>
      <c r="K558" s="34" t="s">
        <v>65</v>
      </c>
      <c r="L558" s="77">
        <v>558</v>
      </c>
      <c r="M558" s="77"/>
      <c r="N558" s="72"/>
      <c r="O558" s="79" t="s">
        <v>631</v>
      </c>
      <c r="P558" s="81">
        <v>43688.32875</v>
      </c>
      <c r="Q558" s="79" t="s">
        <v>645</v>
      </c>
      <c r="R558" s="79"/>
      <c r="S558" s="79"/>
      <c r="T558" s="79" t="s">
        <v>674</v>
      </c>
      <c r="U558" s="82" t="s">
        <v>692</v>
      </c>
      <c r="V558" s="82" t="s">
        <v>692</v>
      </c>
      <c r="W558" s="81">
        <v>43688.32875</v>
      </c>
      <c r="X558" s="85">
        <v>43688</v>
      </c>
      <c r="Y558" s="87" t="s">
        <v>1551</v>
      </c>
      <c r="Z558" s="82" t="s">
        <v>2063</v>
      </c>
      <c r="AA558" s="79"/>
      <c r="AB558" s="79"/>
      <c r="AC558" s="87" t="s">
        <v>2575</v>
      </c>
      <c r="AD558" s="79"/>
      <c r="AE558" s="79" t="b">
        <v>0</v>
      </c>
      <c r="AF558" s="79">
        <v>36</v>
      </c>
      <c r="AG558" s="87" t="s">
        <v>2624</v>
      </c>
      <c r="AH558" s="79" t="b">
        <v>0</v>
      </c>
      <c r="AI558" s="79" t="s">
        <v>2626</v>
      </c>
      <c r="AJ558" s="79"/>
      <c r="AK558" s="87" t="s">
        <v>2624</v>
      </c>
      <c r="AL558" s="79" t="b">
        <v>0</v>
      </c>
      <c r="AM558" s="79">
        <v>8</v>
      </c>
      <c r="AN558" s="87" t="s">
        <v>2624</v>
      </c>
      <c r="AO558" s="79" t="s">
        <v>2631</v>
      </c>
      <c r="AP558" s="79" t="b">
        <v>0</v>
      </c>
      <c r="AQ558" s="87" t="s">
        <v>2575</v>
      </c>
      <c r="AR558" s="79" t="s">
        <v>176</v>
      </c>
      <c r="AS558" s="79">
        <v>0</v>
      </c>
      <c r="AT558" s="79">
        <v>0</v>
      </c>
      <c r="AU558" s="79" t="s">
        <v>2650</v>
      </c>
      <c r="AV558" s="79" t="s">
        <v>2653</v>
      </c>
      <c r="AW558" s="79" t="s">
        <v>2656</v>
      </c>
      <c r="AX558" s="79" t="s">
        <v>2653</v>
      </c>
      <c r="AY558" s="79" t="s">
        <v>2661</v>
      </c>
      <c r="AZ558" s="79" t="s">
        <v>2653</v>
      </c>
      <c r="BA558" s="79" t="s">
        <v>2666</v>
      </c>
      <c r="BB558" s="82" t="s">
        <v>2668</v>
      </c>
      <c r="BC558">
        <v>1</v>
      </c>
      <c r="BD558" s="78" t="str">
        <f>REPLACE(INDEX(GroupVertices[Group],MATCH(Edges[[#This Row],[Vertex 1]],GroupVertices[Vertex],0)),1,1,"")</f>
        <v>1</v>
      </c>
      <c r="BE558" s="78" t="str">
        <f>REPLACE(INDEX(GroupVertices[Group],MATCH(Edges[[#This Row],[Vertex 2]],GroupVertices[Vertex],0)),1,1,"")</f>
        <v>4</v>
      </c>
      <c r="BF558" s="48">
        <v>1</v>
      </c>
      <c r="BG558" s="49">
        <v>3.4482758620689653</v>
      </c>
      <c r="BH558" s="48">
        <v>0</v>
      </c>
      <c r="BI558" s="49">
        <v>0</v>
      </c>
      <c r="BJ558" s="48">
        <v>0</v>
      </c>
      <c r="BK558" s="49">
        <v>0</v>
      </c>
      <c r="BL558" s="48">
        <v>28</v>
      </c>
      <c r="BM558" s="49">
        <v>96.55172413793103</v>
      </c>
      <c r="BN558" s="48">
        <v>29</v>
      </c>
    </row>
    <row r="559" spans="1:66" ht="15">
      <c r="A559" s="64" t="s">
        <v>598</v>
      </c>
      <c r="B559" s="64" t="s">
        <v>626</v>
      </c>
      <c r="C559" s="65" t="s">
        <v>5759</v>
      </c>
      <c r="D559" s="66">
        <v>3</v>
      </c>
      <c r="E559" s="67" t="s">
        <v>132</v>
      </c>
      <c r="F559" s="68">
        <v>32</v>
      </c>
      <c r="G559" s="65"/>
      <c r="H559" s="69"/>
      <c r="I559" s="70"/>
      <c r="J559" s="70"/>
      <c r="K559" s="34" t="s">
        <v>65</v>
      </c>
      <c r="L559" s="77">
        <v>559</v>
      </c>
      <c r="M559" s="77"/>
      <c r="N559" s="72"/>
      <c r="O559" s="79" t="s">
        <v>631</v>
      </c>
      <c r="P559" s="81">
        <v>43689.52804398148</v>
      </c>
      <c r="Q559" s="79" t="s">
        <v>645</v>
      </c>
      <c r="R559" s="79"/>
      <c r="S559" s="79"/>
      <c r="T559" s="79" t="s">
        <v>668</v>
      </c>
      <c r="U559" s="79"/>
      <c r="V559" s="82" t="s">
        <v>1063</v>
      </c>
      <c r="W559" s="81">
        <v>43689.52804398148</v>
      </c>
      <c r="X559" s="85">
        <v>43689</v>
      </c>
      <c r="Y559" s="87" t="s">
        <v>1552</v>
      </c>
      <c r="Z559" s="82" t="s">
        <v>2064</v>
      </c>
      <c r="AA559" s="79"/>
      <c r="AB559" s="79"/>
      <c r="AC559" s="87" t="s">
        <v>2576</v>
      </c>
      <c r="AD559" s="79"/>
      <c r="AE559" s="79" t="b">
        <v>0</v>
      </c>
      <c r="AF559" s="79">
        <v>0</v>
      </c>
      <c r="AG559" s="87" t="s">
        <v>2624</v>
      </c>
      <c r="AH559" s="79" t="b">
        <v>0</v>
      </c>
      <c r="AI559" s="79" t="s">
        <v>2626</v>
      </c>
      <c r="AJ559" s="79"/>
      <c r="AK559" s="87" t="s">
        <v>2624</v>
      </c>
      <c r="AL559" s="79" t="b">
        <v>0</v>
      </c>
      <c r="AM559" s="79">
        <v>8</v>
      </c>
      <c r="AN559" s="87" t="s">
        <v>2575</v>
      </c>
      <c r="AO559" s="79" t="s">
        <v>2632</v>
      </c>
      <c r="AP559" s="79" t="b">
        <v>0</v>
      </c>
      <c r="AQ559" s="87" t="s">
        <v>2575</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4</v>
      </c>
      <c r="BE559" s="78" t="str">
        <f>REPLACE(INDEX(GroupVertices[Group],MATCH(Edges[[#This Row],[Vertex 2]],GroupVertices[Vertex],0)),1,1,"")</f>
        <v>4</v>
      </c>
      <c r="BF559" s="48"/>
      <c r="BG559" s="49"/>
      <c r="BH559" s="48"/>
      <c r="BI559" s="49"/>
      <c r="BJ559" s="48"/>
      <c r="BK559" s="49"/>
      <c r="BL559" s="48"/>
      <c r="BM559" s="49"/>
      <c r="BN559" s="48"/>
    </row>
    <row r="560" spans="1:66" ht="15">
      <c r="A560" s="64" t="s">
        <v>598</v>
      </c>
      <c r="B560" s="64" t="s">
        <v>599</v>
      </c>
      <c r="C560" s="65" t="s">
        <v>5762</v>
      </c>
      <c r="D560" s="66">
        <v>10</v>
      </c>
      <c r="E560" s="67" t="s">
        <v>136</v>
      </c>
      <c r="F560" s="68">
        <v>20.857142857142858</v>
      </c>
      <c r="G560" s="65"/>
      <c r="H560" s="69"/>
      <c r="I560" s="70"/>
      <c r="J560" s="70"/>
      <c r="K560" s="34" t="s">
        <v>65</v>
      </c>
      <c r="L560" s="77">
        <v>560</v>
      </c>
      <c r="M560" s="77"/>
      <c r="N560" s="72"/>
      <c r="O560" s="79" t="s">
        <v>630</v>
      </c>
      <c r="P560" s="81">
        <v>43682.24421296296</v>
      </c>
      <c r="Q560" s="79" t="s">
        <v>633</v>
      </c>
      <c r="R560" s="79"/>
      <c r="S560" s="79"/>
      <c r="T560" s="79" t="s">
        <v>659</v>
      </c>
      <c r="U560" s="79"/>
      <c r="V560" s="82" t="s">
        <v>1063</v>
      </c>
      <c r="W560" s="81">
        <v>43682.24421296296</v>
      </c>
      <c r="X560" s="85">
        <v>43682</v>
      </c>
      <c r="Y560" s="87" t="s">
        <v>1553</v>
      </c>
      <c r="Z560" s="82" t="s">
        <v>2065</v>
      </c>
      <c r="AA560" s="79"/>
      <c r="AB560" s="79"/>
      <c r="AC560" s="87" t="s">
        <v>2577</v>
      </c>
      <c r="AD560" s="79"/>
      <c r="AE560" s="79" t="b">
        <v>0</v>
      </c>
      <c r="AF560" s="79">
        <v>0</v>
      </c>
      <c r="AG560" s="87" t="s">
        <v>2624</v>
      </c>
      <c r="AH560" s="79" t="b">
        <v>0</v>
      </c>
      <c r="AI560" s="79" t="s">
        <v>2626</v>
      </c>
      <c r="AJ560" s="79"/>
      <c r="AK560" s="87" t="s">
        <v>2624</v>
      </c>
      <c r="AL560" s="79" t="b">
        <v>0</v>
      </c>
      <c r="AM560" s="79">
        <v>26</v>
      </c>
      <c r="AN560" s="87" t="s">
        <v>2596</v>
      </c>
      <c r="AO560" s="79" t="s">
        <v>2632</v>
      </c>
      <c r="AP560" s="79" t="b">
        <v>0</v>
      </c>
      <c r="AQ560" s="87" t="s">
        <v>2596</v>
      </c>
      <c r="AR560" s="79" t="s">
        <v>176</v>
      </c>
      <c r="AS560" s="79">
        <v>0</v>
      </c>
      <c r="AT560" s="79">
        <v>0</v>
      </c>
      <c r="AU560" s="79"/>
      <c r="AV560" s="79"/>
      <c r="AW560" s="79"/>
      <c r="AX560" s="79"/>
      <c r="AY560" s="79"/>
      <c r="AZ560" s="79"/>
      <c r="BA560" s="79"/>
      <c r="BB560" s="79"/>
      <c r="BC560">
        <v>4</v>
      </c>
      <c r="BD560" s="78" t="str">
        <f>REPLACE(INDEX(GroupVertices[Group],MATCH(Edges[[#This Row],[Vertex 1]],GroupVertices[Vertex],0)),1,1,"")</f>
        <v>4</v>
      </c>
      <c r="BE560" s="78" t="str">
        <f>REPLACE(INDEX(GroupVertices[Group],MATCH(Edges[[#This Row],[Vertex 2]],GroupVertices[Vertex],0)),1,1,"")</f>
        <v>1</v>
      </c>
      <c r="BF560" s="48">
        <v>1</v>
      </c>
      <c r="BG560" s="49">
        <v>2.5641025641025643</v>
      </c>
      <c r="BH560" s="48">
        <v>0</v>
      </c>
      <c r="BI560" s="49">
        <v>0</v>
      </c>
      <c r="BJ560" s="48">
        <v>0</v>
      </c>
      <c r="BK560" s="49">
        <v>0</v>
      </c>
      <c r="BL560" s="48">
        <v>38</v>
      </c>
      <c r="BM560" s="49">
        <v>97.43589743589743</v>
      </c>
      <c r="BN560" s="48">
        <v>39</v>
      </c>
    </row>
    <row r="561" spans="1:66" ht="15">
      <c r="A561" s="64" t="s">
        <v>598</v>
      </c>
      <c r="B561" s="64" t="s">
        <v>599</v>
      </c>
      <c r="C561" s="65" t="s">
        <v>5762</v>
      </c>
      <c r="D561" s="66">
        <v>10</v>
      </c>
      <c r="E561" s="67" t="s">
        <v>136</v>
      </c>
      <c r="F561" s="68">
        <v>20.857142857142858</v>
      </c>
      <c r="G561" s="65"/>
      <c r="H561" s="69"/>
      <c r="I561" s="70"/>
      <c r="J561" s="70"/>
      <c r="K561" s="34" t="s">
        <v>65</v>
      </c>
      <c r="L561" s="77">
        <v>561</v>
      </c>
      <c r="M561" s="77"/>
      <c r="N561" s="72"/>
      <c r="O561" s="79" t="s">
        <v>630</v>
      </c>
      <c r="P561" s="81">
        <v>43683.235243055555</v>
      </c>
      <c r="Q561" s="79" t="s">
        <v>634</v>
      </c>
      <c r="R561" s="79"/>
      <c r="S561" s="79"/>
      <c r="T561" s="79" t="s">
        <v>660</v>
      </c>
      <c r="U561" s="79"/>
      <c r="V561" s="82" t="s">
        <v>1063</v>
      </c>
      <c r="W561" s="81">
        <v>43683.235243055555</v>
      </c>
      <c r="X561" s="85">
        <v>43683</v>
      </c>
      <c r="Y561" s="87" t="s">
        <v>1554</v>
      </c>
      <c r="Z561" s="82" t="s">
        <v>2066</v>
      </c>
      <c r="AA561" s="79"/>
      <c r="AB561" s="79"/>
      <c r="AC561" s="87" t="s">
        <v>2578</v>
      </c>
      <c r="AD561" s="79"/>
      <c r="AE561" s="79" t="b">
        <v>0</v>
      </c>
      <c r="AF561" s="79">
        <v>0</v>
      </c>
      <c r="AG561" s="87" t="s">
        <v>2624</v>
      </c>
      <c r="AH561" s="79" t="b">
        <v>0</v>
      </c>
      <c r="AI561" s="79" t="s">
        <v>2626</v>
      </c>
      <c r="AJ561" s="79"/>
      <c r="AK561" s="87" t="s">
        <v>2624</v>
      </c>
      <c r="AL561" s="79" t="b">
        <v>0</v>
      </c>
      <c r="AM561" s="79">
        <v>192</v>
      </c>
      <c r="AN561" s="87" t="s">
        <v>2597</v>
      </c>
      <c r="AO561" s="79" t="s">
        <v>2632</v>
      </c>
      <c r="AP561" s="79" t="b">
        <v>0</v>
      </c>
      <c r="AQ561" s="87" t="s">
        <v>2597</v>
      </c>
      <c r="AR561" s="79" t="s">
        <v>176</v>
      </c>
      <c r="AS561" s="79">
        <v>0</v>
      </c>
      <c r="AT561" s="79">
        <v>0</v>
      </c>
      <c r="AU561" s="79"/>
      <c r="AV561" s="79"/>
      <c r="AW561" s="79"/>
      <c r="AX561" s="79"/>
      <c r="AY561" s="79"/>
      <c r="AZ561" s="79"/>
      <c r="BA561" s="79"/>
      <c r="BB561" s="79"/>
      <c r="BC561">
        <v>4</v>
      </c>
      <c r="BD561" s="78" t="str">
        <f>REPLACE(INDEX(GroupVertices[Group],MATCH(Edges[[#This Row],[Vertex 1]],GroupVertices[Vertex],0)),1,1,"")</f>
        <v>4</v>
      </c>
      <c r="BE561" s="78" t="str">
        <f>REPLACE(INDEX(GroupVertices[Group],MATCH(Edges[[#This Row],[Vertex 2]],GroupVertices[Vertex],0)),1,1,"")</f>
        <v>1</v>
      </c>
      <c r="BF561" s="48">
        <v>1</v>
      </c>
      <c r="BG561" s="49">
        <v>2.9411764705882355</v>
      </c>
      <c r="BH561" s="48">
        <v>0</v>
      </c>
      <c r="BI561" s="49">
        <v>0</v>
      </c>
      <c r="BJ561" s="48">
        <v>0</v>
      </c>
      <c r="BK561" s="49">
        <v>0</v>
      </c>
      <c r="BL561" s="48">
        <v>33</v>
      </c>
      <c r="BM561" s="49">
        <v>97.05882352941177</v>
      </c>
      <c r="BN561" s="48">
        <v>34</v>
      </c>
    </row>
    <row r="562" spans="1:66" ht="15">
      <c r="A562" s="64" t="s">
        <v>598</v>
      </c>
      <c r="B562" s="64" t="s">
        <v>599</v>
      </c>
      <c r="C562" s="65" t="s">
        <v>5762</v>
      </c>
      <c r="D562" s="66">
        <v>10</v>
      </c>
      <c r="E562" s="67" t="s">
        <v>136</v>
      </c>
      <c r="F562" s="68">
        <v>20.857142857142858</v>
      </c>
      <c r="G562" s="65"/>
      <c r="H562" s="69"/>
      <c r="I562" s="70"/>
      <c r="J562" s="70"/>
      <c r="K562" s="34" t="s">
        <v>65</v>
      </c>
      <c r="L562" s="77">
        <v>562</v>
      </c>
      <c r="M562" s="77"/>
      <c r="N562" s="72"/>
      <c r="O562" s="79" t="s">
        <v>630</v>
      </c>
      <c r="P562" s="81">
        <v>43684.23180555556</v>
      </c>
      <c r="Q562" s="79" t="s">
        <v>639</v>
      </c>
      <c r="R562" s="79"/>
      <c r="S562" s="79"/>
      <c r="T562" s="79" t="s">
        <v>664</v>
      </c>
      <c r="U562" s="79"/>
      <c r="V562" s="82" t="s">
        <v>1063</v>
      </c>
      <c r="W562" s="81">
        <v>43684.23180555556</v>
      </c>
      <c r="X562" s="85">
        <v>43684</v>
      </c>
      <c r="Y562" s="87" t="s">
        <v>1555</v>
      </c>
      <c r="Z562" s="82" t="s">
        <v>2067</v>
      </c>
      <c r="AA562" s="79"/>
      <c r="AB562" s="79"/>
      <c r="AC562" s="87" t="s">
        <v>2579</v>
      </c>
      <c r="AD562" s="79"/>
      <c r="AE562" s="79" t="b">
        <v>0</v>
      </c>
      <c r="AF562" s="79">
        <v>0</v>
      </c>
      <c r="AG562" s="87" t="s">
        <v>2624</v>
      </c>
      <c r="AH562" s="79" t="b">
        <v>0</v>
      </c>
      <c r="AI562" s="79" t="s">
        <v>2626</v>
      </c>
      <c r="AJ562" s="79"/>
      <c r="AK562" s="87" t="s">
        <v>2624</v>
      </c>
      <c r="AL562" s="79" t="b">
        <v>0</v>
      </c>
      <c r="AM562" s="79">
        <v>40</v>
      </c>
      <c r="AN562" s="87" t="s">
        <v>2598</v>
      </c>
      <c r="AO562" s="79" t="s">
        <v>2632</v>
      </c>
      <c r="AP562" s="79" t="b">
        <v>0</v>
      </c>
      <c r="AQ562" s="87" t="s">
        <v>2598</v>
      </c>
      <c r="AR562" s="79" t="s">
        <v>176</v>
      </c>
      <c r="AS562" s="79">
        <v>0</v>
      </c>
      <c r="AT562" s="79">
        <v>0</v>
      </c>
      <c r="AU562" s="79"/>
      <c r="AV562" s="79"/>
      <c r="AW562" s="79"/>
      <c r="AX562" s="79"/>
      <c r="AY562" s="79"/>
      <c r="AZ562" s="79"/>
      <c r="BA562" s="79"/>
      <c r="BB562" s="79"/>
      <c r="BC562">
        <v>4</v>
      </c>
      <c r="BD562" s="78" t="str">
        <f>REPLACE(INDEX(GroupVertices[Group],MATCH(Edges[[#This Row],[Vertex 1]],GroupVertices[Vertex],0)),1,1,"")</f>
        <v>4</v>
      </c>
      <c r="BE562" s="78" t="str">
        <f>REPLACE(INDEX(GroupVertices[Group],MATCH(Edges[[#This Row],[Vertex 2]],GroupVertices[Vertex],0)),1,1,"")</f>
        <v>1</v>
      </c>
      <c r="BF562" s="48">
        <v>0</v>
      </c>
      <c r="BG562" s="49">
        <v>0</v>
      </c>
      <c r="BH562" s="48">
        <v>0</v>
      </c>
      <c r="BI562" s="49">
        <v>0</v>
      </c>
      <c r="BJ562" s="48">
        <v>0</v>
      </c>
      <c r="BK562" s="49">
        <v>0</v>
      </c>
      <c r="BL562" s="48">
        <v>40</v>
      </c>
      <c r="BM562" s="49">
        <v>100</v>
      </c>
      <c r="BN562" s="48">
        <v>40</v>
      </c>
    </row>
    <row r="563" spans="1:66" ht="15">
      <c r="A563" s="64" t="s">
        <v>598</v>
      </c>
      <c r="B563" s="64" t="s">
        <v>597</v>
      </c>
      <c r="C563" s="65" t="s">
        <v>5761</v>
      </c>
      <c r="D563" s="66">
        <v>10</v>
      </c>
      <c r="E563" s="67" t="s">
        <v>136</v>
      </c>
      <c r="F563" s="68">
        <v>24.57142857142857</v>
      </c>
      <c r="G563" s="65"/>
      <c r="H563" s="69"/>
      <c r="I563" s="70"/>
      <c r="J563" s="70"/>
      <c r="K563" s="34" t="s">
        <v>65</v>
      </c>
      <c r="L563" s="77">
        <v>563</v>
      </c>
      <c r="M563" s="77"/>
      <c r="N563" s="72"/>
      <c r="O563" s="79" t="s">
        <v>630</v>
      </c>
      <c r="P563" s="81">
        <v>43685.33362268518</v>
      </c>
      <c r="Q563" s="79" t="s">
        <v>641</v>
      </c>
      <c r="R563" s="79"/>
      <c r="S563" s="79"/>
      <c r="T563" s="79" t="s">
        <v>666</v>
      </c>
      <c r="U563" s="79"/>
      <c r="V563" s="82" t="s">
        <v>1063</v>
      </c>
      <c r="W563" s="81">
        <v>43685.33362268518</v>
      </c>
      <c r="X563" s="85">
        <v>43685</v>
      </c>
      <c r="Y563" s="87" t="s">
        <v>1550</v>
      </c>
      <c r="Z563" s="82" t="s">
        <v>2062</v>
      </c>
      <c r="AA563" s="79"/>
      <c r="AB563" s="79"/>
      <c r="AC563" s="87" t="s">
        <v>2574</v>
      </c>
      <c r="AD563" s="79"/>
      <c r="AE563" s="79" t="b">
        <v>0</v>
      </c>
      <c r="AF563" s="79">
        <v>0</v>
      </c>
      <c r="AG563" s="87" t="s">
        <v>2624</v>
      </c>
      <c r="AH563" s="79" t="b">
        <v>0</v>
      </c>
      <c r="AI563" s="79" t="s">
        <v>2626</v>
      </c>
      <c r="AJ563" s="79"/>
      <c r="AK563" s="87" t="s">
        <v>2624</v>
      </c>
      <c r="AL563" s="79" t="b">
        <v>0</v>
      </c>
      <c r="AM563" s="79">
        <v>16</v>
      </c>
      <c r="AN563" s="87" t="s">
        <v>2573</v>
      </c>
      <c r="AO563" s="79" t="s">
        <v>2632</v>
      </c>
      <c r="AP563" s="79" t="b">
        <v>0</v>
      </c>
      <c r="AQ563" s="87" t="s">
        <v>2573</v>
      </c>
      <c r="AR563" s="79" t="s">
        <v>176</v>
      </c>
      <c r="AS563" s="79">
        <v>0</v>
      </c>
      <c r="AT563" s="79">
        <v>0</v>
      </c>
      <c r="AU563" s="79"/>
      <c r="AV563" s="79"/>
      <c r="AW563" s="79"/>
      <c r="AX563" s="79"/>
      <c r="AY563" s="79"/>
      <c r="AZ563" s="79"/>
      <c r="BA563" s="79"/>
      <c r="BB563" s="79"/>
      <c r="BC563">
        <v>3</v>
      </c>
      <c r="BD563" s="78" t="str">
        <f>REPLACE(INDEX(GroupVertices[Group],MATCH(Edges[[#This Row],[Vertex 1]],GroupVertices[Vertex],0)),1,1,"")</f>
        <v>4</v>
      </c>
      <c r="BE563" s="78" t="str">
        <f>REPLACE(INDEX(GroupVertices[Group],MATCH(Edges[[#This Row],[Vertex 2]],GroupVertices[Vertex],0)),1,1,"")</f>
        <v>2</v>
      </c>
      <c r="BF563" s="48">
        <v>0</v>
      </c>
      <c r="BG563" s="49">
        <v>0</v>
      </c>
      <c r="BH563" s="48">
        <v>1</v>
      </c>
      <c r="BI563" s="49">
        <v>3.0303030303030303</v>
      </c>
      <c r="BJ563" s="48">
        <v>0</v>
      </c>
      <c r="BK563" s="49">
        <v>0</v>
      </c>
      <c r="BL563" s="48">
        <v>32</v>
      </c>
      <c r="BM563" s="49">
        <v>96.96969696969697</v>
      </c>
      <c r="BN563" s="48">
        <v>33</v>
      </c>
    </row>
    <row r="564" spans="1:66" ht="15">
      <c r="A564" s="64" t="s">
        <v>598</v>
      </c>
      <c r="B564" s="64" t="s">
        <v>597</v>
      </c>
      <c r="C564" s="65" t="s">
        <v>5761</v>
      </c>
      <c r="D564" s="66">
        <v>10</v>
      </c>
      <c r="E564" s="67" t="s">
        <v>136</v>
      </c>
      <c r="F564" s="68">
        <v>24.57142857142857</v>
      </c>
      <c r="G564" s="65"/>
      <c r="H564" s="69"/>
      <c r="I564" s="70"/>
      <c r="J564" s="70"/>
      <c r="K564" s="34" t="s">
        <v>65</v>
      </c>
      <c r="L564" s="77">
        <v>564</v>
      </c>
      <c r="M564" s="77"/>
      <c r="N564" s="72"/>
      <c r="O564" s="79" t="s">
        <v>630</v>
      </c>
      <c r="P564" s="81">
        <v>43686.749189814815</v>
      </c>
      <c r="Q564" s="79" t="s">
        <v>640</v>
      </c>
      <c r="R564" s="79"/>
      <c r="S564" s="79"/>
      <c r="T564" s="79" t="s">
        <v>665</v>
      </c>
      <c r="U564" s="79"/>
      <c r="V564" s="82" t="s">
        <v>1063</v>
      </c>
      <c r="W564" s="81">
        <v>43686.749189814815</v>
      </c>
      <c r="X564" s="85">
        <v>43686</v>
      </c>
      <c r="Y564" s="87" t="s">
        <v>1556</v>
      </c>
      <c r="Z564" s="82" t="s">
        <v>2068</v>
      </c>
      <c r="AA564" s="79"/>
      <c r="AB564" s="79"/>
      <c r="AC564" s="87" t="s">
        <v>2580</v>
      </c>
      <c r="AD564" s="79"/>
      <c r="AE564" s="79" t="b">
        <v>0</v>
      </c>
      <c r="AF564" s="79">
        <v>0</v>
      </c>
      <c r="AG564" s="87" t="s">
        <v>2624</v>
      </c>
      <c r="AH564" s="79" t="b">
        <v>0</v>
      </c>
      <c r="AI564" s="79" t="s">
        <v>2626</v>
      </c>
      <c r="AJ564" s="79"/>
      <c r="AK564" s="87" t="s">
        <v>2624</v>
      </c>
      <c r="AL564" s="79" t="b">
        <v>0</v>
      </c>
      <c r="AM564" s="79">
        <v>10</v>
      </c>
      <c r="AN564" s="87" t="s">
        <v>2619</v>
      </c>
      <c r="AO564" s="79" t="s">
        <v>2632</v>
      </c>
      <c r="AP564" s="79" t="b">
        <v>0</v>
      </c>
      <c r="AQ564" s="87" t="s">
        <v>2619</v>
      </c>
      <c r="AR564" s="79" t="s">
        <v>176</v>
      </c>
      <c r="AS564" s="79">
        <v>0</v>
      </c>
      <c r="AT564" s="79">
        <v>0</v>
      </c>
      <c r="AU564" s="79"/>
      <c r="AV564" s="79"/>
      <c r="AW564" s="79"/>
      <c r="AX564" s="79"/>
      <c r="AY564" s="79"/>
      <c r="AZ564" s="79"/>
      <c r="BA564" s="79"/>
      <c r="BB564" s="79"/>
      <c r="BC564">
        <v>3</v>
      </c>
      <c r="BD564" s="78" t="str">
        <f>REPLACE(INDEX(GroupVertices[Group],MATCH(Edges[[#This Row],[Vertex 1]],GroupVertices[Vertex],0)),1,1,"")</f>
        <v>4</v>
      </c>
      <c r="BE564" s="78" t="str">
        <f>REPLACE(INDEX(GroupVertices[Group],MATCH(Edges[[#This Row],[Vertex 2]],GroupVertices[Vertex],0)),1,1,"")</f>
        <v>2</v>
      </c>
      <c r="BF564" s="48">
        <v>1</v>
      </c>
      <c r="BG564" s="49">
        <v>2.4390243902439024</v>
      </c>
      <c r="BH564" s="48">
        <v>0</v>
      </c>
      <c r="BI564" s="49">
        <v>0</v>
      </c>
      <c r="BJ564" s="48">
        <v>0</v>
      </c>
      <c r="BK564" s="49">
        <v>0</v>
      </c>
      <c r="BL564" s="48">
        <v>40</v>
      </c>
      <c r="BM564" s="49">
        <v>97.5609756097561</v>
      </c>
      <c r="BN564" s="48">
        <v>41</v>
      </c>
    </row>
    <row r="565" spans="1:66" ht="15">
      <c r="A565" s="64" t="s">
        <v>598</v>
      </c>
      <c r="B565" s="64" t="s">
        <v>599</v>
      </c>
      <c r="C565" s="65" t="s">
        <v>5762</v>
      </c>
      <c r="D565" s="66">
        <v>10</v>
      </c>
      <c r="E565" s="67" t="s">
        <v>136</v>
      </c>
      <c r="F565" s="68">
        <v>20.857142857142858</v>
      </c>
      <c r="G565" s="65"/>
      <c r="H565" s="69"/>
      <c r="I565" s="70"/>
      <c r="J565" s="70"/>
      <c r="K565" s="34" t="s">
        <v>65</v>
      </c>
      <c r="L565" s="77">
        <v>565</v>
      </c>
      <c r="M565" s="77"/>
      <c r="N565" s="72"/>
      <c r="O565" s="79" t="s">
        <v>630</v>
      </c>
      <c r="P565" s="81">
        <v>43689.52804398148</v>
      </c>
      <c r="Q565" s="79" t="s">
        <v>645</v>
      </c>
      <c r="R565" s="79"/>
      <c r="S565" s="79"/>
      <c r="T565" s="79" t="s">
        <v>668</v>
      </c>
      <c r="U565" s="79"/>
      <c r="V565" s="82" t="s">
        <v>1063</v>
      </c>
      <c r="W565" s="81">
        <v>43689.52804398148</v>
      </c>
      <c r="X565" s="85">
        <v>43689</v>
      </c>
      <c r="Y565" s="87" t="s">
        <v>1552</v>
      </c>
      <c r="Z565" s="82" t="s">
        <v>2064</v>
      </c>
      <c r="AA565" s="79"/>
      <c r="AB565" s="79"/>
      <c r="AC565" s="87" t="s">
        <v>2576</v>
      </c>
      <c r="AD565" s="79"/>
      <c r="AE565" s="79" t="b">
        <v>0</v>
      </c>
      <c r="AF565" s="79">
        <v>0</v>
      </c>
      <c r="AG565" s="87" t="s">
        <v>2624</v>
      </c>
      <c r="AH565" s="79" t="b">
        <v>0</v>
      </c>
      <c r="AI565" s="79" t="s">
        <v>2626</v>
      </c>
      <c r="AJ565" s="79"/>
      <c r="AK565" s="87" t="s">
        <v>2624</v>
      </c>
      <c r="AL565" s="79" t="b">
        <v>0</v>
      </c>
      <c r="AM565" s="79">
        <v>8</v>
      </c>
      <c r="AN565" s="87" t="s">
        <v>2575</v>
      </c>
      <c r="AO565" s="79" t="s">
        <v>2632</v>
      </c>
      <c r="AP565" s="79" t="b">
        <v>0</v>
      </c>
      <c r="AQ565" s="87" t="s">
        <v>2575</v>
      </c>
      <c r="AR565" s="79" t="s">
        <v>176</v>
      </c>
      <c r="AS565" s="79">
        <v>0</v>
      </c>
      <c r="AT565" s="79">
        <v>0</v>
      </c>
      <c r="AU565" s="79"/>
      <c r="AV565" s="79"/>
      <c r="AW565" s="79"/>
      <c r="AX565" s="79"/>
      <c r="AY565" s="79"/>
      <c r="AZ565" s="79"/>
      <c r="BA565" s="79"/>
      <c r="BB565" s="79"/>
      <c r="BC565">
        <v>4</v>
      </c>
      <c r="BD565" s="78" t="str">
        <f>REPLACE(INDEX(GroupVertices[Group],MATCH(Edges[[#This Row],[Vertex 1]],GroupVertices[Vertex],0)),1,1,"")</f>
        <v>4</v>
      </c>
      <c r="BE565" s="78" t="str">
        <f>REPLACE(INDEX(GroupVertices[Group],MATCH(Edges[[#This Row],[Vertex 2]],GroupVertices[Vertex],0)),1,1,"")</f>
        <v>1</v>
      </c>
      <c r="BF565" s="48">
        <v>1</v>
      </c>
      <c r="BG565" s="49">
        <v>3.4482758620689653</v>
      </c>
      <c r="BH565" s="48">
        <v>0</v>
      </c>
      <c r="BI565" s="49">
        <v>0</v>
      </c>
      <c r="BJ565" s="48">
        <v>0</v>
      </c>
      <c r="BK565" s="49">
        <v>0</v>
      </c>
      <c r="BL565" s="48">
        <v>28</v>
      </c>
      <c r="BM565" s="49">
        <v>96.55172413793103</v>
      </c>
      <c r="BN565" s="48">
        <v>29</v>
      </c>
    </row>
    <row r="566" spans="1:66" ht="15">
      <c r="A566" s="64" t="s">
        <v>598</v>
      </c>
      <c r="B566" s="64" t="s">
        <v>597</v>
      </c>
      <c r="C566" s="65" t="s">
        <v>5761</v>
      </c>
      <c r="D566" s="66">
        <v>10</v>
      </c>
      <c r="E566" s="67" t="s">
        <v>136</v>
      </c>
      <c r="F566" s="68">
        <v>24.57142857142857</v>
      </c>
      <c r="G566" s="65"/>
      <c r="H566" s="69"/>
      <c r="I566" s="70"/>
      <c r="J566" s="70"/>
      <c r="K566" s="34" t="s">
        <v>65</v>
      </c>
      <c r="L566" s="77">
        <v>566</v>
      </c>
      <c r="M566" s="77"/>
      <c r="N566" s="72"/>
      <c r="O566" s="79" t="s">
        <v>630</v>
      </c>
      <c r="P566" s="81">
        <v>43689.78498842593</v>
      </c>
      <c r="Q566" s="79" t="s">
        <v>644</v>
      </c>
      <c r="R566" s="79"/>
      <c r="S566" s="79"/>
      <c r="T566" s="79" t="s">
        <v>661</v>
      </c>
      <c r="U566" s="79"/>
      <c r="V566" s="82" t="s">
        <v>1063</v>
      </c>
      <c r="W566" s="81">
        <v>43689.78498842593</v>
      </c>
      <c r="X566" s="85">
        <v>43689</v>
      </c>
      <c r="Y566" s="87" t="s">
        <v>1557</v>
      </c>
      <c r="Z566" s="82" t="s">
        <v>2069</v>
      </c>
      <c r="AA566" s="79"/>
      <c r="AB566" s="79"/>
      <c r="AC566" s="87" t="s">
        <v>2581</v>
      </c>
      <c r="AD566" s="79"/>
      <c r="AE566" s="79" t="b">
        <v>0</v>
      </c>
      <c r="AF566" s="79">
        <v>0</v>
      </c>
      <c r="AG566" s="87" t="s">
        <v>2624</v>
      </c>
      <c r="AH566" s="79" t="b">
        <v>0</v>
      </c>
      <c r="AI566" s="79" t="s">
        <v>2626</v>
      </c>
      <c r="AJ566" s="79"/>
      <c r="AK566" s="87" t="s">
        <v>2624</v>
      </c>
      <c r="AL566" s="79" t="b">
        <v>0</v>
      </c>
      <c r="AM566" s="79">
        <v>158</v>
      </c>
      <c r="AN566" s="87" t="s">
        <v>2621</v>
      </c>
      <c r="AO566" s="79" t="s">
        <v>2633</v>
      </c>
      <c r="AP566" s="79" t="b">
        <v>0</v>
      </c>
      <c r="AQ566" s="87" t="s">
        <v>2621</v>
      </c>
      <c r="AR566" s="79" t="s">
        <v>176</v>
      </c>
      <c r="AS566" s="79">
        <v>0</v>
      </c>
      <c r="AT566" s="79">
        <v>0</v>
      </c>
      <c r="AU566" s="79"/>
      <c r="AV566" s="79"/>
      <c r="AW566" s="79"/>
      <c r="AX566" s="79"/>
      <c r="AY566" s="79"/>
      <c r="AZ566" s="79"/>
      <c r="BA566" s="79"/>
      <c r="BB566" s="79"/>
      <c r="BC566">
        <v>3</v>
      </c>
      <c r="BD566" s="78" t="str">
        <f>REPLACE(INDEX(GroupVertices[Group],MATCH(Edges[[#This Row],[Vertex 1]],GroupVertices[Vertex],0)),1,1,"")</f>
        <v>4</v>
      </c>
      <c r="BE566" s="78" t="str">
        <f>REPLACE(INDEX(GroupVertices[Group],MATCH(Edges[[#This Row],[Vertex 2]],GroupVertices[Vertex],0)),1,1,"")</f>
        <v>2</v>
      </c>
      <c r="BF566" s="48">
        <v>0</v>
      </c>
      <c r="BG566" s="49">
        <v>0</v>
      </c>
      <c r="BH566" s="48">
        <v>0</v>
      </c>
      <c r="BI566" s="49">
        <v>0</v>
      </c>
      <c r="BJ566" s="48">
        <v>0</v>
      </c>
      <c r="BK566" s="49">
        <v>0</v>
      </c>
      <c r="BL566" s="48">
        <v>42</v>
      </c>
      <c r="BM566" s="49">
        <v>100</v>
      </c>
      <c r="BN566" s="48">
        <v>42</v>
      </c>
    </row>
    <row r="567" spans="1:66" ht="15">
      <c r="A567" s="64" t="s">
        <v>600</v>
      </c>
      <c r="B567" s="64" t="s">
        <v>597</v>
      </c>
      <c r="C567" s="65" t="s">
        <v>5759</v>
      </c>
      <c r="D567" s="66">
        <v>3</v>
      </c>
      <c r="E567" s="67" t="s">
        <v>132</v>
      </c>
      <c r="F567" s="68">
        <v>32</v>
      </c>
      <c r="G567" s="65"/>
      <c r="H567" s="69"/>
      <c r="I567" s="70"/>
      <c r="J567" s="70"/>
      <c r="K567" s="34" t="s">
        <v>65</v>
      </c>
      <c r="L567" s="77">
        <v>567</v>
      </c>
      <c r="M567" s="77"/>
      <c r="N567" s="72"/>
      <c r="O567" s="79" t="s">
        <v>630</v>
      </c>
      <c r="P567" s="81">
        <v>43689.786944444444</v>
      </c>
      <c r="Q567" s="79" t="s">
        <v>644</v>
      </c>
      <c r="R567" s="79"/>
      <c r="S567" s="79"/>
      <c r="T567" s="79" t="s">
        <v>661</v>
      </c>
      <c r="U567" s="79"/>
      <c r="V567" s="82" t="s">
        <v>1064</v>
      </c>
      <c r="W567" s="81">
        <v>43689.786944444444</v>
      </c>
      <c r="X567" s="85">
        <v>43689</v>
      </c>
      <c r="Y567" s="87" t="s">
        <v>1558</v>
      </c>
      <c r="Z567" s="82" t="s">
        <v>2070</v>
      </c>
      <c r="AA567" s="79"/>
      <c r="AB567" s="79"/>
      <c r="AC567" s="87" t="s">
        <v>2582</v>
      </c>
      <c r="AD567" s="79"/>
      <c r="AE567" s="79" t="b">
        <v>0</v>
      </c>
      <c r="AF567" s="79">
        <v>0</v>
      </c>
      <c r="AG567" s="87" t="s">
        <v>2624</v>
      </c>
      <c r="AH567" s="79" t="b">
        <v>0</v>
      </c>
      <c r="AI567" s="79" t="s">
        <v>2626</v>
      </c>
      <c r="AJ567" s="79"/>
      <c r="AK567" s="87" t="s">
        <v>2624</v>
      </c>
      <c r="AL567" s="79" t="b">
        <v>0</v>
      </c>
      <c r="AM567" s="79">
        <v>158</v>
      </c>
      <c r="AN567" s="87" t="s">
        <v>2621</v>
      </c>
      <c r="AO567" s="79" t="s">
        <v>2631</v>
      </c>
      <c r="AP567" s="79" t="b">
        <v>0</v>
      </c>
      <c r="AQ567" s="87" t="s">
        <v>2621</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2</v>
      </c>
      <c r="BE567" s="78" t="str">
        <f>REPLACE(INDEX(GroupVertices[Group],MATCH(Edges[[#This Row],[Vertex 2]],GroupVertices[Vertex],0)),1,1,"")</f>
        <v>2</v>
      </c>
      <c r="BF567" s="48">
        <v>0</v>
      </c>
      <c r="BG567" s="49">
        <v>0</v>
      </c>
      <c r="BH567" s="48">
        <v>0</v>
      </c>
      <c r="BI567" s="49">
        <v>0</v>
      </c>
      <c r="BJ567" s="48">
        <v>0</v>
      </c>
      <c r="BK567" s="49">
        <v>0</v>
      </c>
      <c r="BL567" s="48">
        <v>42</v>
      </c>
      <c r="BM567" s="49">
        <v>100</v>
      </c>
      <c r="BN567" s="48">
        <v>42</v>
      </c>
    </row>
    <row r="568" spans="1:66" ht="15">
      <c r="A568" s="64" t="s">
        <v>601</v>
      </c>
      <c r="B568" s="64" t="s">
        <v>597</v>
      </c>
      <c r="C568" s="65" t="s">
        <v>5759</v>
      </c>
      <c r="D568" s="66">
        <v>3</v>
      </c>
      <c r="E568" s="67" t="s">
        <v>132</v>
      </c>
      <c r="F568" s="68">
        <v>32</v>
      </c>
      <c r="G568" s="65"/>
      <c r="H568" s="69"/>
      <c r="I568" s="70"/>
      <c r="J568" s="70"/>
      <c r="K568" s="34" t="s">
        <v>65</v>
      </c>
      <c r="L568" s="77">
        <v>568</v>
      </c>
      <c r="M568" s="77"/>
      <c r="N568" s="72"/>
      <c r="O568" s="79" t="s">
        <v>630</v>
      </c>
      <c r="P568" s="81">
        <v>43689.78791666667</v>
      </c>
      <c r="Q568" s="79" t="s">
        <v>644</v>
      </c>
      <c r="R568" s="79"/>
      <c r="S568" s="79"/>
      <c r="T568" s="79" t="s">
        <v>661</v>
      </c>
      <c r="U568" s="79"/>
      <c r="V568" s="82" t="s">
        <v>1065</v>
      </c>
      <c r="W568" s="81">
        <v>43689.78791666667</v>
      </c>
      <c r="X568" s="85">
        <v>43689</v>
      </c>
      <c r="Y568" s="87" t="s">
        <v>1559</v>
      </c>
      <c r="Z568" s="82" t="s">
        <v>2071</v>
      </c>
      <c r="AA568" s="79"/>
      <c r="AB568" s="79"/>
      <c r="AC568" s="87" t="s">
        <v>2583</v>
      </c>
      <c r="AD568" s="79"/>
      <c r="AE568" s="79" t="b">
        <v>0</v>
      </c>
      <c r="AF568" s="79">
        <v>0</v>
      </c>
      <c r="AG568" s="87" t="s">
        <v>2624</v>
      </c>
      <c r="AH568" s="79" t="b">
        <v>0</v>
      </c>
      <c r="AI568" s="79" t="s">
        <v>2626</v>
      </c>
      <c r="AJ568" s="79"/>
      <c r="AK568" s="87" t="s">
        <v>2624</v>
      </c>
      <c r="AL568" s="79" t="b">
        <v>0</v>
      </c>
      <c r="AM568" s="79">
        <v>158</v>
      </c>
      <c r="AN568" s="87" t="s">
        <v>2621</v>
      </c>
      <c r="AO568" s="79" t="s">
        <v>2637</v>
      </c>
      <c r="AP568" s="79" t="b">
        <v>0</v>
      </c>
      <c r="AQ568" s="87" t="s">
        <v>2621</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2</v>
      </c>
      <c r="BE568" s="78" t="str">
        <f>REPLACE(INDEX(GroupVertices[Group],MATCH(Edges[[#This Row],[Vertex 2]],GroupVertices[Vertex],0)),1,1,"")</f>
        <v>2</v>
      </c>
      <c r="BF568" s="48">
        <v>0</v>
      </c>
      <c r="BG568" s="49">
        <v>0</v>
      </c>
      <c r="BH568" s="48">
        <v>0</v>
      </c>
      <c r="BI568" s="49">
        <v>0</v>
      </c>
      <c r="BJ568" s="48">
        <v>0</v>
      </c>
      <c r="BK568" s="49">
        <v>0</v>
      </c>
      <c r="BL568" s="48">
        <v>42</v>
      </c>
      <c r="BM568" s="49">
        <v>100</v>
      </c>
      <c r="BN568" s="48">
        <v>42</v>
      </c>
    </row>
    <row r="569" spans="1:66" ht="15">
      <c r="A569" s="64" t="s">
        <v>602</v>
      </c>
      <c r="B569" s="64" t="s">
        <v>597</v>
      </c>
      <c r="C569" s="65" t="s">
        <v>5759</v>
      </c>
      <c r="D569" s="66">
        <v>3</v>
      </c>
      <c r="E569" s="67" t="s">
        <v>132</v>
      </c>
      <c r="F569" s="68">
        <v>32</v>
      </c>
      <c r="G569" s="65"/>
      <c r="H569" s="69"/>
      <c r="I569" s="70"/>
      <c r="J569" s="70"/>
      <c r="K569" s="34" t="s">
        <v>65</v>
      </c>
      <c r="L569" s="77">
        <v>569</v>
      </c>
      <c r="M569" s="77"/>
      <c r="N569" s="72"/>
      <c r="O569" s="79" t="s">
        <v>630</v>
      </c>
      <c r="P569" s="81">
        <v>43689.789664351854</v>
      </c>
      <c r="Q569" s="79" t="s">
        <v>644</v>
      </c>
      <c r="R569" s="79"/>
      <c r="S569" s="79"/>
      <c r="T569" s="79" t="s">
        <v>661</v>
      </c>
      <c r="U569" s="79"/>
      <c r="V569" s="82" t="s">
        <v>1066</v>
      </c>
      <c r="W569" s="81">
        <v>43689.789664351854</v>
      </c>
      <c r="X569" s="85">
        <v>43689</v>
      </c>
      <c r="Y569" s="87" t="s">
        <v>1560</v>
      </c>
      <c r="Z569" s="82" t="s">
        <v>2072</v>
      </c>
      <c r="AA569" s="79"/>
      <c r="AB569" s="79"/>
      <c r="AC569" s="87" t="s">
        <v>2584</v>
      </c>
      <c r="AD569" s="79"/>
      <c r="AE569" s="79" t="b">
        <v>0</v>
      </c>
      <c r="AF569" s="79">
        <v>0</v>
      </c>
      <c r="AG569" s="87" t="s">
        <v>2624</v>
      </c>
      <c r="AH569" s="79" t="b">
        <v>0</v>
      </c>
      <c r="AI569" s="79" t="s">
        <v>2626</v>
      </c>
      <c r="AJ569" s="79"/>
      <c r="AK569" s="87" t="s">
        <v>2624</v>
      </c>
      <c r="AL569" s="79" t="b">
        <v>0</v>
      </c>
      <c r="AM569" s="79">
        <v>158</v>
      </c>
      <c r="AN569" s="87" t="s">
        <v>2621</v>
      </c>
      <c r="AO569" s="79" t="s">
        <v>2633</v>
      </c>
      <c r="AP569" s="79" t="b">
        <v>0</v>
      </c>
      <c r="AQ569" s="87" t="s">
        <v>2621</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2</v>
      </c>
      <c r="BE569" s="78" t="str">
        <f>REPLACE(INDEX(GroupVertices[Group],MATCH(Edges[[#This Row],[Vertex 2]],GroupVertices[Vertex],0)),1,1,"")</f>
        <v>2</v>
      </c>
      <c r="BF569" s="48">
        <v>0</v>
      </c>
      <c r="BG569" s="49">
        <v>0</v>
      </c>
      <c r="BH569" s="48">
        <v>0</v>
      </c>
      <c r="BI569" s="49">
        <v>0</v>
      </c>
      <c r="BJ569" s="48">
        <v>0</v>
      </c>
      <c r="BK569" s="49">
        <v>0</v>
      </c>
      <c r="BL569" s="48">
        <v>42</v>
      </c>
      <c r="BM569" s="49">
        <v>100</v>
      </c>
      <c r="BN569" s="48">
        <v>42</v>
      </c>
    </row>
    <row r="570" spans="1:66" ht="15">
      <c r="A570" s="64" t="s">
        <v>603</v>
      </c>
      <c r="B570" s="64" t="s">
        <v>597</v>
      </c>
      <c r="C570" s="65" t="s">
        <v>5759</v>
      </c>
      <c r="D570" s="66">
        <v>3</v>
      </c>
      <c r="E570" s="67" t="s">
        <v>132</v>
      </c>
      <c r="F570" s="68">
        <v>32</v>
      </c>
      <c r="G570" s="65"/>
      <c r="H570" s="69"/>
      <c r="I570" s="70"/>
      <c r="J570" s="70"/>
      <c r="K570" s="34" t="s">
        <v>65</v>
      </c>
      <c r="L570" s="77">
        <v>570</v>
      </c>
      <c r="M570" s="77"/>
      <c r="N570" s="72"/>
      <c r="O570" s="79" t="s">
        <v>630</v>
      </c>
      <c r="P570" s="81">
        <v>43689.80931712963</v>
      </c>
      <c r="Q570" s="79" t="s">
        <v>644</v>
      </c>
      <c r="R570" s="79"/>
      <c r="S570" s="79"/>
      <c r="T570" s="79" t="s">
        <v>661</v>
      </c>
      <c r="U570" s="79"/>
      <c r="V570" s="82" t="s">
        <v>723</v>
      </c>
      <c r="W570" s="81">
        <v>43689.80931712963</v>
      </c>
      <c r="X570" s="85">
        <v>43689</v>
      </c>
      <c r="Y570" s="87" t="s">
        <v>1561</v>
      </c>
      <c r="Z570" s="82" t="s">
        <v>2073</v>
      </c>
      <c r="AA570" s="79"/>
      <c r="AB570" s="79"/>
      <c r="AC570" s="87" t="s">
        <v>2585</v>
      </c>
      <c r="AD570" s="79"/>
      <c r="AE570" s="79" t="b">
        <v>0</v>
      </c>
      <c r="AF570" s="79">
        <v>0</v>
      </c>
      <c r="AG570" s="87" t="s">
        <v>2624</v>
      </c>
      <c r="AH570" s="79" t="b">
        <v>0</v>
      </c>
      <c r="AI570" s="79" t="s">
        <v>2626</v>
      </c>
      <c r="AJ570" s="79"/>
      <c r="AK570" s="87" t="s">
        <v>2624</v>
      </c>
      <c r="AL570" s="79" t="b">
        <v>0</v>
      </c>
      <c r="AM570" s="79">
        <v>158</v>
      </c>
      <c r="AN570" s="87" t="s">
        <v>2621</v>
      </c>
      <c r="AO570" s="79" t="s">
        <v>2632</v>
      </c>
      <c r="AP570" s="79" t="b">
        <v>0</v>
      </c>
      <c r="AQ570" s="87" t="s">
        <v>2621</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2</v>
      </c>
      <c r="BE570" s="78" t="str">
        <f>REPLACE(INDEX(GroupVertices[Group],MATCH(Edges[[#This Row],[Vertex 2]],GroupVertices[Vertex],0)),1,1,"")</f>
        <v>2</v>
      </c>
      <c r="BF570" s="48">
        <v>0</v>
      </c>
      <c r="BG570" s="49">
        <v>0</v>
      </c>
      <c r="BH570" s="48">
        <v>0</v>
      </c>
      <c r="BI570" s="49">
        <v>0</v>
      </c>
      <c r="BJ570" s="48">
        <v>0</v>
      </c>
      <c r="BK570" s="49">
        <v>0</v>
      </c>
      <c r="BL570" s="48">
        <v>42</v>
      </c>
      <c r="BM570" s="49">
        <v>100</v>
      </c>
      <c r="BN570" s="48">
        <v>42</v>
      </c>
    </row>
    <row r="571" spans="1:66" ht="15">
      <c r="A571" s="64" t="s">
        <v>604</v>
      </c>
      <c r="B571" s="64" t="s">
        <v>597</v>
      </c>
      <c r="C571" s="65" t="s">
        <v>5759</v>
      </c>
      <c r="D571" s="66">
        <v>3</v>
      </c>
      <c r="E571" s="67" t="s">
        <v>132</v>
      </c>
      <c r="F571" s="68">
        <v>32</v>
      </c>
      <c r="G571" s="65"/>
      <c r="H571" s="69"/>
      <c r="I571" s="70"/>
      <c r="J571" s="70"/>
      <c r="K571" s="34" t="s">
        <v>65</v>
      </c>
      <c r="L571" s="77">
        <v>571</v>
      </c>
      <c r="M571" s="77"/>
      <c r="N571" s="72"/>
      <c r="O571" s="79" t="s">
        <v>630</v>
      </c>
      <c r="P571" s="81">
        <v>43689.83488425926</v>
      </c>
      <c r="Q571" s="79" t="s">
        <v>644</v>
      </c>
      <c r="R571" s="79"/>
      <c r="S571" s="79"/>
      <c r="T571" s="79" t="s">
        <v>661</v>
      </c>
      <c r="U571" s="79"/>
      <c r="V571" s="82" t="s">
        <v>1067</v>
      </c>
      <c r="W571" s="81">
        <v>43689.83488425926</v>
      </c>
      <c r="X571" s="85">
        <v>43689</v>
      </c>
      <c r="Y571" s="87" t="s">
        <v>1562</v>
      </c>
      <c r="Z571" s="82" t="s">
        <v>2074</v>
      </c>
      <c r="AA571" s="79"/>
      <c r="AB571" s="79"/>
      <c r="AC571" s="87" t="s">
        <v>2586</v>
      </c>
      <c r="AD571" s="79"/>
      <c r="AE571" s="79" t="b">
        <v>0</v>
      </c>
      <c r="AF571" s="79">
        <v>0</v>
      </c>
      <c r="AG571" s="87" t="s">
        <v>2624</v>
      </c>
      <c r="AH571" s="79" t="b">
        <v>0</v>
      </c>
      <c r="AI571" s="79" t="s">
        <v>2626</v>
      </c>
      <c r="AJ571" s="79"/>
      <c r="AK571" s="87" t="s">
        <v>2624</v>
      </c>
      <c r="AL571" s="79" t="b">
        <v>0</v>
      </c>
      <c r="AM571" s="79">
        <v>158</v>
      </c>
      <c r="AN571" s="87" t="s">
        <v>2621</v>
      </c>
      <c r="AO571" s="79" t="s">
        <v>2648</v>
      </c>
      <c r="AP571" s="79" t="b">
        <v>0</v>
      </c>
      <c r="AQ571" s="87" t="s">
        <v>2621</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2</v>
      </c>
      <c r="BE571" s="78" t="str">
        <f>REPLACE(INDEX(GroupVertices[Group],MATCH(Edges[[#This Row],[Vertex 2]],GroupVertices[Vertex],0)),1,1,"")</f>
        <v>2</v>
      </c>
      <c r="BF571" s="48">
        <v>0</v>
      </c>
      <c r="BG571" s="49">
        <v>0</v>
      </c>
      <c r="BH571" s="48">
        <v>0</v>
      </c>
      <c r="BI571" s="49">
        <v>0</v>
      </c>
      <c r="BJ571" s="48">
        <v>0</v>
      </c>
      <c r="BK571" s="49">
        <v>0</v>
      </c>
      <c r="BL571" s="48">
        <v>42</v>
      </c>
      <c r="BM571" s="49">
        <v>100</v>
      </c>
      <c r="BN571" s="48">
        <v>42</v>
      </c>
    </row>
    <row r="572" spans="1:66" ht="15">
      <c r="A572" s="64" t="s">
        <v>605</v>
      </c>
      <c r="B572" s="64" t="s">
        <v>597</v>
      </c>
      <c r="C572" s="65" t="s">
        <v>5759</v>
      </c>
      <c r="D572" s="66">
        <v>3</v>
      </c>
      <c r="E572" s="67" t="s">
        <v>132</v>
      </c>
      <c r="F572" s="68">
        <v>32</v>
      </c>
      <c r="G572" s="65"/>
      <c r="H572" s="69"/>
      <c r="I572" s="70"/>
      <c r="J572" s="70"/>
      <c r="K572" s="34" t="s">
        <v>65</v>
      </c>
      <c r="L572" s="77">
        <v>572</v>
      </c>
      <c r="M572" s="77"/>
      <c r="N572" s="72"/>
      <c r="O572" s="79" t="s">
        <v>630</v>
      </c>
      <c r="P572" s="81">
        <v>43689.83837962963</v>
      </c>
      <c r="Q572" s="79" t="s">
        <v>644</v>
      </c>
      <c r="R572" s="79"/>
      <c r="S572" s="79"/>
      <c r="T572" s="79" t="s">
        <v>661</v>
      </c>
      <c r="U572" s="79"/>
      <c r="V572" s="82" t="s">
        <v>1068</v>
      </c>
      <c r="W572" s="81">
        <v>43689.83837962963</v>
      </c>
      <c r="X572" s="85">
        <v>43689</v>
      </c>
      <c r="Y572" s="87" t="s">
        <v>1563</v>
      </c>
      <c r="Z572" s="82" t="s">
        <v>2075</v>
      </c>
      <c r="AA572" s="79"/>
      <c r="AB572" s="79"/>
      <c r="AC572" s="87" t="s">
        <v>2587</v>
      </c>
      <c r="AD572" s="79"/>
      <c r="AE572" s="79" t="b">
        <v>0</v>
      </c>
      <c r="AF572" s="79">
        <v>0</v>
      </c>
      <c r="AG572" s="87" t="s">
        <v>2624</v>
      </c>
      <c r="AH572" s="79" t="b">
        <v>0</v>
      </c>
      <c r="AI572" s="79" t="s">
        <v>2626</v>
      </c>
      <c r="AJ572" s="79"/>
      <c r="AK572" s="87" t="s">
        <v>2624</v>
      </c>
      <c r="AL572" s="79" t="b">
        <v>0</v>
      </c>
      <c r="AM572" s="79">
        <v>158</v>
      </c>
      <c r="AN572" s="87" t="s">
        <v>2621</v>
      </c>
      <c r="AO572" s="79" t="s">
        <v>2632</v>
      </c>
      <c r="AP572" s="79" t="b">
        <v>0</v>
      </c>
      <c r="AQ572" s="87" t="s">
        <v>2621</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2</v>
      </c>
      <c r="BE572" s="78" t="str">
        <f>REPLACE(INDEX(GroupVertices[Group],MATCH(Edges[[#This Row],[Vertex 2]],GroupVertices[Vertex],0)),1,1,"")</f>
        <v>2</v>
      </c>
      <c r="BF572" s="48">
        <v>0</v>
      </c>
      <c r="BG572" s="49">
        <v>0</v>
      </c>
      <c r="BH572" s="48">
        <v>0</v>
      </c>
      <c r="BI572" s="49">
        <v>0</v>
      </c>
      <c r="BJ572" s="48">
        <v>0</v>
      </c>
      <c r="BK572" s="49">
        <v>0</v>
      </c>
      <c r="BL572" s="48">
        <v>42</v>
      </c>
      <c r="BM572" s="49">
        <v>100</v>
      </c>
      <c r="BN572" s="48">
        <v>42</v>
      </c>
    </row>
    <row r="573" spans="1:66" ht="15">
      <c r="A573" s="64" t="s">
        <v>606</v>
      </c>
      <c r="B573" s="64" t="s">
        <v>597</v>
      </c>
      <c r="C573" s="65" t="s">
        <v>5759</v>
      </c>
      <c r="D573" s="66">
        <v>3</v>
      </c>
      <c r="E573" s="67" t="s">
        <v>132</v>
      </c>
      <c r="F573" s="68">
        <v>32</v>
      </c>
      <c r="G573" s="65"/>
      <c r="H573" s="69"/>
      <c r="I573" s="70"/>
      <c r="J573" s="70"/>
      <c r="K573" s="34" t="s">
        <v>65</v>
      </c>
      <c r="L573" s="77">
        <v>573</v>
      </c>
      <c r="M573" s="77"/>
      <c r="N573" s="72"/>
      <c r="O573" s="79" t="s">
        <v>630</v>
      </c>
      <c r="P573" s="81">
        <v>43689.83863425926</v>
      </c>
      <c r="Q573" s="79" t="s">
        <v>644</v>
      </c>
      <c r="R573" s="79"/>
      <c r="S573" s="79"/>
      <c r="T573" s="79" t="s">
        <v>661</v>
      </c>
      <c r="U573" s="79"/>
      <c r="V573" s="82" t="s">
        <v>1069</v>
      </c>
      <c r="W573" s="81">
        <v>43689.83863425926</v>
      </c>
      <c r="X573" s="85">
        <v>43689</v>
      </c>
      <c r="Y573" s="87" t="s">
        <v>1564</v>
      </c>
      <c r="Z573" s="82" t="s">
        <v>2076</v>
      </c>
      <c r="AA573" s="79"/>
      <c r="AB573" s="79"/>
      <c r="AC573" s="87" t="s">
        <v>2588</v>
      </c>
      <c r="AD573" s="79"/>
      <c r="AE573" s="79" t="b">
        <v>0</v>
      </c>
      <c r="AF573" s="79">
        <v>0</v>
      </c>
      <c r="AG573" s="87" t="s">
        <v>2624</v>
      </c>
      <c r="AH573" s="79" t="b">
        <v>0</v>
      </c>
      <c r="AI573" s="79" t="s">
        <v>2626</v>
      </c>
      <c r="AJ573" s="79"/>
      <c r="AK573" s="87" t="s">
        <v>2624</v>
      </c>
      <c r="AL573" s="79" t="b">
        <v>0</v>
      </c>
      <c r="AM573" s="79">
        <v>158</v>
      </c>
      <c r="AN573" s="87" t="s">
        <v>2621</v>
      </c>
      <c r="AO573" s="79" t="s">
        <v>2632</v>
      </c>
      <c r="AP573" s="79" t="b">
        <v>0</v>
      </c>
      <c r="AQ573" s="87" t="s">
        <v>2621</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2</v>
      </c>
      <c r="BE573" s="78" t="str">
        <f>REPLACE(INDEX(GroupVertices[Group],MATCH(Edges[[#This Row],[Vertex 2]],GroupVertices[Vertex],0)),1,1,"")</f>
        <v>2</v>
      </c>
      <c r="BF573" s="48">
        <v>0</v>
      </c>
      <c r="BG573" s="49">
        <v>0</v>
      </c>
      <c r="BH573" s="48">
        <v>0</v>
      </c>
      <c r="BI573" s="49">
        <v>0</v>
      </c>
      <c r="BJ573" s="48">
        <v>0</v>
      </c>
      <c r="BK573" s="49">
        <v>0</v>
      </c>
      <c r="BL573" s="48">
        <v>42</v>
      </c>
      <c r="BM573" s="49">
        <v>100</v>
      </c>
      <c r="BN573" s="48">
        <v>42</v>
      </c>
    </row>
    <row r="574" spans="1:66" ht="15">
      <c r="A574" s="64" t="s">
        <v>607</v>
      </c>
      <c r="B574" s="64" t="s">
        <v>597</v>
      </c>
      <c r="C574" s="65" t="s">
        <v>5759</v>
      </c>
      <c r="D574" s="66">
        <v>3</v>
      </c>
      <c r="E574" s="67" t="s">
        <v>132</v>
      </c>
      <c r="F574" s="68">
        <v>32</v>
      </c>
      <c r="G574" s="65"/>
      <c r="H574" s="69"/>
      <c r="I574" s="70"/>
      <c r="J574" s="70"/>
      <c r="K574" s="34" t="s">
        <v>65</v>
      </c>
      <c r="L574" s="77">
        <v>574</v>
      </c>
      <c r="M574" s="77"/>
      <c r="N574" s="72"/>
      <c r="O574" s="79" t="s">
        <v>630</v>
      </c>
      <c r="P574" s="81">
        <v>43689.84626157407</v>
      </c>
      <c r="Q574" s="79" t="s">
        <v>644</v>
      </c>
      <c r="R574" s="79"/>
      <c r="S574" s="79"/>
      <c r="T574" s="79" t="s">
        <v>661</v>
      </c>
      <c r="U574" s="79"/>
      <c r="V574" s="82" t="s">
        <v>1070</v>
      </c>
      <c r="W574" s="81">
        <v>43689.84626157407</v>
      </c>
      <c r="X574" s="85">
        <v>43689</v>
      </c>
      <c r="Y574" s="87" t="s">
        <v>1565</v>
      </c>
      <c r="Z574" s="82" t="s">
        <v>2077</v>
      </c>
      <c r="AA574" s="79"/>
      <c r="AB574" s="79"/>
      <c r="AC574" s="87" t="s">
        <v>2589</v>
      </c>
      <c r="AD574" s="79"/>
      <c r="AE574" s="79" t="b">
        <v>0</v>
      </c>
      <c r="AF574" s="79">
        <v>0</v>
      </c>
      <c r="AG574" s="87" t="s">
        <v>2624</v>
      </c>
      <c r="AH574" s="79" t="b">
        <v>0</v>
      </c>
      <c r="AI574" s="79" t="s">
        <v>2626</v>
      </c>
      <c r="AJ574" s="79"/>
      <c r="AK574" s="87" t="s">
        <v>2624</v>
      </c>
      <c r="AL574" s="79" t="b">
        <v>0</v>
      </c>
      <c r="AM574" s="79">
        <v>158</v>
      </c>
      <c r="AN574" s="87" t="s">
        <v>2621</v>
      </c>
      <c r="AO574" s="79" t="s">
        <v>2649</v>
      </c>
      <c r="AP574" s="79" t="b">
        <v>0</v>
      </c>
      <c r="AQ574" s="87" t="s">
        <v>2621</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2</v>
      </c>
      <c r="BE574" s="78" t="str">
        <f>REPLACE(INDEX(GroupVertices[Group],MATCH(Edges[[#This Row],[Vertex 2]],GroupVertices[Vertex],0)),1,1,"")</f>
        <v>2</v>
      </c>
      <c r="BF574" s="48">
        <v>0</v>
      </c>
      <c r="BG574" s="49">
        <v>0</v>
      </c>
      <c r="BH574" s="48">
        <v>0</v>
      </c>
      <c r="BI574" s="49">
        <v>0</v>
      </c>
      <c r="BJ574" s="48">
        <v>0</v>
      </c>
      <c r="BK574" s="49">
        <v>0</v>
      </c>
      <c r="BL574" s="48">
        <v>42</v>
      </c>
      <c r="BM574" s="49">
        <v>100</v>
      </c>
      <c r="BN574" s="48">
        <v>42</v>
      </c>
    </row>
    <row r="575" spans="1:66" ht="15">
      <c r="A575" s="64" t="s">
        <v>608</v>
      </c>
      <c r="B575" s="64" t="s">
        <v>597</v>
      </c>
      <c r="C575" s="65" t="s">
        <v>5759</v>
      </c>
      <c r="D575" s="66">
        <v>3</v>
      </c>
      <c r="E575" s="67" t="s">
        <v>132</v>
      </c>
      <c r="F575" s="68">
        <v>32</v>
      </c>
      <c r="G575" s="65"/>
      <c r="H575" s="69"/>
      <c r="I575" s="70"/>
      <c r="J575" s="70"/>
      <c r="K575" s="34" t="s">
        <v>65</v>
      </c>
      <c r="L575" s="77">
        <v>575</v>
      </c>
      <c r="M575" s="77"/>
      <c r="N575" s="72"/>
      <c r="O575" s="79" t="s">
        <v>630</v>
      </c>
      <c r="P575" s="81">
        <v>43689.86050925926</v>
      </c>
      <c r="Q575" s="79" t="s">
        <v>644</v>
      </c>
      <c r="R575" s="79"/>
      <c r="S575" s="79"/>
      <c r="T575" s="79" t="s">
        <v>661</v>
      </c>
      <c r="U575" s="79"/>
      <c r="V575" s="82" t="s">
        <v>1071</v>
      </c>
      <c r="W575" s="81">
        <v>43689.86050925926</v>
      </c>
      <c r="X575" s="85">
        <v>43689</v>
      </c>
      <c r="Y575" s="87" t="s">
        <v>1566</v>
      </c>
      <c r="Z575" s="82" t="s">
        <v>2078</v>
      </c>
      <c r="AA575" s="79"/>
      <c r="AB575" s="79"/>
      <c r="AC575" s="87" t="s">
        <v>2590</v>
      </c>
      <c r="AD575" s="79"/>
      <c r="AE575" s="79" t="b">
        <v>0</v>
      </c>
      <c r="AF575" s="79">
        <v>0</v>
      </c>
      <c r="AG575" s="87" t="s">
        <v>2624</v>
      </c>
      <c r="AH575" s="79" t="b">
        <v>0</v>
      </c>
      <c r="AI575" s="79" t="s">
        <v>2626</v>
      </c>
      <c r="AJ575" s="79"/>
      <c r="AK575" s="87" t="s">
        <v>2624</v>
      </c>
      <c r="AL575" s="79" t="b">
        <v>0</v>
      </c>
      <c r="AM575" s="79">
        <v>158</v>
      </c>
      <c r="AN575" s="87" t="s">
        <v>2621</v>
      </c>
      <c r="AO575" s="79" t="s">
        <v>2632</v>
      </c>
      <c r="AP575" s="79" t="b">
        <v>0</v>
      </c>
      <c r="AQ575" s="87" t="s">
        <v>2621</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2</v>
      </c>
      <c r="BE575" s="78" t="str">
        <f>REPLACE(INDEX(GroupVertices[Group],MATCH(Edges[[#This Row],[Vertex 2]],GroupVertices[Vertex],0)),1,1,"")</f>
        <v>2</v>
      </c>
      <c r="BF575" s="48">
        <v>0</v>
      </c>
      <c r="BG575" s="49">
        <v>0</v>
      </c>
      <c r="BH575" s="48">
        <v>0</v>
      </c>
      <c r="BI575" s="49">
        <v>0</v>
      </c>
      <c r="BJ575" s="48">
        <v>0</v>
      </c>
      <c r="BK575" s="49">
        <v>0</v>
      </c>
      <c r="BL575" s="48">
        <v>42</v>
      </c>
      <c r="BM575" s="49">
        <v>100</v>
      </c>
      <c r="BN575" s="48">
        <v>42</v>
      </c>
    </row>
    <row r="576" spans="1:66" ht="15">
      <c r="A576" s="64" t="s">
        <v>609</v>
      </c>
      <c r="B576" s="64" t="s">
        <v>597</v>
      </c>
      <c r="C576" s="65" t="s">
        <v>5759</v>
      </c>
      <c r="D576" s="66">
        <v>3</v>
      </c>
      <c r="E576" s="67" t="s">
        <v>132</v>
      </c>
      <c r="F576" s="68">
        <v>32</v>
      </c>
      <c r="G576" s="65"/>
      <c r="H576" s="69"/>
      <c r="I576" s="70"/>
      <c r="J576" s="70"/>
      <c r="K576" s="34" t="s">
        <v>65</v>
      </c>
      <c r="L576" s="77">
        <v>576</v>
      </c>
      <c r="M576" s="77"/>
      <c r="N576" s="72"/>
      <c r="O576" s="79" t="s">
        <v>630</v>
      </c>
      <c r="P576" s="81">
        <v>43689.86460648148</v>
      </c>
      <c r="Q576" s="79" t="s">
        <v>644</v>
      </c>
      <c r="R576" s="79"/>
      <c r="S576" s="79"/>
      <c r="T576" s="79" t="s">
        <v>661</v>
      </c>
      <c r="U576" s="79"/>
      <c r="V576" s="82" t="s">
        <v>1072</v>
      </c>
      <c r="W576" s="81">
        <v>43689.86460648148</v>
      </c>
      <c r="X576" s="85">
        <v>43689</v>
      </c>
      <c r="Y576" s="87" t="s">
        <v>1567</v>
      </c>
      <c r="Z576" s="82" t="s">
        <v>2079</v>
      </c>
      <c r="AA576" s="79"/>
      <c r="AB576" s="79"/>
      <c r="AC576" s="87" t="s">
        <v>2591</v>
      </c>
      <c r="AD576" s="79"/>
      <c r="AE576" s="79" t="b">
        <v>0</v>
      </c>
      <c r="AF576" s="79">
        <v>0</v>
      </c>
      <c r="AG576" s="87" t="s">
        <v>2624</v>
      </c>
      <c r="AH576" s="79" t="b">
        <v>0</v>
      </c>
      <c r="AI576" s="79" t="s">
        <v>2626</v>
      </c>
      <c r="AJ576" s="79"/>
      <c r="AK576" s="87" t="s">
        <v>2624</v>
      </c>
      <c r="AL576" s="79" t="b">
        <v>0</v>
      </c>
      <c r="AM576" s="79">
        <v>158</v>
      </c>
      <c r="AN576" s="87" t="s">
        <v>2621</v>
      </c>
      <c r="AO576" s="79" t="s">
        <v>2644</v>
      </c>
      <c r="AP576" s="79" t="b">
        <v>0</v>
      </c>
      <c r="AQ576" s="87" t="s">
        <v>2621</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2</v>
      </c>
      <c r="BE576" s="78" t="str">
        <f>REPLACE(INDEX(GroupVertices[Group],MATCH(Edges[[#This Row],[Vertex 2]],GroupVertices[Vertex],0)),1,1,"")</f>
        <v>2</v>
      </c>
      <c r="BF576" s="48">
        <v>0</v>
      </c>
      <c r="BG576" s="49">
        <v>0</v>
      </c>
      <c r="BH576" s="48">
        <v>0</v>
      </c>
      <c r="BI576" s="49">
        <v>0</v>
      </c>
      <c r="BJ576" s="48">
        <v>0</v>
      </c>
      <c r="BK576" s="49">
        <v>0</v>
      </c>
      <c r="BL576" s="48">
        <v>42</v>
      </c>
      <c r="BM576" s="49">
        <v>100</v>
      </c>
      <c r="BN576" s="48">
        <v>42</v>
      </c>
    </row>
    <row r="577" spans="1:66" ht="15">
      <c r="A577" s="64" t="s">
        <v>610</v>
      </c>
      <c r="B577" s="64" t="s">
        <v>597</v>
      </c>
      <c r="C577" s="65" t="s">
        <v>5759</v>
      </c>
      <c r="D577" s="66">
        <v>3</v>
      </c>
      <c r="E577" s="67" t="s">
        <v>132</v>
      </c>
      <c r="F577" s="68">
        <v>32</v>
      </c>
      <c r="G577" s="65"/>
      <c r="H577" s="69"/>
      <c r="I577" s="70"/>
      <c r="J577" s="70"/>
      <c r="K577" s="34" t="s">
        <v>65</v>
      </c>
      <c r="L577" s="77">
        <v>577</v>
      </c>
      <c r="M577" s="77"/>
      <c r="N577" s="72"/>
      <c r="O577" s="79" t="s">
        <v>630</v>
      </c>
      <c r="P577" s="81">
        <v>43689.87287037037</v>
      </c>
      <c r="Q577" s="79" t="s">
        <v>644</v>
      </c>
      <c r="R577" s="79"/>
      <c r="S577" s="79"/>
      <c r="T577" s="79" t="s">
        <v>661</v>
      </c>
      <c r="U577" s="79"/>
      <c r="V577" s="82" t="s">
        <v>1073</v>
      </c>
      <c r="W577" s="81">
        <v>43689.87287037037</v>
      </c>
      <c r="X577" s="85">
        <v>43689</v>
      </c>
      <c r="Y577" s="87" t="s">
        <v>1568</v>
      </c>
      <c r="Z577" s="82" t="s">
        <v>2080</v>
      </c>
      <c r="AA577" s="79"/>
      <c r="AB577" s="79"/>
      <c r="AC577" s="87" t="s">
        <v>2592</v>
      </c>
      <c r="AD577" s="79"/>
      <c r="AE577" s="79" t="b">
        <v>0</v>
      </c>
      <c r="AF577" s="79">
        <v>0</v>
      </c>
      <c r="AG577" s="87" t="s">
        <v>2624</v>
      </c>
      <c r="AH577" s="79" t="b">
        <v>0</v>
      </c>
      <c r="AI577" s="79" t="s">
        <v>2626</v>
      </c>
      <c r="AJ577" s="79"/>
      <c r="AK577" s="87" t="s">
        <v>2624</v>
      </c>
      <c r="AL577" s="79" t="b">
        <v>0</v>
      </c>
      <c r="AM577" s="79">
        <v>158</v>
      </c>
      <c r="AN577" s="87" t="s">
        <v>2621</v>
      </c>
      <c r="AO577" s="79" t="s">
        <v>2632</v>
      </c>
      <c r="AP577" s="79" t="b">
        <v>0</v>
      </c>
      <c r="AQ577" s="87" t="s">
        <v>2621</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2</v>
      </c>
      <c r="BE577" s="78" t="str">
        <f>REPLACE(INDEX(GroupVertices[Group],MATCH(Edges[[#This Row],[Vertex 2]],GroupVertices[Vertex],0)),1,1,"")</f>
        <v>2</v>
      </c>
      <c r="BF577" s="48">
        <v>0</v>
      </c>
      <c r="BG577" s="49">
        <v>0</v>
      </c>
      <c r="BH577" s="48">
        <v>0</v>
      </c>
      <c r="BI577" s="49">
        <v>0</v>
      </c>
      <c r="BJ577" s="48">
        <v>0</v>
      </c>
      <c r="BK577" s="49">
        <v>0</v>
      </c>
      <c r="BL577" s="48">
        <v>42</v>
      </c>
      <c r="BM577" s="49">
        <v>100</v>
      </c>
      <c r="BN577" s="48">
        <v>42</v>
      </c>
    </row>
    <row r="578" spans="1:66" ht="15">
      <c r="A578" s="64" t="s">
        <v>611</v>
      </c>
      <c r="B578" s="64" t="s">
        <v>597</v>
      </c>
      <c r="C578" s="65" t="s">
        <v>5759</v>
      </c>
      <c r="D578" s="66">
        <v>3</v>
      </c>
      <c r="E578" s="67" t="s">
        <v>132</v>
      </c>
      <c r="F578" s="68">
        <v>32</v>
      </c>
      <c r="G578" s="65"/>
      <c r="H578" s="69"/>
      <c r="I578" s="70"/>
      <c r="J578" s="70"/>
      <c r="K578" s="34" t="s">
        <v>65</v>
      </c>
      <c r="L578" s="77">
        <v>578</v>
      </c>
      <c r="M578" s="77"/>
      <c r="N578" s="72"/>
      <c r="O578" s="79" t="s">
        <v>630</v>
      </c>
      <c r="P578" s="81">
        <v>43689.873136574075</v>
      </c>
      <c r="Q578" s="79" t="s">
        <v>644</v>
      </c>
      <c r="R578" s="79"/>
      <c r="S578" s="79"/>
      <c r="T578" s="79" t="s">
        <v>661</v>
      </c>
      <c r="U578" s="79"/>
      <c r="V578" s="82" t="s">
        <v>1074</v>
      </c>
      <c r="W578" s="81">
        <v>43689.873136574075</v>
      </c>
      <c r="X578" s="85">
        <v>43689</v>
      </c>
      <c r="Y578" s="87" t="s">
        <v>1569</v>
      </c>
      <c r="Z578" s="82" t="s">
        <v>2081</v>
      </c>
      <c r="AA578" s="79"/>
      <c r="AB578" s="79"/>
      <c r="AC578" s="87" t="s">
        <v>2593</v>
      </c>
      <c r="AD578" s="79"/>
      <c r="AE578" s="79" t="b">
        <v>0</v>
      </c>
      <c r="AF578" s="79">
        <v>0</v>
      </c>
      <c r="AG578" s="87" t="s">
        <v>2624</v>
      </c>
      <c r="AH578" s="79" t="b">
        <v>0</v>
      </c>
      <c r="AI578" s="79" t="s">
        <v>2626</v>
      </c>
      <c r="AJ578" s="79"/>
      <c r="AK578" s="87" t="s">
        <v>2624</v>
      </c>
      <c r="AL578" s="79" t="b">
        <v>0</v>
      </c>
      <c r="AM578" s="79">
        <v>158</v>
      </c>
      <c r="AN578" s="87" t="s">
        <v>2621</v>
      </c>
      <c r="AO578" s="79" t="s">
        <v>2632</v>
      </c>
      <c r="AP578" s="79" t="b">
        <v>0</v>
      </c>
      <c r="AQ578" s="87" t="s">
        <v>2621</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2</v>
      </c>
      <c r="BE578" s="78" t="str">
        <f>REPLACE(INDEX(GroupVertices[Group],MATCH(Edges[[#This Row],[Vertex 2]],GroupVertices[Vertex],0)),1,1,"")</f>
        <v>2</v>
      </c>
      <c r="BF578" s="48">
        <v>0</v>
      </c>
      <c r="BG578" s="49">
        <v>0</v>
      </c>
      <c r="BH578" s="48">
        <v>0</v>
      </c>
      <c r="BI578" s="49">
        <v>0</v>
      </c>
      <c r="BJ578" s="48">
        <v>0</v>
      </c>
      <c r="BK578" s="49">
        <v>0</v>
      </c>
      <c r="BL578" s="48">
        <v>42</v>
      </c>
      <c r="BM578" s="49">
        <v>100</v>
      </c>
      <c r="BN578" s="48">
        <v>42</v>
      </c>
    </row>
    <row r="579" spans="1:66" ht="15">
      <c r="A579" s="64" t="s">
        <v>597</v>
      </c>
      <c r="B579" s="64" t="s">
        <v>599</v>
      </c>
      <c r="C579" s="65" t="s">
        <v>5760</v>
      </c>
      <c r="D579" s="66">
        <v>10</v>
      </c>
      <c r="E579" s="67" t="s">
        <v>136</v>
      </c>
      <c r="F579" s="68">
        <v>28.285714285714285</v>
      </c>
      <c r="G579" s="65"/>
      <c r="H579" s="69"/>
      <c r="I579" s="70"/>
      <c r="J579" s="70"/>
      <c r="K579" s="34" t="s">
        <v>66</v>
      </c>
      <c r="L579" s="77">
        <v>579</v>
      </c>
      <c r="M579" s="77"/>
      <c r="N579" s="72"/>
      <c r="O579" s="79" t="s">
        <v>630</v>
      </c>
      <c r="P579" s="81">
        <v>43683.66431712963</v>
      </c>
      <c r="Q579" s="79" t="s">
        <v>639</v>
      </c>
      <c r="R579" s="79"/>
      <c r="S579" s="79"/>
      <c r="T579" s="79" t="s">
        <v>664</v>
      </c>
      <c r="U579" s="79"/>
      <c r="V579" s="82" t="s">
        <v>1075</v>
      </c>
      <c r="W579" s="81">
        <v>43683.66431712963</v>
      </c>
      <c r="X579" s="85">
        <v>43683</v>
      </c>
      <c r="Y579" s="87" t="s">
        <v>1570</v>
      </c>
      <c r="Z579" s="82" t="s">
        <v>2082</v>
      </c>
      <c r="AA579" s="79"/>
      <c r="AB579" s="79"/>
      <c r="AC579" s="87" t="s">
        <v>2594</v>
      </c>
      <c r="AD579" s="79"/>
      <c r="AE579" s="79" t="b">
        <v>0</v>
      </c>
      <c r="AF579" s="79">
        <v>0</v>
      </c>
      <c r="AG579" s="87" t="s">
        <v>2624</v>
      </c>
      <c r="AH579" s="79" t="b">
        <v>0</v>
      </c>
      <c r="AI579" s="79" t="s">
        <v>2626</v>
      </c>
      <c r="AJ579" s="79"/>
      <c r="AK579" s="87" t="s">
        <v>2624</v>
      </c>
      <c r="AL579" s="79" t="b">
        <v>0</v>
      </c>
      <c r="AM579" s="79">
        <v>40</v>
      </c>
      <c r="AN579" s="87" t="s">
        <v>2598</v>
      </c>
      <c r="AO579" s="79" t="s">
        <v>2633</v>
      </c>
      <c r="AP579" s="79" t="b">
        <v>0</v>
      </c>
      <c r="AQ579" s="87" t="s">
        <v>2598</v>
      </c>
      <c r="AR579" s="79" t="s">
        <v>176</v>
      </c>
      <c r="AS579" s="79">
        <v>0</v>
      </c>
      <c r="AT579" s="79">
        <v>0</v>
      </c>
      <c r="AU579" s="79"/>
      <c r="AV579" s="79"/>
      <c r="AW579" s="79"/>
      <c r="AX579" s="79"/>
      <c r="AY579" s="79"/>
      <c r="AZ579" s="79"/>
      <c r="BA579" s="79"/>
      <c r="BB579" s="79"/>
      <c r="BC579">
        <v>2</v>
      </c>
      <c r="BD579" s="78" t="str">
        <f>REPLACE(INDEX(GroupVertices[Group],MATCH(Edges[[#This Row],[Vertex 1]],GroupVertices[Vertex],0)),1,1,"")</f>
        <v>2</v>
      </c>
      <c r="BE579" s="78" t="str">
        <f>REPLACE(INDEX(GroupVertices[Group],MATCH(Edges[[#This Row],[Vertex 2]],GroupVertices[Vertex],0)),1,1,"")</f>
        <v>1</v>
      </c>
      <c r="BF579" s="48">
        <v>0</v>
      </c>
      <c r="BG579" s="49">
        <v>0</v>
      </c>
      <c r="BH579" s="48">
        <v>0</v>
      </c>
      <c r="BI579" s="49">
        <v>0</v>
      </c>
      <c r="BJ579" s="48">
        <v>0</v>
      </c>
      <c r="BK579" s="49">
        <v>0</v>
      </c>
      <c r="BL579" s="48">
        <v>40</v>
      </c>
      <c r="BM579" s="49">
        <v>100</v>
      </c>
      <c r="BN579" s="48">
        <v>40</v>
      </c>
    </row>
    <row r="580" spans="1:66" ht="15">
      <c r="A580" s="64" t="s">
        <v>597</v>
      </c>
      <c r="B580" s="64" t="s">
        <v>599</v>
      </c>
      <c r="C580" s="65" t="s">
        <v>5760</v>
      </c>
      <c r="D580" s="66">
        <v>10</v>
      </c>
      <c r="E580" s="67" t="s">
        <v>136</v>
      </c>
      <c r="F580" s="68">
        <v>28.285714285714285</v>
      </c>
      <c r="G580" s="65"/>
      <c r="H580" s="69"/>
      <c r="I580" s="70"/>
      <c r="J580" s="70"/>
      <c r="K580" s="34" t="s">
        <v>66</v>
      </c>
      <c r="L580" s="77">
        <v>580</v>
      </c>
      <c r="M580" s="77"/>
      <c r="N580" s="72"/>
      <c r="O580" s="79" t="s">
        <v>630</v>
      </c>
      <c r="P580" s="81">
        <v>43683.66641203704</v>
      </c>
      <c r="Q580" s="79" t="s">
        <v>634</v>
      </c>
      <c r="R580" s="79"/>
      <c r="S580" s="79"/>
      <c r="T580" s="79" t="s">
        <v>660</v>
      </c>
      <c r="U580" s="79"/>
      <c r="V580" s="82" t="s">
        <v>1075</v>
      </c>
      <c r="W580" s="81">
        <v>43683.66641203704</v>
      </c>
      <c r="X580" s="85">
        <v>43683</v>
      </c>
      <c r="Y580" s="87" t="s">
        <v>1571</v>
      </c>
      <c r="Z580" s="82" t="s">
        <v>2083</v>
      </c>
      <c r="AA580" s="79"/>
      <c r="AB580" s="79"/>
      <c r="AC580" s="87" t="s">
        <v>2595</v>
      </c>
      <c r="AD580" s="79"/>
      <c r="AE580" s="79" t="b">
        <v>0</v>
      </c>
      <c r="AF580" s="79">
        <v>0</v>
      </c>
      <c r="AG580" s="87" t="s">
        <v>2624</v>
      </c>
      <c r="AH580" s="79" t="b">
        <v>0</v>
      </c>
      <c r="AI580" s="79" t="s">
        <v>2626</v>
      </c>
      <c r="AJ580" s="79"/>
      <c r="AK580" s="87" t="s">
        <v>2624</v>
      </c>
      <c r="AL580" s="79" t="b">
        <v>0</v>
      </c>
      <c r="AM580" s="79">
        <v>192</v>
      </c>
      <c r="AN580" s="87" t="s">
        <v>2597</v>
      </c>
      <c r="AO580" s="79" t="s">
        <v>2633</v>
      </c>
      <c r="AP580" s="79" t="b">
        <v>0</v>
      </c>
      <c r="AQ580" s="87" t="s">
        <v>2597</v>
      </c>
      <c r="AR580" s="79" t="s">
        <v>176</v>
      </c>
      <c r="AS580" s="79">
        <v>0</v>
      </c>
      <c r="AT580" s="79">
        <v>0</v>
      </c>
      <c r="AU580" s="79"/>
      <c r="AV580" s="79"/>
      <c r="AW580" s="79"/>
      <c r="AX580" s="79"/>
      <c r="AY580" s="79"/>
      <c r="AZ580" s="79"/>
      <c r="BA580" s="79"/>
      <c r="BB580" s="79"/>
      <c r="BC580">
        <v>2</v>
      </c>
      <c r="BD580" s="78" t="str">
        <f>REPLACE(INDEX(GroupVertices[Group],MATCH(Edges[[#This Row],[Vertex 1]],GroupVertices[Vertex],0)),1,1,"")</f>
        <v>2</v>
      </c>
      <c r="BE580" s="78" t="str">
        <f>REPLACE(INDEX(GroupVertices[Group],MATCH(Edges[[#This Row],[Vertex 2]],GroupVertices[Vertex],0)),1,1,"")</f>
        <v>1</v>
      </c>
      <c r="BF580" s="48">
        <v>1</v>
      </c>
      <c r="BG580" s="49">
        <v>2.9411764705882355</v>
      </c>
      <c r="BH580" s="48">
        <v>0</v>
      </c>
      <c r="BI580" s="49">
        <v>0</v>
      </c>
      <c r="BJ580" s="48">
        <v>0</v>
      </c>
      <c r="BK580" s="49">
        <v>0</v>
      </c>
      <c r="BL580" s="48">
        <v>33</v>
      </c>
      <c r="BM580" s="49">
        <v>97.05882352941177</v>
      </c>
      <c r="BN580" s="48">
        <v>34</v>
      </c>
    </row>
    <row r="581" spans="1:66" ht="15">
      <c r="A581" s="64" t="s">
        <v>599</v>
      </c>
      <c r="B581" s="64" t="s">
        <v>599</v>
      </c>
      <c r="C581" s="65" t="s">
        <v>5761</v>
      </c>
      <c r="D581" s="66">
        <v>10</v>
      </c>
      <c r="E581" s="67" t="s">
        <v>136</v>
      </c>
      <c r="F581" s="68">
        <v>24.57142857142857</v>
      </c>
      <c r="G581" s="65"/>
      <c r="H581" s="69"/>
      <c r="I581" s="70"/>
      <c r="J581" s="70"/>
      <c r="K581" s="34" t="s">
        <v>65</v>
      </c>
      <c r="L581" s="77">
        <v>581</v>
      </c>
      <c r="M581" s="77"/>
      <c r="N581" s="72"/>
      <c r="O581" s="79" t="s">
        <v>176</v>
      </c>
      <c r="P581" s="81">
        <v>43681.9715625</v>
      </c>
      <c r="Q581" s="79" t="s">
        <v>633</v>
      </c>
      <c r="R581" s="79"/>
      <c r="S581" s="79"/>
      <c r="T581" s="79" t="s">
        <v>675</v>
      </c>
      <c r="U581" s="82" t="s">
        <v>693</v>
      </c>
      <c r="V581" s="82" t="s">
        <v>693</v>
      </c>
      <c r="W581" s="81">
        <v>43681.9715625</v>
      </c>
      <c r="X581" s="85">
        <v>43681</v>
      </c>
      <c r="Y581" s="87" t="s">
        <v>1572</v>
      </c>
      <c r="Z581" s="82" t="s">
        <v>2084</v>
      </c>
      <c r="AA581" s="79"/>
      <c r="AB581" s="79"/>
      <c r="AC581" s="87" t="s">
        <v>2596</v>
      </c>
      <c r="AD581" s="79"/>
      <c r="AE581" s="79" t="b">
        <v>0</v>
      </c>
      <c r="AF581" s="79">
        <v>56</v>
      </c>
      <c r="AG581" s="87" t="s">
        <v>2624</v>
      </c>
      <c r="AH581" s="79" t="b">
        <v>0</v>
      </c>
      <c r="AI581" s="79" t="s">
        <v>2626</v>
      </c>
      <c r="AJ581" s="79"/>
      <c r="AK581" s="87" t="s">
        <v>2624</v>
      </c>
      <c r="AL581" s="79" t="b">
        <v>0</v>
      </c>
      <c r="AM581" s="79">
        <v>26</v>
      </c>
      <c r="AN581" s="87" t="s">
        <v>2624</v>
      </c>
      <c r="AO581" s="79" t="s">
        <v>2631</v>
      </c>
      <c r="AP581" s="79" t="b">
        <v>0</v>
      </c>
      <c r="AQ581" s="87" t="s">
        <v>2596</v>
      </c>
      <c r="AR581" s="79" t="s">
        <v>176</v>
      </c>
      <c r="AS581" s="79">
        <v>0</v>
      </c>
      <c r="AT581" s="79">
        <v>0</v>
      </c>
      <c r="AU581" s="79" t="s">
        <v>2651</v>
      </c>
      <c r="AV581" s="79" t="s">
        <v>2654</v>
      </c>
      <c r="AW581" s="79" t="s">
        <v>2657</v>
      </c>
      <c r="AX581" s="79" t="s">
        <v>2659</v>
      </c>
      <c r="AY581" s="79" t="s">
        <v>2662</v>
      </c>
      <c r="AZ581" s="79" t="s">
        <v>2664</v>
      </c>
      <c r="BA581" s="79" t="s">
        <v>2667</v>
      </c>
      <c r="BB581" s="82" t="s">
        <v>2669</v>
      </c>
      <c r="BC581">
        <v>3</v>
      </c>
      <c r="BD581" s="78" t="str">
        <f>REPLACE(INDEX(GroupVertices[Group],MATCH(Edges[[#This Row],[Vertex 1]],GroupVertices[Vertex],0)),1,1,"")</f>
        <v>1</v>
      </c>
      <c r="BE581" s="78" t="str">
        <f>REPLACE(INDEX(GroupVertices[Group],MATCH(Edges[[#This Row],[Vertex 2]],GroupVertices[Vertex],0)),1,1,"")</f>
        <v>1</v>
      </c>
      <c r="BF581" s="48">
        <v>1</v>
      </c>
      <c r="BG581" s="49">
        <v>2.5641025641025643</v>
      </c>
      <c r="BH581" s="48">
        <v>0</v>
      </c>
      <c r="BI581" s="49">
        <v>0</v>
      </c>
      <c r="BJ581" s="48">
        <v>0</v>
      </c>
      <c r="BK581" s="49">
        <v>0</v>
      </c>
      <c r="BL581" s="48">
        <v>38</v>
      </c>
      <c r="BM581" s="49">
        <v>97.43589743589743</v>
      </c>
      <c r="BN581" s="48">
        <v>39</v>
      </c>
    </row>
    <row r="582" spans="1:66" ht="15">
      <c r="A582" s="64" t="s">
        <v>599</v>
      </c>
      <c r="B582" s="64" t="s">
        <v>599</v>
      </c>
      <c r="C582" s="65" t="s">
        <v>5761</v>
      </c>
      <c r="D582" s="66">
        <v>10</v>
      </c>
      <c r="E582" s="67" t="s">
        <v>136</v>
      </c>
      <c r="F582" s="68">
        <v>24.57142857142857</v>
      </c>
      <c r="G582" s="65"/>
      <c r="H582" s="69"/>
      <c r="I582" s="70"/>
      <c r="J582" s="70"/>
      <c r="K582" s="34" t="s">
        <v>65</v>
      </c>
      <c r="L582" s="77">
        <v>582</v>
      </c>
      <c r="M582" s="77"/>
      <c r="N582" s="72"/>
      <c r="O582" s="79" t="s">
        <v>176</v>
      </c>
      <c r="P582" s="81">
        <v>43682.29782407408</v>
      </c>
      <c r="Q582" s="79" t="s">
        <v>634</v>
      </c>
      <c r="R582" s="79"/>
      <c r="S582" s="79"/>
      <c r="T582" s="79" t="s">
        <v>662</v>
      </c>
      <c r="U582" s="82" t="s">
        <v>688</v>
      </c>
      <c r="V582" s="82" t="s">
        <v>688</v>
      </c>
      <c r="W582" s="81">
        <v>43682.29782407408</v>
      </c>
      <c r="X582" s="85">
        <v>43682</v>
      </c>
      <c r="Y582" s="87" t="s">
        <v>1573</v>
      </c>
      <c r="Z582" s="82" t="s">
        <v>2085</v>
      </c>
      <c r="AA582" s="79"/>
      <c r="AB582" s="79"/>
      <c r="AC582" s="87" t="s">
        <v>2597</v>
      </c>
      <c r="AD582" s="79"/>
      <c r="AE582" s="79" t="b">
        <v>0</v>
      </c>
      <c r="AF582" s="79">
        <v>410</v>
      </c>
      <c r="AG582" s="87" t="s">
        <v>2624</v>
      </c>
      <c r="AH582" s="79" t="b">
        <v>0</v>
      </c>
      <c r="AI582" s="79" t="s">
        <v>2626</v>
      </c>
      <c r="AJ582" s="79"/>
      <c r="AK582" s="87" t="s">
        <v>2624</v>
      </c>
      <c r="AL582" s="79" t="b">
        <v>0</v>
      </c>
      <c r="AM582" s="79">
        <v>192</v>
      </c>
      <c r="AN582" s="87" t="s">
        <v>2624</v>
      </c>
      <c r="AO582" s="79" t="s">
        <v>2631</v>
      </c>
      <c r="AP582" s="79" t="b">
        <v>0</v>
      </c>
      <c r="AQ582" s="87" t="s">
        <v>2597</v>
      </c>
      <c r="AR582" s="79" t="s">
        <v>176</v>
      </c>
      <c r="AS582" s="79">
        <v>0</v>
      </c>
      <c r="AT582" s="79">
        <v>0</v>
      </c>
      <c r="AU582" s="79"/>
      <c r="AV582" s="79"/>
      <c r="AW582" s="79"/>
      <c r="AX582" s="79"/>
      <c r="AY582" s="79"/>
      <c r="AZ582" s="79"/>
      <c r="BA582" s="79"/>
      <c r="BB582" s="79"/>
      <c r="BC582">
        <v>3</v>
      </c>
      <c r="BD582" s="78" t="str">
        <f>REPLACE(INDEX(GroupVertices[Group],MATCH(Edges[[#This Row],[Vertex 1]],GroupVertices[Vertex],0)),1,1,"")</f>
        <v>1</v>
      </c>
      <c r="BE582" s="78" t="str">
        <f>REPLACE(INDEX(GroupVertices[Group],MATCH(Edges[[#This Row],[Vertex 2]],GroupVertices[Vertex],0)),1,1,"")</f>
        <v>1</v>
      </c>
      <c r="BF582" s="48">
        <v>1</v>
      </c>
      <c r="BG582" s="49">
        <v>2.9411764705882355</v>
      </c>
      <c r="BH582" s="48">
        <v>0</v>
      </c>
      <c r="BI582" s="49">
        <v>0</v>
      </c>
      <c r="BJ582" s="48">
        <v>0</v>
      </c>
      <c r="BK582" s="49">
        <v>0</v>
      </c>
      <c r="BL582" s="48">
        <v>33</v>
      </c>
      <c r="BM582" s="49">
        <v>97.05882352941177</v>
      </c>
      <c r="BN582" s="48">
        <v>34</v>
      </c>
    </row>
    <row r="583" spans="1:66" ht="15">
      <c r="A583" s="64" t="s">
        <v>599</v>
      </c>
      <c r="B583" s="64" t="s">
        <v>599</v>
      </c>
      <c r="C583" s="65" t="s">
        <v>5761</v>
      </c>
      <c r="D583" s="66">
        <v>10</v>
      </c>
      <c r="E583" s="67" t="s">
        <v>136</v>
      </c>
      <c r="F583" s="68">
        <v>24.57142857142857</v>
      </c>
      <c r="G583" s="65"/>
      <c r="H583" s="69"/>
      <c r="I583" s="70"/>
      <c r="J583" s="70"/>
      <c r="K583" s="34" t="s">
        <v>65</v>
      </c>
      <c r="L583" s="77">
        <v>583</v>
      </c>
      <c r="M583" s="77"/>
      <c r="N583" s="72"/>
      <c r="O583" s="79" t="s">
        <v>176</v>
      </c>
      <c r="P583" s="81">
        <v>43683.34510416666</v>
      </c>
      <c r="Q583" s="79" t="s">
        <v>639</v>
      </c>
      <c r="R583" s="79"/>
      <c r="S583" s="79"/>
      <c r="T583" s="79" t="s">
        <v>676</v>
      </c>
      <c r="U583" s="82" t="s">
        <v>694</v>
      </c>
      <c r="V583" s="82" t="s">
        <v>694</v>
      </c>
      <c r="W583" s="81">
        <v>43683.34510416666</v>
      </c>
      <c r="X583" s="85">
        <v>43683</v>
      </c>
      <c r="Y583" s="87" t="s">
        <v>1574</v>
      </c>
      <c r="Z583" s="82" t="s">
        <v>2086</v>
      </c>
      <c r="AA583" s="79"/>
      <c r="AB583" s="79"/>
      <c r="AC583" s="87" t="s">
        <v>2598</v>
      </c>
      <c r="AD583" s="79"/>
      <c r="AE583" s="79" t="b">
        <v>0</v>
      </c>
      <c r="AF583" s="79">
        <v>84</v>
      </c>
      <c r="AG583" s="87" t="s">
        <v>2624</v>
      </c>
      <c r="AH583" s="79" t="b">
        <v>0</v>
      </c>
      <c r="AI583" s="79" t="s">
        <v>2626</v>
      </c>
      <c r="AJ583" s="79"/>
      <c r="AK583" s="87" t="s">
        <v>2624</v>
      </c>
      <c r="AL583" s="79" t="b">
        <v>0</v>
      </c>
      <c r="AM583" s="79">
        <v>40</v>
      </c>
      <c r="AN583" s="87" t="s">
        <v>2624</v>
      </c>
      <c r="AO583" s="79" t="s">
        <v>2631</v>
      </c>
      <c r="AP583" s="79" t="b">
        <v>0</v>
      </c>
      <c r="AQ583" s="87" t="s">
        <v>2598</v>
      </c>
      <c r="AR583" s="79" t="s">
        <v>176</v>
      </c>
      <c r="AS583" s="79">
        <v>0</v>
      </c>
      <c r="AT583" s="79">
        <v>0</v>
      </c>
      <c r="AU583" s="79"/>
      <c r="AV583" s="79"/>
      <c r="AW583" s="79"/>
      <c r="AX583" s="79"/>
      <c r="AY583" s="79"/>
      <c r="AZ583" s="79"/>
      <c r="BA583" s="79"/>
      <c r="BB583" s="79"/>
      <c r="BC583">
        <v>3</v>
      </c>
      <c r="BD583" s="78" t="str">
        <f>REPLACE(INDEX(GroupVertices[Group],MATCH(Edges[[#This Row],[Vertex 1]],GroupVertices[Vertex],0)),1,1,"")</f>
        <v>1</v>
      </c>
      <c r="BE583" s="78" t="str">
        <f>REPLACE(INDEX(GroupVertices[Group],MATCH(Edges[[#This Row],[Vertex 2]],GroupVertices[Vertex],0)),1,1,"")</f>
        <v>1</v>
      </c>
      <c r="BF583" s="48">
        <v>0</v>
      </c>
      <c r="BG583" s="49">
        <v>0</v>
      </c>
      <c r="BH583" s="48">
        <v>0</v>
      </c>
      <c r="BI583" s="49">
        <v>0</v>
      </c>
      <c r="BJ583" s="48">
        <v>0</v>
      </c>
      <c r="BK583" s="49">
        <v>0</v>
      </c>
      <c r="BL583" s="48">
        <v>40</v>
      </c>
      <c r="BM583" s="49">
        <v>100</v>
      </c>
      <c r="BN583" s="48">
        <v>40</v>
      </c>
    </row>
    <row r="584" spans="1:66" ht="15">
      <c r="A584" s="64" t="s">
        <v>599</v>
      </c>
      <c r="B584" s="64" t="s">
        <v>597</v>
      </c>
      <c r="C584" s="65" t="s">
        <v>5759</v>
      </c>
      <c r="D584" s="66">
        <v>3</v>
      </c>
      <c r="E584" s="67" t="s">
        <v>132</v>
      </c>
      <c r="F584" s="68">
        <v>32</v>
      </c>
      <c r="G584" s="65"/>
      <c r="H584" s="69"/>
      <c r="I584" s="70"/>
      <c r="J584" s="70"/>
      <c r="K584" s="34" t="s">
        <v>66</v>
      </c>
      <c r="L584" s="77">
        <v>584</v>
      </c>
      <c r="M584" s="77"/>
      <c r="N584" s="72"/>
      <c r="O584" s="79" t="s">
        <v>630</v>
      </c>
      <c r="P584" s="81">
        <v>43687.69453703704</v>
      </c>
      <c r="Q584" s="79" t="s">
        <v>644</v>
      </c>
      <c r="R584" s="79"/>
      <c r="S584" s="79"/>
      <c r="T584" s="79" t="s">
        <v>661</v>
      </c>
      <c r="U584" s="79"/>
      <c r="V584" s="82" t="s">
        <v>1076</v>
      </c>
      <c r="W584" s="81">
        <v>43687.69453703704</v>
      </c>
      <c r="X584" s="85">
        <v>43687</v>
      </c>
      <c r="Y584" s="87" t="s">
        <v>1575</v>
      </c>
      <c r="Z584" s="82" t="s">
        <v>2087</v>
      </c>
      <c r="AA584" s="79"/>
      <c r="AB584" s="79"/>
      <c r="AC584" s="87" t="s">
        <v>2599</v>
      </c>
      <c r="AD584" s="79"/>
      <c r="AE584" s="79" t="b">
        <v>0</v>
      </c>
      <c r="AF584" s="79">
        <v>0</v>
      </c>
      <c r="AG584" s="87" t="s">
        <v>2624</v>
      </c>
      <c r="AH584" s="79" t="b">
        <v>0</v>
      </c>
      <c r="AI584" s="79" t="s">
        <v>2626</v>
      </c>
      <c r="AJ584" s="79"/>
      <c r="AK584" s="87" t="s">
        <v>2624</v>
      </c>
      <c r="AL584" s="79" t="b">
        <v>0</v>
      </c>
      <c r="AM584" s="79">
        <v>158</v>
      </c>
      <c r="AN584" s="87" t="s">
        <v>2621</v>
      </c>
      <c r="AO584" s="79" t="s">
        <v>2631</v>
      </c>
      <c r="AP584" s="79" t="b">
        <v>0</v>
      </c>
      <c r="AQ584" s="87" t="s">
        <v>2621</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1</v>
      </c>
      <c r="BE584" s="78" t="str">
        <f>REPLACE(INDEX(GroupVertices[Group],MATCH(Edges[[#This Row],[Vertex 2]],GroupVertices[Vertex],0)),1,1,"")</f>
        <v>2</v>
      </c>
      <c r="BF584" s="48">
        <v>0</v>
      </c>
      <c r="BG584" s="49">
        <v>0</v>
      </c>
      <c r="BH584" s="48">
        <v>0</v>
      </c>
      <c r="BI584" s="49">
        <v>0</v>
      </c>
      <c r="BJ584" s="48">
        <v>0</v>
      </c>
      <c r="BK584" s="49">
        <v>0</v>
      </c>
      <c r="BL584" s="48">
        <v>42</v>
      </c>
      <c r="BM584" s="49">
        <v>100</v>
      </c>
      <c r="BN584" s="48">
        <v>42</v>
      </c>
    </row>
    <row r="585" spans="1:66" ht="15">
      <c r="A585" s="64" t="s">
        <v>612</v>
      </c>
      <c r="B585" s="64" t="s">
        <v>599</v>
      </c>
      <c r="C585" s="65" t="s">
        <v>5759</v>
      </c>
      <c r="D585" s="66">
        <v>3</v>
      </c>
      <c r="E585" s="67" t="s">
        <v>132</v>
      </c>
      <c r="F585" s="68">
        <v>32</v>
      </c>
      <c r="G585" s="65"/>
      <c r="H585" s="69"/>
      <c r="I585" s="70"/>
      <c r="J585" s="70"/>
      <c r="K585" s="34" t="s">
        <v>65</v>
      </c>
      <c r="L585" s="77">
        <v>585</v>
      </c>
      <c r="M585" s="77"/>
      <c r="N585" s="72"/>
      <c r="O585" s="79" t="s">
        <v>630</v>
      </c>
      <c r="P585" s="81">
        <v>43683.3134375</v>
      </c>
      <c r="Q585" s="79" t="s">
        <v>634</v>
      </c>
      <c r="R585" s="79"/>
      <c r="S585" s="79"/>
      <c r="T585" s="79" t="s">
        <v>660</v>
      </c>
      <c r="U585" s="79"/>
      <c r="V585" s="82" t="s">
        <v>1077</v>
      </c>
      <c r="W585" s="81">
        <v>43683.3134375</v>
      </c>
      <c r="X585" s="85">
        <v>43683</v>
      </c>
      <c r="Y585" s="87" t="s">
        <v>1576</v>
      </c>
      <c r="Z585" s="82" t="s">
        <v>2088</v>
      </c>
      <c r="AA585" s="79"/>
      <c r="AB585" s="79"/>
      <c r="AC585" s="87" t="s">
        <v>2600</v>
      </c>
      <c r="AD585" s="79"/>
      <c r="AE585" s="79" t="b">
        <v>0</v>
      </c>
      <c r="AF585" s="79">
        <v>0</v>
      </c>
      <c r="AG585" s="87" t="s">
        <v>2624</v>
      </c>
      <c r="AH585" s="79" t="b">
        <v>0</v>
      </c>
      <c r="AI585" s="79" t="s">
        <v>2626</v>
      </c>
      <c r="AJ585" s="79"/>
      <c r="AK585" s="87" t="s">
        <v>2624</v>
      </c>
      <c r="AL585" s="79" t="b">
        <v>0</v>
      </c>
      <c r="AM585" s="79">
        <v>192</v>
      </c>
      <c r="AN585" s="87" t="s">
        <v>2597</v>
      </c>
      <c r="AO585" s="79" t="s">
        <v>2631</v>
      </c>
      <c r="AP585" s="79" t="b">
        <v>0</v>
      </c>
      <c r="AQ585" s="87" t="s">
        <v>2597</v>
      </c>
      <c r="AR585" s="79" t="s">
        <v>176</v>
      </c>
      <c r="AS585" s="79">
        <v>0</v>
      </c>
      <c r="AT585" s="79">
        <v>0</v>
      </c>
      <c r="AU585" s="79"/>
      <c r="AV585" s="79"/>
      <c r="AW585" s="79"/>
      <c r="AX585" s="79"/>
      <c r="AY585" s="79"/>
      <c r="AZ585" s="79"/>
      <c r="BA585" s="79"/>
      <c r="BB585" s="79"/>
      <c r="BC585">
        <v>1</v>
      </c>
      <c r="BD585" s="78" t="str">
        <f>REPLACE(INDEX(GroupVertices[Group],MATCH(Edges[[#This Row],[Vertex 1]],GroupVertices[Vertex],0)),1,1,"")</f>
        <v>2</v>
      </c>
      <c r="BE585" s="78" t="str">
        <f>REPLACE(INDEX(GroupVertices[Group],MATCH(Edges[[#This Row],[Vertex 2]],GroupVertices[Vertex],0)),1,1,"")</f>
        <v>1</v>
      </c>
      <c r="BF585" s="48">
        <v>1</v>
      </c>
      <c r="BG585" s="49">
        <v>2.9411764705882355</v>
      </c>
      <c r="BH585" s="48">
        <v>0</v>
      </c>
      <c r="BI585" s="49">
        <v>0</v>
      </c>
      <c r="BJ585" s="48">
        <v>0</v>
      </c>
      <c r="BK585" s="49">
        <v>0</v>
      </c>
      <c r="BL585" s="48">
        <v>33</v>
      </c>
      <c r="BM585" s="49">
        <v>97.05882352941177</v>
      </c>
      <c r="BN585" s="48">
        <v>34</v>
      </c>
    </row>
    <row r="586" spans="1:66" ht="15">
      <c r="A586" s="64" t="s">
        <v>612</v>
      </c>
      <c r="B586" s="64" t="s">
        <v>597</v>
      </c>
      <c r="C586" s="65" t="s">
        <v>5759</v>
      </c>
      <c r="D586" s="66">
        <v>3</v>
      </c>
      <c r="E586" s="67" t="s">
        <v>132</v>
      </c>
      <c r="F586" s="68">
        <v>32</v>
      </c>
      <c r="G586" s="65"/>
      <c r="H586" s="69"/>
      <c r="I586" s="70"/>
      <c r="J586" s="70"/>
      <c r="K586" s="34" t="s">
        <v>65</v>
      </c>
      <c r="L586" s="77">
        <v>586</v>
      </c>
      <c r="M586" s="77"/>
      <c r="N586" s="72"/>
      <c r="O586" s="79" t="s">
        <v>630</v>
      </c>
      <c r="P586" s="81">
        <v>43689.88075231481</v>
      </c>
      <c r="Q586" s="79" t="s">
        <v>644</v>
      </c>
      <c r="R586" s="79"/>
      <c r="S586" s="79"/>
      <c r="T586" s="79" t="s">
        <v>661</v>
      </c>
      <c r="U586" s="79"/>
      <c r="V586" s="82" t="s">
        <v>1077</v>
      </c>
      <c r="W586" s="81">
        <v>43689.88075231481</v>
      </c>
      <c r="X586" s="85">
        <v>43689</v>
      </c>
      <c r="Y586" s="87" t="s">
        <v>1577</v>
      </c>
      <c r="Z586" s="82" t="s">
        <v>2089</v>
      </c>
      <c r="AA586" s="79"/>
      <c r="AB586" s="79"/>
      <c r="AC586" s="87" t="s">
        <v>2601</v>
      </c>
      <c r="AD586" s="79"/>
      <c r="AE586" s="79" t="b">
        <v>0</v>
      </c>
      <c r="AF586" s="79">
        <v>0</v>
      </c>
      <c r="AG586" s="87" t="s">
        <v>2624</v>
      </c>
      <c r="AH586" s="79" t="b">
        <v>0</v>
      </c>
      <c r="AI586" s="79" t="s">
        <v>2626</v>
      </c>
      <c r="AJ586" s="79"/>
      <c r="AK586" s="87" t="s">
        <v>2624</v>
      </c>
      <c r="AL586" s="79" t="b">
        <v>0</v>
      </c>
      <c r="AM586" s="79">
        <v>158</v>
      </c>
      <c r="AN586" s="87" t="s">
        <v>2621</v>
      </c>
      <c r="AO586" s="79" t="s">
        <v>2631</v>
      </c>
      <c r="AP586" s="79" t="b">
        <v>0</v>
      </c>
      <c r="AQ586" s="87" t="s">
        <v>2621</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2</v>
      </c>
      <c r="BE586" s="78" t="str">
        <f>REPLACE(INDEX(GroupVertices[Group],MATCH(Edges[[#This Row],[Vertex 2]],GroupVertices[Vertex],0)),1,1,"")</f>
        <v>2</v>
      </c>
      <c r="BF586" s="48">
        <v>0</v>
      </c>
      <c r="BG586" s="49">
        <v>0</v>
      </c>
      <c r="BH586" s="48">
        <v>0</v>
      </c>
      <c r="BI586" s="49">
        <v>0</v>
      </c>
      <c r="BJ586" s="48">
        <v>0</v>
      </c>
      <c r="BK586" s="49">
        <v>0</v>
      </c>
      <c r="BL586" s="48">
        <v>42</v>
      </c>
      <c r="BM586" s="49">
        <v>100</v>
      </c>
      <c r="BN586" s="48">
        <v>42</v>
      </c>
    </row>
    <row r="587" spans="1:66" ht="15">
      <c r="A587" s="64" t="s">
        <v>613</v>
      </c>
      <c r="B587" s="64" t="s">
        <v>597</v>
      </c>
      <c r="C587" s="65" t="s">
        <v>5759</v>
      </c>
      <c r="D587" s="66">
        <v>3</v>
      </c>
      <c r="E587" s="67" t="s">
        <v>132</v>
      </c>
      <c r="F587" s="68">
        <v>32</v>
      </c>
      <c r="G587" s="65"/>
      <c r="H587" s="69"/>
      <c r="I587" s="70"/>
      <c r="J587" s="70"/>
      <c r="K587" s="34" t="s">
        <v>65</v>
      </c>
      <c r="L587" s="77">
        <v>587</v>
      </c>
      <c r="M587" s="77"/>
      <c r="N587" s="72"/>
      <c r="O587" s="79" t="s">
        <v>630</v>
      </c>
      <c r="P587" s="81">
        <v>43689.896678240744</v>
      </c>
      <c r="Q587" s="79" t="s">
        <v>644</v>
      </c>
      <c r="R587" s="79"/>
      <c r="S587" s="79"/>
      <c r="T587" s="79" t="s">
        <v>661</v>
      </c>
      <c r="U587" s="79"/>
      <c r="V587" s="82" t="s">
        <v>1078</v>
      </c>
      <c r="W587" s="81">
        <v>43689.896678240744</v>
      </c>
      <c r="X587" s="85">
        <v>43689</v>
      </c>
      <c r="Y587" s="87" t="s">
        <v>1578</v>
      </c>
      <c r="Z587" s="82" t="s">
        <v>2090</v>
      </c>
      <c r="AA587" s="79"/>
      <c r="AB587" s="79"/>
      <c r="AC587" s="87" t="s">
        <v>2602</v>
      </c>
      <c r="AD587" s="79"/>
      <c r="AE587" s="79" t="b">
        <v>0</v>
      </c>
      <c r="AF587" s="79">
        <v>0</v>
      </c>
      <c r="AG587" s="87" t="s">
        <v>2624</v>
      </c>
      <c r="AH587" s="79" t="b">
        <v>0</v>
      </c>
      <c r="AI587" s="79" t="s">
        <v>2626</v>
      </c>
      <c r="AJ587" s="79"/>
      <c r="AK587" s="87" t="s">
        <v>2624</v>
      </c>
      <c r="AL587" s="79" t="b">
        <v>0</v>
      </c>
      <c r="AM587" s="79">
        <v>158</v>
      </c>
      <c r="AN587" s="87" t="s">
        <v>2621</v>
      </c>
      <c r="AO587" s="79" t="s">
        <v>2633</v>
      </c>
      <c r="AP587" s="79" t="b">
        <v>0</v>
      </c>
      <c r="AQ587" s="87" t="s">
        <v>2621</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2</v>
      </c>
      <c r="BE587" s="78" t="str">
        <f>REPLACE(INDEX(GroupVertices[Group],MATCH(Edges[[#This Row],[Vertex 2]],GroupVertices[Vertex],0)),1,1,"")</f>
        <v>2</v>
      </c>
      <c r="BF587" s="48">
        <v>0</v>
      </c>
      <c r="BG587" s="49">
        <v>0</v>
      </c>
      <c r="BH587" s="48">
        <v>0</v>
      </c>
      <c r="BI587" s="49">
        <v>0</v>
      </c>
      <c r="BJ587" s="48">
        <v>0</v>
      </c>
      <c r="BK587" s="49">
        <v>0</v>
      </c>
      <c r="BL587" s="48">
        <v>42</v>
      </c>
      <c r="BM587" s="49">
        <v>100</v>
      </c>
      <c r="BN587" s="48">
        <v>42</v>
      </c>
    </row>
    <row r="588" spans="1:66" ht="15">
      <c r="A588" s="64" t="s">
        <v>614</v>
      </c>
      <c r="B588" s="64" t="s">
        <v>597</v>
      </c>
      <c r="C588" s="65" t="s">
        <v>5759</v>
      </c>
      <c r="D588" s="66">
        <v>3</v>
      </c>
      <c r="E588" s="67" t="s">
        <v>132</v>
      </c>
      <c r="F588" s="68">
        <v>32</v>
      </c>
      <c r="G588" s="65"/>
      <c r="H588" s="69"/>
      <c r="I588" s="70"/>
      <c r="J588" s="70"/>
      <c r="K588" s="34" t="s">
        <v>65</v>
      </c>
      <c r="L588" s="77">
        <v>588</v>
      </c>
      <c r="M588" s="77"/>
      <c r="N588" s="72"/>
      <c r="O588" s="79" t="s">
        <v>630</v>
      </c>
      <c r="P588" s="81">
        <v>43689.89776620371</v>
      </c>
      <c r="Q588" s="79" t="s">
        <v>644</v>
      </c>
      <c r="R588" s="79"/>
      <c r="S588" s="79"/>
      <c r="T588" s="79" t="s">
        <v>661</v>
      </c>
      <c r="U588" s="79"/>
      <c r="V588" s="82" t="s">
        <v>1079</v>
      </c>
      <c r="W588" s="81">
        <v>43689.89776620371</v>
      </c>
      <c r="X588" s="85">
        <v>43689</v>
      </c>
      <c r="Y588" s="87" t="s">
        <v>1579</v>
      </c>
      <c r="Z588" s="82" t="s">
        <v>2091</v>
      </c>
      <c r="AA588" s="79"/>
      <c r="AB588" s="79"/>
      <c r="AC588" s="87" t="s">
        <v>2603</v>
      </c>
      <c r="AD588" s="79"/>
      <c r="AE588" s="79" t="b">
        <v>0</v>
      </c>
      <c r="AF588" s="79">
        <v>0</v>
      </c>
      <c r="AG588" s="87" t="s">
        <v>2624</v>
      </c>
      <c r="AH588" s="79" t="b">
        <v>0</v>
      </c>
      <c r="AI588" s="79" t="s">
        <v>2626</v>
      </c>
      <c r="AJ588" s="79"/>
      <c r="AK588" s="87" t="s">
        <v>2624</v>
      </c>
      <c r="AL588" s="79" t="b">
        <v>0</v>
      </c>
      <c r="AM588" s="79">
        <v>158</v>
      </c>
      <c r="AN588" s="87" t="s">
        <v>2621</v>
      </c>
      <c r="AO588" s="79" t="s">
        <v>2632</v>
      </c>
      <c r="AP588" s="79" t="b">
        <v>0</v>
      </c>
      <c r="AQ588" s="87" t="s">
        <v>2621</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2</v>
      </c>
      <c r="BE588" s="78" t="str">
        <f>REPLACE(INDEX(GroupVertices[Group],MATCH(Edges[[#This Row],[Vertex 2]],GroupVertices[Vertex],0)),1,1,"")</f>
        <v>2</v>
      </c>
      <c r="BF588" s="48">
        <v>0</v>
      </c>
      <c r="BG588" s="49">
        <v>0</v>
      </c>
      <c r="BH588" s="48">
        <v>0</v>
      </c>
      <c r="BI588" s="49">
        <v>0</v>
      </c>
      <c r="BJ588" s="48">
        <v>0</v>
      </c>
      <c r="BK588" s="49">
        <v>0</v>
      </c>
      <c r="BL588" s="48">
        <v>42</v>
      </c>
      <c r="BM588" s="49">
        <v>100</v>
      </c>
      <c r="BN588" s="48">
        <v>42</v>
      </c>
    </row>
    <row r="589" spans="1:66" ht="15">
      <c r="A589" s="64" t="s">
        <v>615</v>
      </c>
      <c r="B589" s="64" t="s">
        <v>597</v>
      </c>
      <c r="C589" s="65" t="s">
        <v>5759</v>
      </c>
      <c r="D589" s="66">
        <v>3</v>
      </c>
      <c r="E589" s="67" t="s">
        <v>132</v>
      </c>
      <c r="F589" s="68">
        <v>32</v>
      </c>
      <c r="G589" s="65"/>
      <c r="H589" s="69"/>
      <c r="I589" s="70"/>
      <c r="J589" s="70"/>
      <c r="K589" s="34" t="s">
        <v>65</v>
      </c>
      <c r="L589" s="77">
        <v>589</v>
      </c>
      <c r="M589" s="77"/>
      <c r="N589" s="72"/>
      <c r="O589" s="79" t="s">
        <v>630</v>
      </c>
      <c r="P589" s="81">
        <v>43689.89957175926</v>
      </c>
      <c r="Q589" s="79" t="s">
        <v>644</v>
      </c>
      <c r="R589" s="79"/>
      <c r="S589" s="79"/>
      <c r="T589" s="79" t="s">
        <v>661</v>
      </c>
      <c r="U589" s="79"/>
      <c r="V589" s="82" t="s">
        <v>1080</v>
      </c>
      <c r="W589" s="81">
        <v>43689.89957175926</v>
      </c>
      <c r="X589" s="85">
        <v>43689</v>
      </c>
      <c r="Y589" s="87" t="s">
        <v>1580</v>
      </c>
      <c r="Z589" s="82" t="s">
        <v>2092</v>
      </c>
      <c r="AA589" s="79"/>
      <c r="AB589" s="79"/>
      <c r="AC589" s="87" t="s">
        <v>2604</v>
      </c>
      <c r="AD589" s="79"/>
      <c r="AE589" s="79" t="b">
        <v>0</v>
      </c>
      <c r="AF589" s="79">
        <v>0</v>
      </c>
      <c r="AG589" s="87" t="s">
        <v>2624</v>
      </c>
      <c r="AH589" s="79" t="b">
        <v>0</v>
      </c>
      <c r="AI589" s="79" t="s">
        <v>2626</v>
      </c>
      <c r="AJ589" s="79"/>
      <c r="AK589" s="87" t="s">
        <v>2624</v>
      </c>
      <c r="AL589" s="79" t="b">
        <v>0</v>
      </c>
      <c r="AM589" s="79">
        <v>158</v>
      </c>
      <c r="AN589" s="87" t="s">
        <v>2621</v>
      </c>
      <c r="AO589" s="79" t="s">
        <v>2632</v>
      </c>
      <c r="AP589" s="79" t="b">
        <v>0</v>
      </c>
      <c r="AQ589" s="87" t="s">
        <v>2621</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2</v>
      </c>
      <c r="BE589" s="78" t="str">
        <f>REPLACE(INDEX(GroupVertices[Group],MATCH(Edges[[#This Row],[Vertex 2]],GroupVertices[Vertex],0)),1,1,"")</f>
        <v>2</v>
      </c>
      <c r="BF589" s="48">
        <v>0</v>
      </c>
      <c r="BG589" s="49">
        <v>0</v>
      </c>
      <c r="BH589" s="48">
        <v>0</v>
      </c>
      <c r="BI589" s="49">
        <v>0</v>
      </c>
      <c r="BJ589" s="48">
        <v>0</v>
      </c>
      <c r="BK589" s="49">
        <v>0</v>
      </c>
      <c r="BL589" s="48">
        <v>42</v>
      </c>
      <c r="BM589" s="49">
        <v>100</v>
      </c>
      <c r="BN589" s="48">
        <v>42</v>
      </c>
    </row>
    <row r="590" spans="1:66" ht="15">
      <c r="A590" s="64" t="s">
        <v>616</v>
      </c>
      <c r="B590" s="64" t="s">
        <v>597</v>
      </c>
      <c r="C590" s="65" t="s">
        <v>5759</v>
      </c>
      <c r="D590" s="66">
        <v>3</v>
      </c>
      <c r="E590" s="67" t="s">
        <v>132</v>
      </c>
      <c r="F590" s="68">
        <v>32</v>
      </c>
      <c r="G590" s="65"/>
      <c r="H590" s="69"/>
      <c r="I590" s="70"/>
      <c r="J590" s="70"/>
      <c r="K590" s="34" t="s">
        <v>65</v>
      </c>
      <c r="L590" s="77">
        <v>590</v>
      </c>
      <c r="M590" s="77"/>
      <c r="N590" s="72"/>
      <c r="O590" s="79" t="s">
        <v>630</v>
      </c>
      <c r="P590" s="81">
        <v>43689.89984953704</v>
      </c>
      <c r="Q590" s="79" t="s">
        <v>644</v>
      </c>
      <c r="R590" s="79"/>
      <c r="S590" s="79"/>
      <c r="T590" s="79" t="s">
        <v>661</v>
      </c>
      <c r="U590" s="79"/>
      <c r="V590" s="82" t="s">
        <v>1081</v>
      </c>
      <c r="W590" s="81">
        <v>43689.89984953704</v>
      </c>
      <c r="X590" s="85">
        <v>43689</v>
      </c>
      <c r="Y590" s="87" t="s">
        <v>1581</v>
      </c>
      <c r="Z590" s="82" t="s">
        <v>2093</v>
      </c>
      <c r="AA590" s="79"/>
      <c r="AB590" s="79"/>
      <c r="AC590" s="87" t="s">
        <v>2605</v>
      </c>
      <c r="AD590" s="79"/>
      <c r="AE590" s="79" t="b">
        <v>0</v>
      </c>
      <c r="AF590" s="79">
        <v>0</v>
      </c>
      <c r="AG590" s="87" t="s">
        <v>2624</v>
      </c>
      <c r="AH590" s="79" t="b">
        <v>0</v>
      </c>
      <c r="AI590" s="79" t="s">
        <v>2626</v>
      </c>
      <c r="AJ590" s="79"/>
      <c r="AK590" s="87" t="s">
        <v>2624</v>
      </c>
      <c r="AL590" s="79" t="b">
        <v>0</v>
      </c>
      <c r="AM590" s="79">
        <v>158</v>
      </c>
      <c r="AN590" s="87" t="s">
        <v>2621</v>
      </c>
      <c r="AO590" s="79" t="s">
        <v>2632</v>
      </c>
      <c r="AP590" s="79" t="b">
        <v>0</v>
      </c>
      <c r="AQ590" s="87" t="s">
        <v>2621</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2</v>
      </c>
      <c r="BE590" s="78" t="str">
        <f>REPLACE(INDEX(GroupVertices[Group],MATCH(Edges[[#This Row],[Vertex 2]],GroupVertices[Vertex],0)),1,1,"")</f>
        <v>2</v>
      </c>
      <c r="BF590" s="48">
        <v>0</v>
      </c>
      <c r="BG590" s="49">
        <v>0</v>
      </c>
      <c r="BH590" s="48">
        <v>0</v>
      </c>
      <c r="BI590" s="49">
        <v>0</v>
      </c>
      <c r="BJ590" s="48">
        <v>0</v>
      </c>
      <c r="BK590" s="49">
        <v>0</v>
      </c>
      <c r="BL590" s="48">
        <v>42</v>
      </c>
      <c r="BM590" s="49">
        <v>100</v>
      </c>
      <c r="BN590" s="48">
        <v>42</v>
      </c>
    </row>
    <row r="591" spans="1:66" ht="15">
      <c r="A591" s="64" t="s">
        <v>617</v>
      </c>
      <c r="B591" s="64" t="s">
        <v>597</v>
      </c>
      <c r="C591" s="65" t="s">
        <v>5759</v>
      </c>
      <c r="D591" s="66">
        <v>3</v>
      </c>
      <c r="E591" s="67" t="s">
        <v>132</v>
      </c>
      <c r="F591" s="68">
        <v>32</v>
      </c>
      <c r="G591" s="65"/>
      <c r="H591" s="69"/>
      <c r="I591" s="70"/>
      <c r="J591" s="70"/>
      <c r="K591" s="34" t="s">
        <v>65</v>
      </c>
      <c r="L591" s="77">
        <v>591</v>
      </c>
      <c r="M591" s="77"/>
      <c r="N591" s="72"/>
      <c r="O591" s="79" t="s">
        <v>630</v>
      </c>
      <c r="P591" s="81">
        <v>43689.91606481482</v>
      </c>
      <c r="Q591" s="79" t="s">
        <v>644</v>
      </c>
      <c r="R591" s="79"/>
      <c r="S591" s="79"/>
      <c r="T591" s="79" t="s">
        <v>661</v>
      </c>
      <c r="U591" s="79"/>
      <c r="V591" s="82" t="s">
        <v>1082</v>
      </c>
      <c r="W591" s="81">
        <v>43689.91606481482</v>
      </c>
      <c r="X591" s="85">
        <v>43689</v>
      </c>
      <c r="Y591" s="87" t="s">
        <v>1582</v>
      </c>
      <c r="Z591" s="82" t="s">
        <v>2094</v>
      </c>
      <c r="AA591" s="79"/>
      <c r="AB591" s="79"/>
      <c r="AC591" s="87" t="s">
        <v>2606</v>
      </c>
      <c r="AD591" s="79"/>
      <c r="AE591" s="79" t="b">
        <v>0</v>
      </c>
      <c r="AF591" s="79">
        <v>0</v>
      </c>
      <c r="AG591" s="87" t="s">
        <v>2624</v>
      </c>
      <c r="AH591" s="79" t="b">
        <v>0</v>
      </c>
      <c r="AI591" s="79" t="s">
        <v>2626</v>
      </c>
      <c r="AJ591" s="79"/>
      <c r="AK591" s="87" t="s">
        <v>2624</v>
      </c>
      <c r="AL591" s="79" t="b">
        <v>0</v>
      </c>
      <c r="AM591" s="79">
        <v>158</v>
      </c>
      <c r="AN591" s="87" t="s">
        <v>2621</v>
      </c>
      <c r="AO591" s="79" t="s">
        <v>2631</v>
      </c>
      <c r="AP591" s="79" t="b">
        <v>0</v>
      </c>
      <c r="AQ591" s="87" t="s">
        <v>2621</v>
      </c>
      <c r="AR591" s="79" t="s">
        <v>176</v>
      </c>
      <c r="AS591" s="79">
        <v>0</v>
      </c>
      <c r="AT591" s="79">
        <v>0</v>
      </c>
      <c r="AU591" s="79"/>
      <c r="AV591" s="79"/>
      <c r="AW591" s="79"/>
      <c r="AX591" s="79"/>
      <c r="AY591" s="79"/>
      <c r="AZ591" s="79"/>
      <c r="BA591" s="79"/>
      <c r="BB591" s="79"/>
      <c r="BC591">
        <v>1</v>
      </c>
      <c r="BD591" s="78" t="str">
        <f>REPLACE(INDEX(GroupVertices[Group],MATCH(Edges[[#This Row],[Vertex 1]],GroupVertices[Vertex],0)),1,1,"")</f>
        <v>2</v>
      </c>
      <c r="BE591" s="78" t="str">
        <f>REPLACE(INDEX(GroupVertices[Group],MATCH(Edges[[#This Row],[Vertex 2]],GroupVertices[Vertex],0)),1,1,"")</f>
        <v>2</v>
      </c>
      <c r="BF591" s="48">
        <v>0</v>
      </c>
      <c r="BG591" s="49">
        <v>0</v>
      </c>
      <c r="BH591" s="48">
        <v>0</v>
      </c>
      <c r="BI591" s="49">
        <v>0</v>
      </c>
      <c r="BJ591" s="48">
        <v>0</v>
      </c>
      <c r="BK591" s="49">
        <v>0</v>
      </c>
      <c r="BL591" s="48">
        <v>42</v>
      </c>
      <c r="BM591" s="49">
        <v>100</v>
      </c>
      <c r="BN591" s="48">
        <v>42</v>
      </c>
    </row>
    <row r="592" spans="1:66" ht="15">
      <c r="A592" s="64" t="s">
        <v>618</v>
      </c>
      <c r="B592" s="64" t="s">
        <v>597</v>
      </c>
      <c r="C592" s="65" t="s">
        <v>5759</v>
      </c>
      <c r="D592" s="66">
        <v>3</v>
      </c>
      <c r="E592" s="67" t="s">
        <v>132</v>
      </c>
      <c r="F592" s="68">
        <v>32</v>
      </c>
      <c r="G592" s="65"/>
      <c r="H592" s="69"/>
      <c r="I592" s="70"/>
      <c r="J592" s="70"/>
      <c r="K592" s="34" t="s">
        <v>65</v>
      </c>
      <c r="L592" s="77">
        <v>592</v>
      </c>
      <c r="M592" s="77"/>
      <c r="N592" s="72"/>
      <c r="O592" s="79" t="s">
        <v>630</v>
      </c>
      <c r="P592" s="81">
        <v>43689.91842592593</v>
      </c>
      <c r="Q592" s="79" t="s">
        <v>644</v>
      </c>
      <c r="R592" s="79"/>
      <c r="S592" s="79"/>
      <c r="T592" s="79" t="s">
        <v>661</v>
      </c>
      <c r="U592" s="79"/>
      <c r="V592" s="82" t="s">
        <v>1083</v>
      </c>
      <c r="W592" s="81">
        <v>43689.91842592593</v>
      </c>
      <c r="X592" s="85">
        <v>43689</v>
      </c>
      <c r="Y592" s="87" t="s">
        <v>1583</v>
      </c>
      <c r="Z592" s="82" t="s">
        <v>2095</v>
      </c>
      <c r="AA592" s="79"/>
      <c r="AB592" s="79"/>
      <c r="AC592" s="87" t="s">
        <v>2607</v>
      </c>
      <c r="AD592" s="79"/>
      <c r="AE592" s="79" t="b">
        <v>0</v>
      </c>
      <c r="AF592" s="79">
        <v>0</v>
      </c>
      <c r="AG592" s="87" t="s">
        <v>2624</v>
      </c>
      <c r="AH592" s="79" t="b">
        <v>0</v>
      </c>
      <c r="AI592" s="79" t="s">
        <v>2626</v>
      </c>
      <c r="AJ592" s="79"/>
      <c r="AK592" s="87" t="s">
        <v>2624</v>
      </c>
      <c r="AL592" s="79" t="b">
        <v>0</v>
      </c>
      <c r="AM592" s="79">
        <v>158</v>
      </c>
      <c r="AN592" s="87" t="s">
        <v>2621</v>
      </c>
      <c r="AO592" s="79" t="s">
        <v>2631</v>
      </c>
      <c r="AP592" s="79" t="b">
        <v>0</v>
      </c>
      <c r="AQ592" s="87" t="s">
        <v>2621</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2</v>
      </c>
      <c r="BE592" s="78" t="str">
        <f>REPLACE(INDEX(GroupVertices[Group],MATCH(Edges[[#This Row],[Vertex 2]],GroupVertices[Vertex],0)),1,1,"")</f>
        <v>2</v>
      </c>
      <c r="BF592" s="48">
        <v>0</v>
      </c>
      <c r="BG592" s="49">
        <v>0</v>
      </c>
      <c r="BH592" s="48">
        <v>0</v>
      </c>
      <c r="BI592" s="49">
        <v>0</v>
      </c>
      <c r="BJ592" s="48">
        <v>0</v>
      </c>
      <c r="BK592" s="49">
        <v>0</v>
      </c>
      <c r="BL592" s="48">
        <v>42</v>
      </c>
      <c r="BM592" s="49">
        <v>100</v>
      </c>
      <c r="BN592" s="48">
        <v>42</v>
      </c>
    </row>
    <row r="593" spans="1:66" ht="15">
      <c r="A593" s="64" t="s">
        <v>619</v>
      </c>
      <c r="B593" s="64" t="s">
        <v>597</v>
      </c>
      <c r="C593" s="65" t="s">
        <v>5759</v>
      </c>
      <c r="D593" s="66">
        <v>3</v>
      </c>
      <c r="E593" s="67" t="s">
        <v>132</v>
      </c>
      <c r="F593" s="68">
        <v>32</v>
      </c>
      <c r="G593" s="65"/>
      <c r="H593" s="69"/>
      <c r="I593" s="70"/>
      <c r="J593" s="70"/>
      <c r="K593" s="34" t="s">
        <v>65</v>
      </c>
      <c r="L593" s="77">
        <v>593</v>
      </c>
      <c r="M593" s="77"/>
      <c r="N593" s="72"/>
      <c r="O593" s="79" t="s">
        <v>630</v>
      </c>
      <c r="P593" s="81">
        <v>43689.95489583333</v>
      </c>
      <c r="Q593" s="79" t="s">
        <v>644</v>
      </c>
      <c r="R593" s="79"/>
      <c r="S593" s="79"/>
      <c r="T593" s="79" t="s">
        <v>661</v>
      </c>
      <c r="U593" s="79"/>
      <c r="V593" s="82" t="s">
        <v>1084</v>
      </c>
      <c r="W593" s="81">
        <v>43689.95489583333</v>
      </c>
      <c r="X593" s="85">
        <v>43689</v>
      </c>
      <c r="Y593" s="87" t="s">
        <v>1584</v>
      </c>
      <c r="Z593" s="82" t="s">
        <v>2096</v>
      </c>
      <c r="AA593" s="79"/>
      <c r="AB593" s="79"/>
      <c r="AC593" s="87" t="s">
        <v>2608</v>
      </c>
      <c r="AD593" s="79"/>
      <c r="AE593" s="79" t="b">
        <v>0</v>
      </c>
      <c r="AF593" s="79">
        <v>0</v>
      </c>
      <c r="AG593" s="87" t="s">
        <v>2624</v>
      </c>
      <c r="AH593" s="79" t="b">
        <v>0</v>
      </c>
      <c r="AI593" s="79" t="s">
        <v>2626</v>
      </c>
      <c r="AJ593" s="79"/>
      <c r="AK593" s="87" t="s">
        <v>2624</v>
      </c>
      <c r="AL593" s="79" t="b">
        <v>0</v>
      </c>
      <c r="AM593" s="79">
        <v>158</v>
      </c>
      <c r="AN593" s="87" t="s">
        <v>2621</v>
      </c>
      <c r="AO593" s="79" t="s">
        <v>2631</v>
      </c>
      <c r="AP593" s="79" t="b">
        <v>0</v>
      </c>
      <c r="AQ593" s="87" t="s">
        <v>2621</v>
      </c>
      <c r="AR593" s="79" t="s">
        <v>176</v>
      </c>
      <c r="AS593" s="79">
        <v>0</v>
      </c>
      <c r="AT593" s="79">
        <v>0</v>
      </c>
      <c r="AU593" s="79"/>
      <c r="AV593" s="79"/>
      <c r="AW593" s="79"/>
      <c r="AX593" s="79"/>
      <c r="AY593" s="79"/>
      <c r="AZ593" s="79"/>
      <c r="BA593" s="79"/>
      <c r="BB593" s="79"/>
      <c r="BC593">
        <v>1</v>
      </c>
      <c r="BD593" s="78" t="str">
        <f>REPLACE(INDEX(GroupVertices[Group],MATCH(Edges[[#This Row],[Vertex 1]],GroupVertices[Vertex],0)),1,1,"")</f>
        <v>2</v>
      </c>
      <c r="BE593" s="78" t="str">
        <f>REPLACE(INDEX(GroupVertices[Group],MATCH(Edges[[#This Row],[Vertex 2]],GroupVertices[Vertex],0)),1,1,"")</f>
        <v>2</v>
      </c>
      <c r="BF593" s="48">
        <v>0</v>
      </c>
      <c r="BG593" s="49">
        <v>0</v>
      </c>
      <c r="BH593" s="48">
        <v>0</v>
      </c>
      <c r="BI593" s="49">
        <v>0</v>
      </c>
      <c r="BJ593" s="48">
        <v>0</v>
      </c>
      <c r="BK593" s="49">
        <v>0</v>
      </c>
      <c r="BL593" s="48">
        <v>42</v>
      </c>
      <c r="BM593" s="49">
        <v>100</v>
      </c>
      <c r="BN593" s="48">
        <v>42</v>
      </c>
    </row>
    <row r="594" spans="1:66" ht="15">
      <c r="A594" s="64" t="s">
        <v>620</v>
      </c>
      <c r="B594" s="64" t="s">
        <v>628</v>
      </c>
      <c r="C594" s="65" t="s">
        <v>5760</v>
      </c>
      <c r="D594" s="66">
        <v>10</v>
      </c>
      <c r="E594" s="67" t="s">
        <v>136</v>
      </c>
      <c r="F594" s="68">
        <v>28.285714285714285</v>
      </c>
      <c r="G594" s="65"/>
      <c r="H594" s="69"/>
      <c r="I594" s="70"/>
      <c r="J594" s="70"/>
      <c r="K594" s="34" t="s">
        <v>65</v>
      </c>
      <c r="L594" s="77">
        <v>594</v>
      </c>
      <c r="M594" s="77"/>
      <c r="N594" s="72"/>
      <c r="O594" s="79" t="s">
        <v>631</v>
      </c>
      <c r="P594" s="81">
        <v>43624.4434375</v>
      </c>
      <c r="Q594" s="79" t="s">
        <v>649</v>
      </c>
      <c r="R594" s="82" t="s">
        <v>654</v>
      </c>
      <c r="S594" s="79" t="s">
        <v>657</v>
      </c>
      <c r="T594" s="79" t="s">
        <v>677</v>
      </c>
      <c r="U594" s="82" t="s">
        <v>695</v>
      </c>
      <c r="V594" s="82" t="s">
        <v>695</v>
      </c>
      <c r="W594" s="81">
        <v>43624.4434375</v>
      </c>
      <c r="X594" s="85">
        <v>43624</v>
      </c>
      <c r="Y594" s="87" t="s">
        <v>1585</v>
      </c>
      <c r="Z594" s="82" t="s">
        <v>2097</v>
      </c>
      <c r="AA594" s="79"/>
      <c r="AB594" s="79"/>
      <c r="AC594" s="87" t="s">
        <v>2609</v>
      </c>
      <c r="AD594" s="79"/>
      <c r="AE594" s="79" t="b">
        <v>0</v>
      </c>
      <c r="AF594" s="79">
        <v>1</v>
      </c>
      <c r="AG594" s="87" t="s">
        <v>2624</v>
      </c>
      <c r="AH594" s="79" t="b">
        <v>0</v>
      </c>
      <c r="AI594" s="79" t="s">
        <v>2626</v>
      </c>
      <c r="AJ594" s="79"/>
      <c r="AK594" s="87" t="s">
        <v>2624</v>
      </c>
      <c r="AL594" s="79" t="b">
        <v>0</v>
      </c>
      <c r="AM594" s="79">
        <v>1</v>
      </c>
      <c r="AN594" s="87" t="s">
        <v>2624</v>
      </c>
      <c r="AO594" s="79" t="s">
        <v>2631</v>
      </c>
      <c r="AP594" s="79" t="b">
        <v>0</v>
      </c>
      <c r="AQ594" s="87" t="s">
        <v>2609</v>
      </c>
      <c r="AR594" s="79" t="s">
        <v>630</v>
      </c>
      <c r="AS594" s="79">
        <v>0</v>
      </c>
      <c r="AT594" s="79">
        <v>0</v>
      </c>
      <c r="AU594" s="79"/>
      <c r="AV594" s="79"/>
      <c r="AW594" s="79"/>
      <c r="AX594" s="79"/>
      <c r="AY594" s="79"/>
      <c r="AZ594" s="79"/>
      <c r="BA594" s="79"/>
      <c r="BB594" s="79"/>
      <c r="BC594">
        <v>2</v>
      </c>
      <c r="BD594" s="78" t="str">
        <f>REPLACE(INDEX(GroupVertices[Group],MATCH(Edges[[#This Row],[Vertex 1]],GroupVertices[Vertex],0)),1,1,"")</f>
        <v>6</v>
      </c>
      <c r="BE594" s="78" t="str">
        <f>REPLACE(INDEX(GroupVertices[Group],MATCH(Edges[[#This Row],[Vertex 2]],GroupVertices[Vertex],0)),1,1,"")</f>
        <v>6</v>
      </c>
      <c r="BF594" s="48">
        <v>0</v>
      </c>
      <c r="BG594" s="49">
        <v>0</v>
      </c>
      <c r="BH594" s="48">
        <v>1</v>
      </c>
      <c r="BI594" s="49">
        <v>3.125</v>
      </c>
      <c r="BJ594" s="48">
        <v>0</v>
      </c>
      <c r="BK594" s="49">
        <v>0</v>
      </c>
      <c r="BL594" s="48">
        <v>31</v>
      </c>
      <c r="BM594" s="49">
        <v>96.875</v>
      </c>
      <c r="BN594" s="48">
        <v>32</v>
      </c>
    </row>
    <row r="595" spans="1:66" ht="15">
      <c r="A595" s="64" t="s">
        <v>620</v>
      </c>
      <c r="B595" s="64" t="s">
        <v>628</v>
      </c>
      <c r="C595" s="65" t="s">
        <v>5760</v>
      </c>
      <c r="D595" s="66">
        <v>10</v>
      </c>
      <c r="E595" s="67" t="s">
        <v>136</v>
      </c>
      <c r="F595" s="68">
        <v>28.285714285714285</v>
      </c>
      <c r="G595" s="65"/>
      <c r="H595" s="69"/>
      <c r="I595" s="70"/>
      <c r="J595" s="70"/>
      <c r="K595" s="34" t="s">
        <v>65</v>
      </c>
      <c r="L595" s="77">
        <v>595</v>
      </c>
      <c r="M595" s="77"/>
      <c r="N595" s="72"/>
      <c r="O595" s="79" t="s">
        <v>631</v>
      </c>
      <c r="P595" s="81">
        <v>43689.94510416667</v>
      </c>
      <c r="Q595" s="79" t="s">
        <v>649</v>
      </c>
      <c r="R595" s="79"/>
      <c r="S595" s="79"/>
      <c r="T595" s="79" t="s">
        <v>677</v>
      </c>
      <c r="U595" s="79"/>
      <c r="V595" s="82" t="s">
        <v>1085</v>
      </c>
      <c r="W595" s="81">
        <v>43689.94510416667</v>
      </c>
      <c r="X595" s="85">
        <v>43689</v>
      </c>
      <c r="Y595" s="87" t="s">
        <v>1586</v>
      </c>
      <c r="Z595" s="82" t="s">
        <v>2098</v>
      </c>
      <c r="AA595" s="79"/>
      <c r="AB595" s="79"/>
      <c r="AC595" s="87" t="s">
        <v>2610</v>
      </c>
      <c r="AD595" s="79"/>
      <c r="AE595" s="79" t="b">
        <v>0</v>
      </c>
      <c r="AF595" s="79">
        <v>0</v>
      </c>
      <c r="AG595" s="87" t="s">
        <v>2624</v>
      </c>
      <c r="AH595" s="79" t="b">
        <v>0</v>
      </c>
      <c r="AI595" s="79" t="s">
        <v>2626</v>
      </c>
      <c r="AJ595" s="79"/>
      <c r="AK595" s="87" t="s">
        <v>2624</v>
      </c>
      <c r="AL595" s="79" t="b">
        <v>0</v>
      </c>
      <c r="AM595" s="79">
        <v>1</v>
      </c>
      <c r="AN595" s="87" t="s">
        <v>2609</v>
      </c>
      <c r="AO595" s="79" t="s">
        <v>2631</v>
      </c>
      <c r="AP595" s="79" t="b">
        <v>0</v>
      </c>
      <c r="AQ595" s="87" t="s">
        <v>2609</v>
      </c>
      <c r="AR595" s="79" t="s">
        <v>176</v>
      </c>
      <c r="AS595" s="79">
        <v>0</v>
      </c>
      <c r="AT595" s="79">
        <v>0</v>
      </c>
      <c r="AU595" s="79"/>
      <c r="AV595" s="79"/>
      <c r="AW595" s="79"/>
      <c r="AX595" s="79"/>
      <c r="AY595" s="79"/>
      <c r="AZ595" s="79"/>
      <c r="BA595" s="79"/>
      <c r="BB595" s="79"/>
      <c r="BC595">
        <v>2</v>
      </c>
      <c r="BD595" s="78" t="str">
        <f>REPLACE(INDEX(GroupVertices[Group],MATCH(Edges[[#This Row],[Vertex 1]],GroupVertices[Vertex],0)),1,1,"")</f>
        <v>6</v>
      </c>
      <c r="BE595" s="78" t="str">
        <f>REPLACE(INDEX(GroupVertices[Group],MATCH(Edges[[#This Row],[Vertex 2]],GroupVertices[Vertex],0)),1,1,"")</f>
        <v>6</v>
      </c>
      <c r="BF595" s="48">
        <v>0</v>
      </c>
      <c r="BG595" s="49">
        <v>0</v>
      </c>
      <c r="BH595" s="48">
        <v>1</v>
      </c>
      <c r="BI595" s="49">
        <v>3.125</v>
      </c>
      <c r="BJ595" s="48">
        <v>0</v>
      </c>
      <c r="BK595" s="49">
        <v>0</v>
      </c>
      <c r="BL595" s="48">
        <v>31</v>
      </c>
      <c r="BM595" s="49">
        <v>96.875</v>
      </c>
      <c r="BN595" s="48">
        <v>32</v>
      </c>
    </row>
    <row r="596" spans="1:66" ht="15">
      <c r="A596" s="64" t="s">
        <v>620</v>
      </c>
      <c r="B596" s="64" t="s">
        <v>629</v>
      </c>
      <c r="C596" s="65" t="s">
        <v>5760</v>
      </c>
      <c r="D596" s="66">
        <v>10</v>
      </c>
      <c r="E596" s="67" t="s">
        <v>136</v>
      </c>
      <c r="F596" s="68">
        <v>28.285714285714285</v>
      </c>
      <c r="G596" s="65"/>
      <c r="H596" s="69"/>
      <c r="I596" s="70"/>
      <c r="J596" s="70"/>
      <c r="K596" s="34" t="s">
        <v>65</v>
      </c>
      <c r="L596" s="77">
        <v>596</v>
      </c>
      <c r="M596" s="77"/>
      <c r="N596" s="72"/>
      <c r="O596" s="79" t="s">
        <v>631</v>
      </c>
      <c r="P596" s="81">
        <v>43353.215046296296</v>
      </c>
      <c r="Q596" s="79" t="s">
        <v>650</v>
      </c>
      <c r="R596" s="79"/>
      <c r="S596" s="79"/>
      <c r="T596" s="79" t="s">
        <v>678</v>
      </c>
      <c r="U596" s="82" t="s">
        <v>696</v>
      </c>
      <c r="V596" s="82" t="s">
        <v>696</v>
      </c>
      <c r="W596" s="81">
        <v>43353.215046296296</v>
      </c>
      <c r="X596" s="85">
        <v>43353</v>
      </c>
      <c r="Y596" s="87" t="s">
        <v>1587</v>
      </c>
      <c r="Z596" s="82" t="s">
        <v>2099</v>
      </c>
      <c r="AA596" s="79"/>
      <c r="AB596" s="79"/>
      <c r="AC596" s="87" t="s">
        <v>2611</v>
      </c>
      <c r="AD596" s="79"/>
      <c r="AE596" s="79" t="b">
        <v>0</v>
      </c>
      <c r="AF596" s="79">
        <v>45</v>
      </c>
      <c r="AG596" s="87" t="s">
        <v>2624</v>
      </c>
      <c r="AH596" s="79" t="b">
        <v>0</v>
      </c>
      <c r="AI596" s="79" t="s">
        <v>2626</v>
      </c>
      <c r="AJ596" s="79"/>
      <c r="AK596" s="87" t="s">
        <v>2624</v>
      </c>
      <c r="AL596" s="79" t="b">
        <v>0</v>
      </c>
      <c r="AM596" s="79">
        <v>32</v>
      </c>
      <c r="AN596" s="87" t="s">
        <v>2624</v>
      </c>
      <c r="AO596" s="79" t="s">
        <v>2631</v>
      </c>
      <c r="AP596" s="79" t="b">
        <v>0</v>
      </c>
      <c r="AQ596" s="87" t="s">
        <v>2611</v>
      </c>
      <c r="AR596" s="79" t="s">
        <v>630</v>
      </c>
      <c r="AS596" s="79">
        <v>0</v>
      </c>
      <c r="AT596" s="79">
        <v>0</v>
      </c>
      <c r="AU596" s="79"/>
      <c r="AV596" s="79"/>
      <c r="AW596" s="79"/>
      <c r="AX596" s="79"/>
      <c r="AY596" s="79"/>
      <c r="AZ596" s="79"/>
      <c r="BA596" s="79"/>
      <c r="BB596" s="79"/>
      <c r="BC596">
        <v>2</v>
      </c>
      <c r="BD596" s="78" t="str">
        <f>REPLACE(INDEX(GroupVertices[Group],MATCH(Edges[[#This Row],[Vertex 1]],GroupVertices[Vertex],0)),1,1,"")</f>
        <v>6</v>
      </c>
      <c r="BE596" s="78" t="str">
        <f>REPLACE(INDEX(GroupVertices[Group],MATCH(Edges[[#This Row],[Vertex 2]],GroupVertices[Vertex],0)),1,1,"")</f>
        <v>6</v>
      </c>
      <c r="BF596" s="48">
        <v>0</v>
      </c>
      <c r="BG596" s="49">
        <v>0</v>
      </c>
      <c r="BH596" s="48">
        <v>0</v>
      </c>
      <c r="BI596" s="49">
        <v>0</v>
      </c>
      <c r="BJ596" s="48">
        <v>0</v>
      </c>
      <c r="BK596" s="49">
        <v>0</v>
      </c>
      <c r="BL596" s="48">
        <v>42</v>
      </c>
      <c r="BM596" s="49">
        <v>100</v>
      </c>
      <c r="BN596" s="48">
        <v>42</v>
      </c>
    </row>
    <row r="597" spans="1:66" ht="15">
      <c r="A597" s="64" t="s">
        <v>620</v>
      </c>
      <c r="B597" s="64" t="s">
        <v>629</v>
      </c>
      <c r="C597" s="65" t="s">
        <v>5760</v>
      </c>
      <c r="D597" s="66">
        <v>10</v>
      </c>
      <c r="E597" s="67" t="s">
        <v>136</v>
      </c>
      <c r="F597" s="68">
        <v>28.285714285714285</v>
      </c>
      <c r="G597" s="65"/>
      <c r="H597" s="69"/>
      <c r="I597" s="70"/>
      <c r="J597" s="70"/>
      <c r="K597" s="34" t="s">
        <v>65</v>
      </c>
      <c r="L597" s="77">
        <v>597</v>
      </c>
      <c r="M597" s="77"/>
      <c r="N597" s="72"/>
      <c r="O597" s="79" t="s">
        <v>631</v>
      </c>
      <c r="P597" s="81">
        <v>43689.95528935185</v>
      </c>
      <c r="Q597" s="79" t="s">
        <v>650</v>
      </c>
      <c r="R597" s="79"/>
      <c r="S597" s="79"/>
      <c r="T597" s="79" t="s">
        <v>679</v>
      </c>
      <c r="U597" s="79"/>
      <c r="V597" s="82" t="s">
        <v>1085</v>
      </c>
      <c r="W597" s="81">
        <v>43689.95528935185</v>
      </c>
      <c r="X597" s="85">
        <v>43689</v>
      </c>
      <c r="Y597" s="87" t="s">
        <v>1588</v>
      </c>
      <c r="Z597" s="82" t="s">
        <v>2100</v>
      </c>
      <c r="AA597" s="79"/>
      <c r="AB597" s="79"/>
      <c r="AC597" s="87" t="s">
        <v>2612</v>
      </c>
      <c r="AD597" s="79"/>
      <c r="AE597" s="79" t="b">
        <v>0</v>
      </c>
      <c r="AF597" s="79">
        <v>0</v>
      </c>
      <c r="AG597" s="87" t="s">
        <v>2624</v>
      </c>
      <c r="AH597" s="79" t="b">
        <v>0</v>
      </c>
      <c r="AI597" s="79" t="s">
        <v>2626</v>
      </c>
      <c r="AJ597" s="79"/>
      <c r="AK597" s="87" t="s">
        <v>2624</v>
      </c>
      <c r="AL597" s="79" t="b">
        <v>0</v>
      </c>
      <c r="AM597" s="79">
        <v>32</v>
      </c>
      <c r="AN597" s="87" t="s">
        <v>2611</v>
      </c>
      <c r="AO597" s="79" t="s">
        <v>2633</v>
      </c>
      <c r="AP597" s="79" t="b">
        <v>0</v>
      </c>
      <c r="AQ597" s="87" t="s">
        <v>2611</v>
      </c>
      <c r="AR597" s="79" t="s">
        <v>176</v>
      </c>
      <c r="AS597" s="79">
        <v>0</v>
      </c>
      <c r="AT597" s="79">
        <v>0</v>
      </c>
      <c r="AU597" s="79"/>
      <c r="AV597" s="79"/>
      <c r="AW597" s="79"/>
      <c r="AX597" s="79"/>
      <c r="AY597" s="79"/>
      <c r="AZ597" s="79"/>
      <c r="BA597" s="79"/>
      <c r="BB597" s="79"/>
      <c r="BC597">
        <v>2</v>
      </c>
      <c r="BD597" s="78" t="str">
        <f>REPLACE(INDEX(GroupVertices[Group],MATCH(Edges[[#This Row],[Vertex 1]],GroupVertices[Vertex],0)),1,1,"")</f>
        <v>6</v>
      </c>
      <c r="BE597" s="78" t="str">
        <f>REPLACE(INDEX(GroupVertices[Group],MATCH(Edges[[#This Row],[Vertex 2]],GroupVertices[Vertex],0)),1,1,"")</f>
        <v>6</v>
      </c>
      <c r="BF597" s="48">
        <v>0</v>
      </c>
      <c r="BG597" s="49">
        <v>0</v>
      </c>
      <c r="BH597" s="48">
        <v>0</v>
      </c>
      <c r="BI597" s="49">
        <v>0</v>
      </c>
      <c r="BJ597" s="48">
        <v>0</v>
      </c>
      <c r="BK597" s="49">
        <v>0</v>
      </c>
      <c r="BL597" s="48">
        <v>42</v>
      </c>
      <c r="BM597" s="49">
        <v>100</v>
      </c>
      <c r="BN597" s="48">
        <v>42</v>
      </c>
    </row>
    <row r="598" spans="1:66" ht="15">
      <c r="A598" s="64" t="s">
        <v>620</v>
      </c>
      <c r="B598" s="64" t="s">
        <v>597</v>
      </c>
      <c r="C598" s="65" t="s">
        <v>5763</v>
      </c>
      <c r="D598" s="66">
        <v>10</v>
      </c>
      <c r="E598" s="67" t="s">
        <v>136</v>
      </c>
      <c r="F598" s="68">
        <v>6</v>
      </c>
      <c r="G598" s="65"/>
      <c r="H598" s="69"/>
      <c r="I598" s="70"/>
      <c r="J598" s="70"/>
      <c r="K598" s="34" t="s">
        <v>65</v>
      </c>
      <c r="L598" s="77">
        <v>598</v>
      </c>
      <c r="M598" s="77"/>
      <c r="N598" s="72"/>
      <c r="O598" s="79" t="s">
        <v>631</v>
      </c>
      <c r="P598" s="81">
        <v>43624.4434375</v>
      </c>
      <c r="Q598" s="79" t="s">
        <v>649</v>
      </c>
      <c r="R598" s="82" t="s">
        <v>654</v>
      </c>
      <c r="S598" s="79" t="s">
        <v>657</v>
      </c>
      <c r="T598" s="79" t="s">
        <v>677</v>
      </c>
      <c r="U598" s="82" t="s">
        <v>695</v>
      </c>
      <c r="V598" s="82" t="s">
        <v>695</v>
      </c>
      <c r="W598" s="81">
        <v>43624.4434375</v>
      </c>
      <c r="X598" s="85">
        <v>43624</v>
      </c>
      <c r="Y598" s="87" t="s">
        <v>1585</v>
      </c>
      <c r="Z598" s="82" t="s">
        <v>2097</v>
      </c>
      <c r="AA598" s="79"/>
      <c r="AB598" s="79"/>
      <c r="AC598" s="87" t="s">
        <v>2609</v>
      </c>
      <c r="AD598" s="79"/>
      <c r="AE598" s="79" t="b">
        <v>0</v>
      </c>
      <c r="AF598" s="79">
        <v>1</v>
      </c>
      <c r="AG598" s="87" t="s">
        <v>2624</v>
      </c>
      <c r="AH598" s="79" t="b">
        <v>0</v>
      </c>
      <c r="AI598" s="79" t="s">
        <v>2626</v>
      </c>
      <c r="AJ598" s="79"/>
      <c r="AK598" s="87" t="s">
        <v>2624</v>
      </c>
      <c r="AL598" s="79" t="b">
        <v>0</v>
      </c>
      <c r="AM598" s="79">
        <v>1</v>
      </c>
      <c r="AN598" s="87" t="s">
        <v>2624</v>
      </c>
      <c r="AO598" s="79" t="s">
        <v>2631</v>
      </c>
      <c r="AP598" s="79" t="b">
        <v>0</v>
      </c>
      <c r="AQ598" s="87" t="s">
        <v>2609</v>
      </c>
      <c r="AR598" s="79" t="s">
        <v>630</v>
      </c>
      <c r="AS598" s="79">
        <v>0</v>
      </c>
      <c r="AT598" s="79">
        <v>0</v>
      </c>
      <c r="AU598" s="79"/>
      <c r="AV598" s="79"/>
      <c r="AW598" s="79"/>
      <c r="AX598" s="79"/>
      <c r="AY598" s="79"/>
      <c r="AZ598" s="79"/>
      <c r="BA598" s="79"/>
      <c r="BB598" s="79"/>
      <c r="BC598">
        <v>8</v>
      </c>
      <c r="BD598" s="78" t="str">
        <f>REPLACE(INDEX(GroupVertices[Group],MATCH(Edges[[#This Row],[Vertex 1]],GroupVertices[Vertex],0)),1,1,"")</f>
        <v>6</v>
      </c>
      <c r="BE598" s="78" t="str">
        <f>REPLACE(INDEX(GroupVertices[Group],MATCH(Edges[[#This Row],[Vertex 2]],GroupVertices[Vertex],0)),1,1,"")</f>
        <v>2</v>
      </c>
      <c r="BF598" s="48"/>
      <c r="BG598" s="49"/>
      <c r="BH598" s="48"/>
      <c r="BI598" s="49"/>
      <c r="BJ598" s="48"/>
      <c r="BK598" s="49"/>
      <c r="BL598" s="48"/>
      <c r="BM598" s="49"/>
      <c r="BN598" s="48"/>
    </row>
    <row r="599" spans="1:66" ht="15">
      <c r="A599" s="64" t="s">
        <v>620</v>
      </c>
      <c r="B599" s="64" t="s">
        <v>597</v>
      </c>
      <c r="C599" s="65" t="s">
        <v>5763</v>
      </c>
      <c r="D599" s="66">
        <v>10</v>
      </c>
      <c r="E599" s="67" t="s">
        <v>136</v>
      </c>
      <c r="F599" s="68">
        <v>6</v>
      </c>
      <c r="G599" s="65"/>
      <c r="H599" s="69"/>
      <c r="I599" s="70"/>
      <c r="J599" s="70"/>
      <c r="K599" s="34" t="s">
        <v>65</v>
      </c>
      <c r="L599" s="77">
        <v>599</v>
      </c>
      <c r="M599" s="77"/>
      <c r="N599" s="72"/>
      <c r="O599" s="79" t="s">
        <v>631</v>
      </c>
      <c r="P599" s="81">
        <v>43353.215046296296</v>
      </c>
      <c r="Q599" s="79" t="s">
        <v>650</v>
      </c>
      <c r="R599" s="79"/>
      <c r="S599" s="79"/>
      <c r="T599" s="79" t="s">
        <v>678</v>
      </c>
      <c r="U599" s="82" t="s">
        <v>696</v>
      </c>
      <c r="V599" s="82" t="s">
        <v>696</v>
      </c>
      <c r="W599" s="81">
        <v>43353.215046296296</v>
      </c>
      <c r="X599" s="85">
        <v>43353</v>
      </c>
      <c r="Y599" s="87" t="s">
        <v>1587</v>
      </c>
      <c r="Z599" s="82" t="s">
        <v>2099</v>
      </c>
      <c r="AA599" s="79"/>
      <c r="AB599" s="79"/>
      <c r="AC599" s="87" t="s">
        <v>2611</v>
      </c>
      <c r="AD599" s="79"/>
      <c r="AE599" s="79" t="b">
        <v>0</v>
      </c>
      <c r="AF599" s="79">
        <v>45</v>
      </c>
      <c r="AG599" s="87" t="s">
        <v>2624</v>
      </c>
      <c r="AH599" s="79" t="b">
        <v>0</v>
      </c>
      <c r="AI599" s="79" t="s">
        <v>2626</v>
      </c>
      <c r="AJ599" s="79"/>
      <c r="AK599" s="87" t="s">
        <v>2624</v>
      </c>
      <c r="AL599" s="79" t="b">
        <v>0</v>
      </c>
      <c r="AM599" s="79">
        <v>32</v>
      </c>
      <c r="AN599" s="87" t="s">
        <v>2624</v>
      </c>
      <c r="AO599" s="79" t="s">
        <v>2631</v>
      </c>
      <c r="AP599" s="79" t="b">
        <v>0</v>
      </c>
      <c r="AQ599" s="87" t="s">
        <v>2611</v>
      </c>
      <c r="AR599" s="79" t="s">
        <v>630</v>
      </c>
      <c r="AS599" s="79">
        <v>0</v>
      </c>
      <c r="AT599" s="79">
        <v>0</v>
      </c>
      <c r="AU599" s="79"/>
      <c r="AV599" s="79"/>
      <c r="AW599" s="79"/>
      <c r="AX599" s="79"/>
      <c r="AY599" s="79"/>
      <c r="AZ599" s="79"/>
      <c r="BA599" s="79"/>
      <c r="BB599" s="79"/>
      <c r="BC599">
        <v>8</v>
      </c>
      <c r="BD599" s="78" t="str">
        <f>REPLACE(INDEX(GroupVertices[Group],MATCH(Edges[[#This Row],[Vertex 1]],GroupVertices[Vertex],0)),1,1,"")</f>
        <v>6</v>
      </c>
      <c r="BE599" s="78" t="str">
        <f>REPLACE(INDEX(GroupVertices[Group],MATCH(Edges[[#This Row],[Vertex 2]],GroupVertices[Vertex],0)),1,1,"")</f>
        <v>2</v>
      </c>
      <c r="BF599" s="48"/>
      <c r="BG599" s="49"/>
      <c r="BH599" s="48"/>
      <c r="BI599" s="49"/>
      <c r="BJ599" s="48"/>
      <c r="BK599" s="49"/>
      <c r="BL599" s="48"/>
      <c r="BM599" s="49"/>
      <c r="BN599" s="48"/>
    </row>
    <row r="600" spans="1:66" ht="15">
      <c r="A600" s="64" t="s">
        <v>620</v>
      </c>
      <c r="B600" s="64" t="s">
        <v>597</v>
      </c>
      <c r="C600" s="65" t="s">
        <v>5763</v>
      </c>
      <c r="D600" s="66">
        <v>10</v>
      </c>
      <c r="E600" s="67" t="s">
        <v>136</v>
      </c>
      <c r="F600" s="68">
        <v>6</v>
      </c>
      <c r="G600" s="65"/>
      <c r="H600" s="69"/>
      <c r="I600" s="70"/>
      <c r="J600" s="70"/>
      <c r="K600" s="34" t="s">
        <v>65</v>
      </c>
      <c r="L600" s="77">
        <v>600</v>
      </c>
      <c r="M600" s="77"/>
      <c r="N600" s="72"/>
      <c r="O600" s="79" t="s">
        <v>631</v>
      </c>
      <c r="P600" s="81">
        <v>43394.70391203704</v>
      </c>
      <c r="Q600" s="79" t="s">
        <v>651</v>
      </c>
      <c r="R600" s="79"/>
      <c r="S600" s="79"/>
      <c r="T600" s="79" t="s">
        <v>680</v>
      </c>
      <c r="U600" s="82" t="s">
        <v>697</v>
      </c>
      <c r="V600" s="82" t="s">
        <v>697</v>
      </c>
      <c r="W600" s="81">
        <v>43394.70391203704</v>
      </c>
      <c r="X600" s="85">
        <v>43394</v>
      </c>
      <c r="Y600" s="87" t="s">
        <v>1589</v>
      </c>
      <c r="Z600" s="82" t="s">
        <v>2101</v>
      </c>
      <c r="AA600" s="79"/>
      <c r="AB600" s="79"/>
      <c r="AC600" s="87" t="s">
        <v>2613</v>
      </c>
      <c r="AD600" s="87" t="s">
        <v>2623</v>
      </c>
      <c r="AE600" s="79" t="b">
        <v>0</v>
      </c>
      <c r="AF600" s="79">
        <v>1</v>
      </c>
      <c r="AG600" s="87" t="s">
        <v>2625</v>
      </c>
      <c r="AH600" s="79" t="b">
        <v>0</v>
      </c>
      <c r="AI600" s="79" t="s">
        <v>2626</v>
      </c>
      <c r="AJ600" s="79"/>
      <c r="AK600" s="87" t="s">
        <v>2624</v>
      </c>
      <c r="AL600" s="79" t="b">
        <v>0</v>
      </c>
      <c r="AM600" s="79">
        <v>1</v>
      </c>
      <c r="AN600" s="87" t="s">
        <v>2624</v>
      </c>
      <c r="AO600" s="79" t="s">
        <v>2631</v>
      </c>
      <c r="AP600" s="79" t="b">
        <v>0</v>
      </c>
      <c r="AQ600" s="87" t="s">
        <v>2623</v>
      </c>
      <c r="AR600" s="79" t="s">
        <v>630</v>
      </c>
      <c r="AS600" s="79">
        <v>0</v>
      </c>
      <c r="AT600" s="79">
        <v>0</v>
      </c>
      <c r="AU600" s="79"/>
      <c r="AV600" s="79"/>
      <c r="AW600" s="79"/>
      <c r="AX600" s="79"/>
      <c r="AY600" s="79"/>
      <c r="AZ600" s="79"/>
      <c r="BA600" s="79"/>
      <c r="BB600" s="79"/>
      <c r="BC600">
        <v>8</v>
      </c>
      <c r="BD600" s="78" t="str">
        <f>REPLACE(INDEX(GroupVertices[Group],MATCH(Edges[[#This Row],[Vertex 1]],GroupVertices[Vertex],0)),1,1,"")</f>
        <v>6</v>
      </c>
      <c r="BE600" s="78" t="str">
        <f>REPLACE(INDEX(GroupVertices[Group],MATCH(Edges[[#This Row],[Vertex 2]],GroupVertices[Vertex],0)),1,1,"")</f>
        <v>2</v>
      </c>
      <c r="BF600" s="48">
        <v>3</v>
      </c>
      <c r="BG600" s="49">
        <v>7.894736842105263</v>
      </c>
      <c r="BH600" s="48">
        <v>1</v>
      </c>
      <c r="BI600" s="49">
        <v>2.6315789473684212</v>
      </c>
      <c r="BJ600" s="48">
        <v>0</v>
      </c>
      <c r="BK600" s="49">
        <v>0</v>
      </c>
      <c r="BL600" s="48">
        <v>34</v>
      </c>
      <c r="BM600" s="49">
        <v>89.47368421052632</v>
      </c>
      <c r="BN600" s="48">
        <v>38</v>
      </c>
    </row>
    <row r="601" spans="1:66" ht="15">
      <c r="A601" s="64" t="s">
        <v>620</v>
      </c>
      <c r="B601" s="64" t="s">
        <v>597</v>
      </c>
      <c r="C601" s="65" t="s">
        <v>5763</v>
      </c>
      <c r="D601" s="66">
        <v>10</v>
      </c>
      <c r="E601" s="67" t="s">
        <v>136</v>
      </c>
      <c r="F601" s="68">
        <v>6</v>
      </c>
      <c r="G601" s="65"/>
      <c r="H601" s="69"/>
      <c r="I601" s="70"/>
      <c r="J601" s="70"/>
      <c r="K601" s="34" t="s">
        <v>65</v>
      </c>
      <c r="L601" s="77">
        <v>601</v>
      </c>
      <c r="M601" s="77"/>
      <c r="N601" s="72"/>
      <c r="O601" s="79" t="s">
        <v>631</v>
      </c>
      <c r="P601" s="81">
        <v>43388.65770833333</v>
      </c>
      <c r="Q601" s="79" t="s">
        <v>652</v>
      </c>
      <c r="R601" s="82" t="s">
        <v>655</v>
      </c>
      <c r="S601" s="79" t="s">
        <v>658</v>
      </c>
      <c r="T601" s="79" t="s">
        <v>681</v>
      </c>
      <c r="U601" s="79"/>
      <c r="V601" s="82" t="s">
        <v>1085</v>
      </c>
      <c r="W601" s="81">
        <v>43388.65770833333</v>
      </c>
      <c r="X601" s="85">
        <v>43388</v>
      </c>
      <c r="Y601" s="87" t="s">
        <v>1590</v>
      </c>
      <c r="Z601" s="82" t="s">
        <v>2102</v>
      </c>
      <c r="AA601" s="79"/>
      <c r="AB601" s="79"/>
      <c r="AC601" s="87" t="s">
        <v>2614</v>
      </c>
      <c r="AD601" s="79"/>
      <c r="AE601" s="79" t="b">
        <v>0</v>
      </c>
      <c r="AF601" s="79">
        <v>14</v>
      </c>
      <c r="AG601" s="87" t="s">
        <v>2624</v>
      </c>
      <c r="AH601" s="79" t="b">
        <v>1</v>
      </c>
      <c r="AI601" s="79" t="s">
        <v>2626</v>
      </c>
      <c r="AJ601" s="79"/>
      <c r="AK601" s="87" t="s">
        <v>2630</v>
      </c>
      <c r="AL601" s="79" t="b">
        <v>0</v>
      </c>
      <c r="AM601" s="79">
        <v>6</v>
      </c>
      <c r="AN601" s="87" t="s">
        <v>2624</v>
      </c>
      <c r="AO601" s="79" t="s">
        <v>2631</v>
      </c>
      <c r="AP601" s="79" t="b">
        <v>0</v>
      </c>
      <c r="AQ601" s="87" t="s">
        <v>2614</v>
      </c>
      <c r="AR601" s="79" t="s">
        <v>630</v>
      </c>
      <c r="AS601" s="79">
        <v>0</v>
      </c>
      <c r="AT601" s="79">
        <v>0</v>
      </c>
      <c r="AU601" s="79"/>
      <c r="AV601" s="79"/>
      <c r="AW601" s="79"/>
      <c r="AX601" s="79"/>
      <c r="AY601" s="79"/>
      <c r="AZ601" s="79"/>
      <c r="BA601" s="79"/>
      <c r="BB601" s="79"/>
      <c r="BC601">
        <v>8</v>
      </c>
      <c r="BD601" s="78" t="str">
        <f>REPLACE(INDEX(GroupVertices[Group],MATCH(Edges[[#This Row],[Vertex 1]],GroupVertices[Vertex],0)),1,1,"")</f>
        <v>6</v>
      </c>
      <c r="BE601" s="78" t="str">
        <f>REPLACE(INDEX(GroupVertices[Group],MATCH(Edges[[#This Row],[Vertex 2]],GroupVertices[Vertex],0)),1,1,"")</f>
        <v>2</v>
      </c>
      <c r="BF601" s="48">
        <v>5</v>
      </c>
      <c r="BG601" s="49">
        <v>12.5</v>
      </c>
      <c r="BH601" s="48">
        <v>2</v>
      </c>
      <c r="BI601" s="49">
        <v>5</v>
      </c>
      <c r="BJ601" s="48">
        <v>0</v>
      </c>
      <c r="BK601" s="49">
        <v>0</v>
      </c>
      <c r="BL601" s="48">
        <v>33</v>
      </c>
      <c r="BM601" s="49">
        <v>82.5</v>
      </c>
      <c r="BN601" s="48">
        <v>40</v>
      </c>
    </row>
    <row r="602" spans="1:66" ht="15">
      <c r="A602" s="64" t="s">
        <v>620</v>
      </c>
      <c r="B602" s="64" t="s">
        <v>597</v>
      </c>
      <c r="C602" s="65" t="s">
        <v>5759</v>
      </c>
      <c r="D602" s="66">
        <v>3</v>
      </c>
      <c r="E602" s="67" t="s">
        <v>132</v>
      </c>
      <c r="F602" s="68">
        <v>32</v>
      </c>
      <c r="G602" s="65"/>
      <c r="H602" s="69"/>
      <c r="I602" s="70"/>
      <c r="J602" s="70"/>
      <c r="K602" s="34" t="s">
        <v>65</v>
      </c>
      <c r="L602" s="77">
        <v>602</v>
      </c>
      <c r="M602" s="77"/>
      <c r="N602" s="72"/>
      <c r="O602" s="79" t="s">
        <v>630</v>
      </c>
      <c r="P602" s="81">
        <v>43687.679918981485</v>
      </c>
      <c r="Q602" s="79" t="s">
        <v>644</v>
      </c>
      <c r="R602" s="79"/>
      <c r="S602" s="79"/>
      <c r="T602" s="79" t="s">
        <v>661</v>
      </c>
      <c r="U602" s="79"/>
      <c r="V602" s="82" t="s">
        <v>1085</v>
      </c>
      <c r="W602" s="81">
        <v>43687.679918981485</v>
      </c>
      <c r="X602" s="85">
        <v>43687</v>
      </c>
      <c r="Y602" s="87" t="s">
        <v>1591</v>
      </c>
      <c r="Z602" s="82" t="s">
        <v>2103</v>
      </c>
      <c r="AA602" s="79"/>
      <c r="AB602" s="79"/>
      <c r="AC602" s="87" t="s">
        <v>2615</v>
      </c>
      <c r="AD602" s="79"/>
      <c r="AE602" s="79" t="b">
        <v>0</v>
      </c>
      <c r="AF602" s="79">
        <v>0</v>
      </c>
      <c r="AG602" s="87" t="s">
        <v>2624</v>
      </c>
      <c r="AH602" s="79" t="b">
        <v>0</v>
      </c>
      <c r="AI602" s="79" t="s">
        <v>2626</v>
      </c>
      <c r="AJ602" s="79"/>
      <c r="AK602" s="87" t="s">
        <v>2624</v>
      </c>
      <c r="AL602" s="79" t="b">
        <v>0</v>
      </c>
      <c r="AM602" s="79">
        <v>158</v>
      </c>
      <c r="AN602" s="87" t="s">
        <v>2621</v>
      </c>
      <c r="AO602" s="79" t="s">
        <v>2631</v>
      </c>
      <c r="AP602" s="79" t="b">
        <v>0</v>
      </c>
      <c r="AQ602" s="87" t="s">
        <v>2621</v>
      </c>
      <c r="AR602" s="79" t="s">
        <v>176</v>
      </c>
      <c r="AS602" s="79">
        <v>0</v>
      </c>
      <c r="AT602" s="79">
        <v>0</v>
      </c>
      <c r="AU602" s="79"/>
      <c r="AV602" s="79"/>
      <c r="AW602" s="79"/>
      <c r="AX602" s="79"/>
      <c r="AY602" s="79"/>
      <c r="AZ602" s="79"/>
      <c r="BA602" s="79"/>
      <c r="BB602" s="79"/>
      <c r="BC602">
        <v>1</v>
      </c>
      <c r="BD602" s="78" t="str">
        <f>REPLACE(INDEX(GroupVertices[Group],MATCH(Edges[[#This Row],[Vertex 1]],GroupVertices[Vertex],0)),1,1,"")</f>
        <v>6</v>
      </c>
      <c r="BE602" s="78" t="str">
        <f>REPLACE(INDEX(GroupVertices[Group],MATCH(Edges[[#This Row],[Vertex 2]],GroupVertices[Vertex],0)),1,1,"")</f>
        <v>2</v>
      </c>
      <c r="BF602" s="48">
        <v>0</v>
      </c>
      <c r="BG602" s="49">
        <v>0</v>
      </c>
      <c r="BH602" s="48">
        <v>0</v>
      </c>
      <c r="BI602" s="49">
        <v>0</v>
      </c>
      <c r="BJ602" s="48">
        <v>0</v>
      </c>
      <c r="BK602" s="49">
        <v>0</v>
      </c>
      <c r="BL602" s="48">
        <v>42</v>
      </c>
      <c r="BM602" s="49">
        <v>100</v>
      </c>
      <c r="BN602" s="48">
        <v>42</v>
      </c>
    </row>
    <row r="603" spans="1:66" ht="15">
      <c r="A603" s="64" t="s">
        <v>620</v>
      </c>
      <c r="B603" s="64" t="s">
        <v>620</v>
      </c>
      <c r="C603" s="65" t="s">
        <v>5762</v>
      </c>
      <c r="D603" s="66">
        <v>10</v>
      </c>
      <c r="E603" s="67" t="s">
        <v>136</v>
      </c>
      <c r="F603" s="68">
        <v>20.857142857142858</v>
      </c>
      <c r="G603" s="65"/>
      <c r="H603" s="69"/>
      <c r="I603" s="70"/>
      <c r="J603" s="70"/>
      <c r="K603" s="34" t="s">
        <v>65</v>
      </c>
      <c r="L603" s="77">
        <v>603</v>
      </c>
      <c r="M603" s="77"/>
      <c r="N603" s="72"/>
      <c r="O603" s="79" t="s">
        <v>630</v>
      </c>
      <c r="P603" s="81">
        <v>43689.94510416667</v>
      </c>
      <c r="Q603" s="79" t="s">
        <v>649</v>
      </c>
      <c r="R603" s="79"/>
      <c r="S603" s="79"/>
      <c r="T603" s="79" t="s">
        <v>677</v>
      </c>
      <c r="U603" s="79"/>
      <c r="V603" s="82" t="s">
        <v>1085</v>
      </c>
      <c r="W603" s="81">
        <v>43689.94510416667</v>
      </c>
      <c r="X603" s="85">
        <v>43689</v>
      </c>
      <c r="Y603" s="87" t="s">
        <v>1586</v>
      </c>
      <c r="Z603" s="82" t="s">
        <v>2098</v>
      </c>
      <c r="AA603" s="79"/>
      <c r="AB603" s="79"/>
      <c r="AC603" s="87" t="s">
        <v>2610</v>
      </c>
      <c r="AD603" s="79"/>
      <c r="AE603" s="79" t="b">
        <v>0</v>
      </c>
      <c r="AF603" s="79">
        <v>0</v>
      </c>
      <c r="AG603" s="87" t="s">
        <v>2624</v>
      </c>
      <c r="AH603" s="79" t="b">
        <v>0</v>
      </c>
      <c r="AI603" s="79" t="s">
        <v>2626</v>
      </c>
      <c r="AJ603" s="79"/>
      <c r="AK603" s="87" t="s">
        <v>2624</v>
      </c>
      <c r="AL603" s="79" t="b">
        <v>0</v>
      </c>
      <c r="AM603" s="79">
        <v>1</v>
      </c>
      <c r="AN603" s="87" t="s">
        <v>2609</v>
      </c>
      <c r="AO603" s="79" t="s">
        <v>2631</v>
      </c>
      <c r="AP603" s="79" t="b">
        <v>0</v>
      </c>
      <c r="AQ603" s="87" t="s">
        <v>2609</v>
      </c>
      <c r="AR603" s="79" t="s">
        <v>176</v>
      </c>
      <c r="AS603" s="79">
        <v>0</v>
      </c>
      <c r="AT603" s="79">
        <v>0</v>
      </c>
      <c r="AU603" s="79"/>
      <c r="AV603" s="79"/>
      <c r="AW603" s="79"/>
      <c r="AX603" s="79"/>
      <c r="AY603" s="79"/>
      <c r="AZ603" s="79"/>
      <c r="BA603" s="79"/>
      <c r="BB603" s="79"/>
      <c r="BC603">
        <v>4</v>
      </c>
      <c r="BD603" s="78" t="str">
        <f>REPLACE(INDEX(GroupVertices[Group],MATCH(Edges[[#This Row],[Vertex 1]],GroupVertices[Vertex],0)),1,1,"")</f>
        <v>6</v>
      </c>
      <c r="BE603" s="78" t="str">
        <f>REPLACE(INDEX(GroupVertices[Group],MATCH(Edges[[#This Row],[Vertex 2]],GroupVertices[Vertex],0)),1,1,"")</f>
        <v>6</v>
      </c>
      <c r="BF603" s="48"/>
      <c r="BG603" s="49"/>
      <c r="BH603" s="48"/>
      <c r="BI603" s="49"/>
      <c r="BJ603" s="48"/>
      <c r="BK603" s="49"/>
      <c r="BL603" s="48"/>
      <c r="BM603" s="49"/>
      <c r="BN603" s="48"/>
    </row>
    <row r="604" spans="1:66" ht="15">
      <c r="A604" s="64" t="s">
        <v>620</v>
      </c>
      <c r="B604" s="64" t="s">
        <v>597</v>
      </c>
      <c r="C604" s="65" t="s">
        <v>5763</v>
      </c>
      <c r="D604" s="66">
        <v>10</v>
      </c>
      <c r="E604" s="67" t="s">
        <v>136</v>
      </c>
      <c r="F604" s="68">
        <v>6</v>
      </c>
      <c r="G604" s="65"/>
      <c r="H604" s="69"/>
      <c r="I604" s="70"/>
      <c r="J604" s="70"/>
      <c r="K604" s="34" t="s">
        <v>65</v>
      </c>
      <c r="L604" s="77">
        <v>604</v>
      </c>
      <c r="M604" s="77"/>
      <c r="N604" s="72"/>
      <c r="O604" s="79" t="s">
        <v>631</v>
      </c>
      <c r="P604" s="81">
        <v>43689.94510416667</v>
      </c>
      <c r="Q604" s="79" t="s">
        <v>649</v>
      </c>
      <c r="R604" s="79"/>
      <c r="S604" s="79"/>
      <c r="T604" s="79" t="s">
        <v>677</v>
      </c>
      <c r="U604" s="79"/>
      <c r="V604" s="82" t="s">
        <v>1085</v>
      </c>
      <c r="W604" s="81">
        <v>43689.94510416667</v>
      </c>
      <c r="X604" s="85">
        <v>43689</v>
      </c>
      <c r="Y604" s="87" t="s">
        <v>1586</v>
      </c>
      <c r="Z604" s="82" t="s">
        <v>2098</v>
      </c>
      <c r="AA604" s="79"/>
      <c r="AB604" s="79"/>
      <c r="AC604" s="87" t="s">
        <v>2610</v>
      </c>
      <c r="AD604" s="79"/>
      <c r="AE604" s="79" t="b">
        <v>0</v>
      </c>
      <c r="AF604" s="79">
        <v>0</v>
      </c>
      <c r="AG604" s="87" t="s">
        <v>2624</v>
      </c>
      <c r="AH604" s="79" t="b">
        <v>0</v>
      </c>
      <c r="AI604" s="79" t="s">
        <v>2626</v>
      </c>
      <c r="AJ604" s="79"/>
      <c r="AK604" s="87" t="s">
        <v>2624</v>
      </c>
      <c r="AL604" s="79" t="b">
        <v>0</v>
      </c>
      <c r="AM604" s="79">
        <v>1</v>
      </c>
      <c r="AN604" s="87" t="s">
        <v>2609</v>
      </c>
      <c r="AO604" s="79" t="s">
        <v>2631</v>
      </c>
      <c r="AP604" s="79" t="b">
        <v>0</v>
      </c>
      <c r="AQ604" s="87" t="s">
        <v>2609</v>
      </c>
      <c r="AR604" s="79" t="s">
        <v>176</v>
      </c>
      <c r="AS604" s="79">
        <v>0</v>
      </c>
      <c r="AT604" s="79">
        <v>0</v>
      </c>
      <c r="AU604" s="79"/>
      <c r="AV604" s="79"/>
      <c r="AW604" s="79"/>
      <c r="AX604" s="79"/>
      <c r="AY604" s="79"/>
      <c r="AZ604" s="79"/>
      <c r="BA604" s="79"/>
      <c r="BB604" s="79"/>
      <c r="BC604">
        <v>8</v>
      </c>
      <c r="BD604" s="78" t="str">
        <f>REPLACE(INDEX(GroupVertices[Group],MATCH(Edges[[#This Row],[Vertex 1]],GroupVertices[Vertex],0)),1,1,"")</f>
        <v>6</v>
      </c>
      <c r="BE604" s="78" t="str">
        <f>REPLACE(INDEX(GroupVertices[Group],MATCH(Edges[[#This Row],[Vertex 2]],GroupVertices[Vertex],0)),1,1,"")</f>
        <v>2</v>
      </c>
      <c r="BF604" s="48"/>
      <c r="BG604" s="49"/>
      <c r="BH604" s="48"/>
      <c r="BI604" s="49"/>
      <c r="BJ604" s="48"/>
      <c r="BK604" s="49"/>
      <c r="BL604" s="48"/>
      <c r="BM604" s="49"/>
      <c r="BN604" s="48"/>
    </row>
    <row r="605" spans="1:66" ht="15">
      <c r="A605" s="64" t="s">
        <v>620</v>
      </c>
      <c r="B605" s="64" t="s">
        <v>620</v>
      </c>
      <c r="C605" s="65" t="s">
        <v>5762</v>
      </c>
      <c r="D605" s="66">
        <v>10</v>
      </c>
      <c r="E605" s="67" t="s">
        <v>136</v>
      </c>
      <c r="F605" s="68">
        <v>20.857142857142858</v>
      </c>
      <c r="G605" s="65"/>
      <c r="H605" s="69"/>
      <c r="I605" s="70"/>
      <c r="J605" s="70"/>
      <c r="K605" s="34" t="s">
        <v>65</v>
      </c>
      <c r="L605" s="77">
        <v>605</v>
      </c>
      <c r="M605" s="77"/>
      <c r="N605" s="72"/>
      <c r="O605" s="79" t="s">
        <v>630</v>
      </c>
      <c r="P605" s="81">
        <v>43689.95528935185</v>
      </c>
      <c r="Q605" s="79" t="s">
        <v>650</v>
      </c>
      <c r="R605" s="79"/>
      <c r="S605" s="79"/>
      <c r="T605" s="79" t="s">
        <v>679</v>
      </c>
      <c r="U605" s="79"/>
      <c r="V605" s="82" t="s">
        <v>1085</v>
      </c>
      <c r="W605" s="81">
        <v>43689.95528935185</v>
      </c>
      <c r="X605" s="85">
        <v>43689</v>
      </c>
      <c r="Y605" s="87" t="s">
        <v>1588</v>
      </c>
      <c r="Z605" s="82" t="s">
        <v>2100</v>
      </c>
      <c r="AA605" s="79"/>
      <c r="AB605" s="79"/>
      <c r="AC605" s="87" t="s">
        <v>2612</v>
      </c>
      <c r="AD605" s="79"/>
      <c r="AE605" s="79" t="b">
        <v>0</v>
      </c>
      <c r="AF605" s="79">
        <v>0</v>
      </c>
      <c r="AG605" s="87" t="s">
        <v>2624</v>
      </c>
      <c r="AH605" s="79" t="b">
        <v>0</v>
      </c>
      <c r="AI605" s="79" t="s">
        <v>2626</v>
      </c>
      <c r="AJ605" s="79"/>
      <c r="AK605" s="87" t="s">
        <v>2624</v>
      </c>
      <c r="AL605" s="79" t="b">
        <v>0</v>
      </c>
      <c r="AM605" s="79">
        <v>32</v>
      </c>
      <c r="AN605" s="87" t="s">
        <v>2611</v>
      </c>
      <c r="AO605" s="79" t="s">
        <v>2633</v>
      </c>
      <c r="AP605" s="79" t="b">
        <v>0</v>
      </c>
      <c r="AQ605" s="87" t="s">
        <v>2611</v>
      </c>
      <c r="AR605" s="79" t="s">
        <v>176</v>
      </c>
      <c r="AS605" s="79">
        <v>0</v>
      </c>
      <c r="AT605" s="79">
        <v>0</v>
      </c>
      <c r="AU605" s="79"/>
      <c r="AV605" s="79"/>
      <c r="AW605" s="79"/>
      <c r="AX605" s="79"/>
      <c r="AY605" s="79"/>
      <c r="AZ605" s="79"/>
      <c r="BA605" s="79"/>
      <c r="BB605" s="79"/>
      <c r="BC605">
        <v>4</v>
      </c>
      <c r="BD605" s="78" t="str">
        <f>REPLACE(INDEX(GroupVertices[Group],MATCH(Edges[[#This Row],[Vertex 1]],GroupVertices[Vertex],0)),1,1,"")</f>
        <v>6</v>
      </c>
      <c r="BE605" s="78" t="str">
        <f>REPLACE(INDEX(GroupVertices[Group],MATCH(Edges[[#This Row],[Vertex 2]],GroupVertices[Vertex],0)),1,1,"")</f>
        <v>6</v>
      </c>
      <c r="BF605" s="48"/>
      <c r="BG605" s="49"/>
      <c r="BH605" s="48"/>
      <c r="BI605" s="49"/>
      <c r="BJ605" s="48"/>
      <c r="BK605" s="49"/>
      <c r="BL605" s="48"/>
      <c r="BM605" s="49"/>
      <c r="BN605" s="48"/>
    </row>
    <row r="606" spans="1:66" ht="15">
      <c r="A606" s="64" t="s">
        <v>620</v>
      </c>
      <c r="B606" s="64" t="s">
        <v>597</v>
      </c>
      <c r="C606" s="65" t="s">
        <v>5763</v>
      </c>
      <c r="D606" s="66">
        <v>10</v>
      </c>
      <c r="E606" s="67" t="s">
        <v>136</v>
      </c>
      <c r="F606" s="68">
        <v>6</v>
      </c>
      <c r="G606" s="65"/>
      <c r="H606" s="69"/>
      <c r="I606" s="70"/>
      <c r="J606" s="70"/>
      <c r="K606" s="34" t="s">
        <v>65</v>
      </c>
      <c r="L606" s="77">
        <v>606</v>
      </c>
      <c r="M606" s="77"/>
      <c r="N606" s="72"/>
      <c r="O606" s="79" t="s">
        <v>631</v>
      </c>
      <c r="P606" s="81">
        <v>43689.95528935185</v>
      </c>
      <c r="Q606" s="79" t="s">
        <v>650</v>
      </c>
      <c r="R606" s="79"/>
      <c r="S606" s="79"/>
      <c r="T606" s="79" t="s">
        <v>679</v>
      </c>
      <c r="U606" s="79"/>
      <c r="V606" s="82" t="s">
        <v>1085</v>
      </c>
      <c r="W606" s="81">
        <v>43689.95528935185</v>
      </c>
      <c r="X606" s="85">
        <v>43689</v>
      </c>
      <c r="Y606" s="87" t="s">
        <v>1588</v>
      </c>
      <c r="Z606" s="82" t="s">
        <v>2100</v>
      </c>
      <c r="AA606" s="79"/>
      <c r="AB606" s="79"/>
      <c r="AC606" s="87" t="s">
        <v>2612</v>
      </c>
      <c r="AD606" s="79"/>
      <c r="AE606" s="79" t="b">
        <v>0</v>
      </c>
      <c r="AF606" s="79">
        <v>0</v>
      </c>
      <c r="AG606" s="87" t="s">
        <v>2624</v>
      </c>
      <c r="AH606" s="79" t="b">
        <v>0</v>
      </c>
      <c r="AI606" s="79" t="s">
        <v>2626</v>
      </c>
      <c r="AJ606" s="79"/>
      <c r="AK606" s="87" t="s">
        <v>2624</v>
      </c>
      <c r="AL606" s="79" t="b">
        <v>0</v>
      </c>
      <c r="AM606" s="79">
        <v>32</v>
      </c>
      <c r="AN606" s="87" t="s">
        <v>2611</v>
      </c>
      <c r="AO606" s="79" t="s">
        <v>2633</v>
      </c>
      <c r="AP606" s="79" t="b">
        <v>0</v>
      </c>
      <c r="AQ606" s="87" t="s">
        <v>2611</v>
      </c>
      <c r="AR606" s="79" t="s">
        <v>176</v>
      </c>
      <c r="AS606" s="79">
        <v>0</v>
      </c>
      <c r="AT606" s="79">
        <v>0</v>
      </c>
      <c r="AU606" s="79"/>
      <c r="AV606" s="79"/>
      <c r="AW606" s="79"/>
      <c r="AX606" s="79"/>
      <c r="AY606" s="79"/>
      <c r="AZ606" s="79"/>
      <c r="BA606" s="79"/>
      <c r="BB606" s="79"/>
      <c r="BC606">
        <v>8</v>
      </c>
      <c r="BD606" s="78" t="str">
        <f>REPLACE(INDEX(GroupVertices[Group],MATCH(Edges[[#This Row],[Vertex 1]],GroupVertices[Vertex],0)),1,1,"")</f>
        <v>6</v>
      </c>
      <c r="BE606" s="78" t="str">
        <f>REPLACE(INDEX(GroupVertices[Group],MATCH(Edges[[#This Row],[Vertex 2]],GroupVertices[Vertex],0)),1,1,"")</f>
        <v>2</v>
      </c>
      <c r="BF606" s="48"/>
      <c r="BG606" s="49"/>
      <c r="BH606" s="48"/>
      <c r="BI606" s="49"/>
      <c r="BJ606" s="48"/>
      <c r="BK606" s="49"/>
      <c r="BL606" s="48"/>
      <c r="BM606" s="49"/>
      <c r="BN606" s="48"/>
    </row>
    <row r="607" spans="1:66" ht="15">
      <c r="A607" s="64" t="s">
        <v>620</v>
      </c>
      <c r="B607" s="64" t="s">
        <v>620</v>
      </c>
      <c r="C607" s="65" t="s">
        <v>5762</v>
      </c>
      <c r="D607" s="66">
        <v>10</v>
      </c>
      <c r="E607" s="67" t="s">
        <v>136</v>
      </c>
      <c r="F607" s="68">
        <v>20.857142857142858</v>
      </c>
      <c r="G607" s="65"/>
      <c r="H607" s="69"/>
      <c r="I607" s="70"/>
      <c r="J607" s="70"/>
      <c r="K607" s="34" t="s">
        <v>65</v>
      </c>
      <c r="L607" s="77">
        <v>607</v>
      </c>
      <c r="M607" s="77"/>
      <c r="N607" s="72"/>
      <c r="O607" s="79" t="s">
        <v>630</v>
      </c>
      <c r="P607" s="81">
        <v>43689.96157407408</v>
      </c>
      <c r="Q607" s="79" t="s">
        <v>651</v>
      </c>
      <c r="R607" s="79"/>
      <c r="S607" s="79"/>
      <c r="T607" s="79" t="s">
        <v>682</v>
      </c>
      <c r="U607" s="79"/>
      <c r="V607" s="82" t="s">
        <v>1085</v>
      </c>
      <c r="W607" s="81">
        <v>43689.96157407408</v>
      </c>
      <c r="X607" s="85">
        <v>43689</v>
      </c>
      <c r="Y607" s="87" t="s">
        <v>1592</v>
      </c>
      <c r="Z607" s="82" t="s">
        <v>2104</v>
      </c>
      <c r="AA607" s="79"/>
      <c r="AB607" s="79"/>
      <c r="AC607" s="87" t="s">
        <v>2616</v>
      </c>
      <c r="AD607" s="79"/>
      <c r="AE607" s="79" t="b">
        <v>0</v>
      </c>
      <c r="AF607" s="79">
        <v>0</v>
      </c>
      <c r="AG607" s="87" t="s">
        <v>2624</v>
      </c>
      <c r="AH607" s="79" t="b">
        <v>0</v>
      </c>
      <c r="AI607" s="79" t="s">
        <v>2626</v>
      </c>
      <c r="AJ607" s="79"/>
      <c r="AK607" s="87" t="s">
        <v>2624</v>
      </c>
      <c r="AL607" s="79" t="b">
        <v>0</v>
      </c>
      <c r="AM607" s="79">
        <v>1</v>
      </c>
      <c r="AN607" s="87" t="s">
        <v>2613</v>
      </c>
      <c r="AO607" s="79" t="s">
        <v>2631</v>
      </c>
      <c r="AP607" s="79" t="b">
        <v>0</v>
      </c>
      <c r="AQ607" s="87" t="s">
        <v>2613</v>
      </c>
      <c r="AR607" s="79" t="s">
        <v>176</v>
      </c>
      <c r="AS607" s="79">
        <v>0</v>
      </c>
      <c r="AT607" s="79">
        <v>0</v>
      </c>
      <c r="AU607" s="79"/>
      <c r="AV607" s="79"/>
      <c r="AW607" s="79"/>
      <c r="AX607" s="79"/>
      <c r="AY607" s="79"/>
      <c r="AZ607" s="79"/>
      <c r="BA607" s="79"/>
      <c r="BB607" s="79"/>
      <c r="BC607">
        <v>4</v>
      </c>
      <c r="BD607" s="78" t="str">
        <f>REPLACE(INDEX(GroupVertices[Group],MATCH(Edges[[#This Row],[Vertex 1]],GroupVertices[Vertex],0)),1,1,"")</f>
        <v>6</v>
      </c>
      <c r="BE607" s="78" t="str">
        <f>REPLACE(INDEX(GroupVertices[Group],MATCH(Edges[[#This Row],[Vertex 2]],GroupVertices[Vertex],0)),1,1,"")</f>
        <v>6</v>
      </c>
      <c r="BF607" s="48"/>
      <c r="BG607" s="49"/>
      <c r="BH607" s="48"/>
      <c r="BI607" s="49"/>
      <c r="BJ607" s="48"/>
      <c r="BK607" s="49"/>
      <c r="BL607" s="48"/>
      <c r="BM607" s="49"/>
      <c r="BN607" s="48"/>
    </row>
    <row r="608" spans="1:66" ht="15">
      <c r="A608" s="64" t="s">
        <v>620</v>
      </c>
      <c r="B608" s="64" t="s">
        <v>597</v>
      </c>
      <c r="C608" s="65" t="s">
        <v>5763</v>
      </c>
      <c r="D608" s="66">
        <v>10</v>
      </c>
      <c r="E608" s="67" t="s">
        <v>136</v>
      </c>
      <c r="F608" s="68">
        <v>6</v>
      </c>
      <c r="G608" s="65"/>
      <c r="H608" s="69"/>
      <c r="I608" s="70"/>
      <c r="J608" s="70"/>
      <c r="K608" s="34" t="s">
        <v>65</v>
      </c>
      <c r="L608" s="77">
        <v>608</v>
      </c>
      <c r="M608" s="77"/>
      <c r="N608" s="72"/>
      <c r="O608" s="79" t="s">
        <v>631</v>
      </c>
      <c r="P608" s="81">
        <v>43689.96157407408</v>
      </c>
      <c r="Q608" s="79" t="s">
        <v>651</v>
      </c>
      <c r="R608" s="79"/>
      <c r="S608" s="79"/>
      <c r="T608" s="79" t="s">
        <v>682</v>
      </c>
      <c r="U608" s="79"/>
      <c r="V608" s="82" t="s">
        <v>1085</v>
      </c>
      <c r="W608" s="81">
        <v>43689.96157407408</v>
      </c>
      <c r="X608" s="85">
        <v>43689</v>
      </c>
      <c r="Y608" s="87" t="s">
        <v>1592</v>
      </c>
      <c r="Z608" s="82" t="s">
        <v>2104</v>
      </c>
      <c r="AA608" s="79"/>
      <c r="AB608" s="79"/>
      <c r="AC608" s="87" t="s">
        <v>2616</v>
      </c>
      <c r="AD608" s="79"/>
      <c r="AE608" s="79" t="b">
        <v>0</v>
      </c>
      <c r="AF608" s="79">
        <v>0</v>
      </c>
      <c r="AG608" s="87" t="s">
        <v>2624</v>
      </c>
      <c r="AH608" s="79" t="b">
        <v>0</v>
      </c>
      <c r="AI608" s="79" t="s">
        <v>2626</v>
      </c>
      <c r="AJ608" s="79"/>
      <c r="AK608" s="87" t="s">
        <v>2624</v>
      </c>
      <c r="AL608" s="79" t="b">
        <v>0</v>
      </c>
      <c r="AM608" s="79">
        <v>1</v>
      </c>
      <c r="AN608" s="87" t="s">
        <v>2613</v>
      </c>
      <c r="AO608" s="79" t="s">
        <v>2631</v>
      </c>
      <c r="AP608" s="79" t="b">
        <v>0</v>
      </c>
      <c r="AQ608" s="87" t="s">
        <v>2613</v>
      </c>
      <c r="AR608" s="79" t="s">
        <v>176</v>
      </c>
      <c r="AS608" s="79">
        <v>0</v>
      </c>
      <c r="AT608" s="79">
        <v>0</v>
      </c>
      <c r="AU608" s="79"/>
      <c r="AV608" s="79"/>
      <c r="AW608" s="79"/>
      <c r="AX608" s="79"/>
      <c r="AY608" s="79"/>
      <c r="AZ608" s="79"/>
      <c r="BA608" s="79"/>
      <c r="BB608" s="79"/>
      <c r="BC608">
        <v>8</v>
      </c>
      <c r="BD608" s="78" t="str">
        <f>REPLACE(INDEX(GroupVertices[Group],MATCH(Edges[[#This Row],[Vertex 1]],GroupVertices[Vertex],0)),1,1,"")</f>
        <v>6</v>
      </c>
      <c r="BE608" s="78" t="str">
        <f>REPLACE(INDEX(GroupVertices[Group],MATCH(Edges[[#This Row],[Vertex 2]],GroupVertices[Vertex],0)),1,1,"")</f>
        <v>2</v>
      </c>
      <c r="BF608" s="48">
        <v>3</v>
      </c>
      <c r="BG608" s="49">
        <v>7.894736842105263</v>
      </c>
      <c r="BH608" s="48">
        <v>1</v>
      </c>
      <c r="BI608" s="49">
        <v>2.6315789473684212</v>
      </c>
      <c r="BJ608" s="48">
        <v>0</v>
      </c>
      <c r="BK608" s="49">
        <v>0</v>
      </c>
      <c r="BL608" s="48">
        <v>34</v>
      </c>
      <c r="BM608" s="49">
        <v>89.47368421052632</v>
      </c>
      <c r="BN608" s="48">
        <v>38</v>
      </c>
    </row>
    <row r="609" spans="1:66" ht="15">
      <c r="A609" s="64" t="s">
        <v>620</v>
      </c>
      <c r="B609" s="64" t="s">
        <v>620</v>
      </c>
      <c r="C609" s="65" t="s">
        <v>5762</v>
      </c>
      <c r="D609" s="66">
        <v>10</v>
      </c>
      <c r="E609" s="67" t="s">
        <v>136</v>
      </c>
      <c r="F609" s="68">
        <v>20.857142857142858</v>
      </c>
      <c r="G609" s="65"/>
      <c r="H609" s="69"/>
      <c r="I609" s="70"/>
      <c r="J609" s="70"/>
      <c r="K609" s="34" t="s">
        <v>65</v>
      </c>
      <c r="L609" s="77">
        <v>609</v>
      </c>
      <c r="M609" s="77"/>
      <c r="N609" s="72"/>
      <c r="O609" s="79" t="s">
        <v>630</v>
      </c>
      <c r="P609" s="81">
        <v>43689.96173611111</v>
      </c>
      <c r="Q609" s="79" t="s">
        <v>652</v>
      </c>
      <c r="R609" s="79"/>
      <c r="S609" s="79"/>
      <c r="T609" s="79" t="s">
        <v>683</v>
      </c>
      <c r="U609" s="79"/>
      <c r="V609" s="82" t="s">
        <v>1085</v>
      </c>
      <c r="W609" s="81">
        <v>43689.96173611111</v>
      </c>
      <c r="X609" s="85">
        <v>43689</v>
      </c>
      <c r="Y609" s="87" t="s">
        <v>1593</v>
      </c>
      <c r="Z609" s="82" t="s">
        <v>2105</v>
      </c>
      <c r="AA609" s="79"/>
      <c r="AB609" s="79"/>
      <c r="AC609" s="87" t="s">
        <v>2617</v>
      </c>
      <c r="AD609" s="79"/>
      <c r="AE609" s="79" t="b">
        <v>0</v>
      </c>
      <c r="AF609" s="79">
        <v>0</v>
      </c>
      <c r="AG609" s="87" t="s">
        <v>2624</v>
      </c>
      <c r="AH609" s="79" t="b">
        <v>1</v>
      </c>
      <c r="AI609" s="79" t="s">
        <v>2626</v>
      </c>
      <c r="AJ609" s="79"/>
      <c r="AK609" s="87" t="s">
        <v>2630</v>
      </c>
      <c r="AL609" s="79" t="b">
        <v>0</v>
      </c>
      <c r="AM609" s="79">
        <v>6</v>
      </c>
      <c r="AN609" s="87" t="s">
        <v>2614</v>
      </c>
      <c r="AO609" s="79" t="s">
        <v>2631</v>
      </c>
      <c r="AP609" s="79" t="b">
        <v>0</v>
      </c>
      <c r="AQ609" s="87" t="s">
        <v>2614</v>
      </c>
      <c r="AR609" s="79" t="s">
        <v>176</v>
      </c>
      <c r="AS609" s="79">
        <v>0</v>
      </c>
      <c r="AT609" s="79">
        <v>0</v>
      </c>
      <c r="AU609" s="79"/>
      <c r="AV609" s="79"/>
      <c r="AW609" s="79"/>
      <c r="AX609" s="79"/>
      <c r="AY609" s="79"/>
      <c r="AZ609" s="79"/>
      <c r="BA609" s="79"/>
      <c r="BB609" s="79"/>
      <c r="BC609">
        <v>4</v>
      </c>
      <c r="BD609" s="78" t="str">
        <f>REPLACE(INDEX(GroupVertices[Group],MATCH(Edges[[#This Row],[Vertex 1]],GroupVertices[Vertex],0)),1,1,"")</f>
        <v>6</v>
      </c>
      <c r="BE609" s="78" t="str">
        <f>REPLACE(INDEX(GroupVertices[Group],MATCH(Edges[[#This Row],[Vertex 2]],GroupVertices[Vertex],0)),1,1,"")</f>
        <v>6</v>
      </c>
      <c r="BF609" s="48"/>
      <c r="BG609" s="49"/>
      <c r="BH609" s="48"/>
      <c r="BI609" s="49"/>
      <c r="BJ609" s="48"/>
      <c r="BK609" s="49"/>
      <c r="BL609" s="48"/>
      <c r="BM609" s="49"/>
      <c r="BN609" s="48"/>
    </row>
    <row r="610" spans="1:66" ht="15">
      <c r="A610" s="64" t="s">
        <v>620</v>
      </c>
      <c r="B610" s="64" t="s">
        <v>597</v>
      </c>
      <c r="C610" s="65" t="s">
        <v>5763</v>
      </c>
      <c r="D610" s="66">
        <v>10</v>
      </c>
      <c r="E610" s="67" t="s">
        <v>136</v>
      </c>
      <c r="F610" s="68">
        <v>6</v>
      </c>
      <c r="G610" s="65"/>
      <c r="H610" s="69"/>
      <c r="I610" s="70"/>
      <c r="J610" s="70"/>
      <c r="K610" s="34" t="s">
        <v>65</v>
      </c>
      <c r="L610" s="77">
        <v>610</v>
      </c>
      <c r="M610" s="77"/>
      <c r="N610" s="72"/>
      <c r="O610" s="79" t="s">
        <v>631</v>
      </c>
      <c r="P610" s="81">
        <v>43689.96173611111</v>
      </c>
      <c r="Q610" s="79" t="s">
        <v>652</v>
      </c>
      <c r="R610" s="79"/>
      <c r="S610" s="79"/>
      <c r="T610" s="79" t="s">
        <v>683</v>
      </c>
      <c r="U610" s="79"/>
      <c r="V610" s="82" t="s">
        <v>1085</v>
      </c>
      <c r="W610" s="81">
        <v>43689.96173611111</v>
      </c>
      <c r="X610" s="85">
        <v>43689</v>
      </c>
      <c r="Y610" s="87" t="s">
        <v>1593</v>
      </c>
      <c r="Z610" s="82" t="s">
        <v>2105</v>
      </c>
      <c r="AA610" s="79"/>
      <c r="AB610" s="79"/>
      <c r="AC610" s="87" t="s">
        <v>2617</v>
      </c>
      <c r="AD610" s="79"/>
      <c r="AE610" s="79" t="b">
        <v>0</v>
      </c>
      <c r="AF610" s="79">
        <v>0</v>
      </c>
      <c r="AG610" s="87" t="s">
        <v>2624</v>
      </c>
      <c r="AH610" s="79" t="b">
        <v>1</v>
      </c>
      <c r="AI610" s="79" t="s">
        <v>2626</v>
      </c>
      <c r="AJ610" s="79"/>
      <c r="AK610" s="87" t="s">
        <v>2630</v>
      </c>
      <c r="AL610" s="79" t="b">
        <v>0</v>
      </c>
      <c r="AM610" s="79">
        <v>6</v>
      </c>
      <c r="AN610" s="87" t="s">
        <v>2614</v>
      </c>
      <c r="AO610" s="79" t="s">
        <v>2631</v>
      </c>
      <c r="AP610" s="79" t="b">
        <v>0</v>
      </c>
      <c r="AQ610" s="87" t="s">
        <v>2614</v>
      </c>
      <c r="AR610" s="79" t="s">
        <v>176</v>
      </c>
      <c r="AS610" s="79">
        <v>0</v>
      </c>
      <c r="AT610" s="79">
        <v>0</v>
      </c>
      <c r="AU610" s="79"/>
      <c r="AV610" s="79"/>
      <c r="AW610" s="79"/>
      <c r="AX610" s="79"/>
      <c r="AY610" s="79"/>
      <c r="AZ610" s="79"/>
      <c r="BA610" s="79"/>
      <c r="BB610" s="79"/>
      <c r="BC610">
        <v>8</v>
      </c>
      <c r="BD610" s="78" t="str">
        <f>REPLACE(INDEX(GroupVertices[Group],MATCH(Edges[[#This Row],[Vertex 1]],GroupVertices[Vertex],0)),1,1,"")</f>
        <v>6</v>
      </c>
      <c r="BE610" s="78" t="str">
        <f>REPLACE(INDEX(GroupVertices[Group],MATCH(Edges[[#This Row],[Vertex 2]],GroupVertices[Vertex],0)),1,1,"")</f>
        <v>2</v>
      </c>
      <c r="BF610" s="48">
        <v>5</v>
      </c>
      <c r="BG610" s="49">
        <v>12.5</v>
      </c>
      <c r="BH610" s="48">
        <v>2</v>
      </c>
      <c r="BI610" s="49">
        <v>5</v>
      </c>
      <c r="BJ610" s="48">
        <v>0</v>
      </c>
      <c r="BK610" s="49">
        <v>0</v>
      </c>
      <c r="BL610" s="48">
        <v>33</v>
      </c>
      <c r="BM610" s="49">
        <v>82.5</v>
      </c>
      <c r="BN610" s="48">
        <v>40</v>
      </c>
    </row>
    <row r="611" spans="1:66" ht="15">
      <c r="A611" s="64" t="s">
        <v>597</v>
      </c>
      <c r="B611" s="64" t="s">
        <v>597</v>
      </c>
      <c r="C611" s="65" t="s">
        <v>5762</v>
      </c>
      <c r="D611" s="66">
        <v>10</v>
      </c>
      <c r="E611" s="67" t="s">
        <v>136</v>
      </c>
      <c r="F611" s="68">
        <v>20.857142857142858</v>
      </c>
      <c r="G611" s="65"/>
      <c r="H611" s="69"/>
      <c r="I611" s="70"/>
      <c r="J611" s="70"/>
      <c r="K611" s="34" t="s">
        <v>65</v>
      </c>
      <c r="L611" s="77">
        <v>611</v>
      </c>
      <c r="M611" s="77"/>
      <c r="N611" s="72"/>
      <c r="O611" s="79" t="s">
        <v>176</v>
      </c>
      <c r="P611" s="81">
        <v>43678.58553240741</v>
      </c>
      <c r="Q611" s="79" t="s">
        <v>642</v>
      </c>
      <c r="R611" s="79"/>
      <c r="S611" s="79"/>
      <c r="T611" s="79" t="s">
        <v>661</v>
      </c>
      <c r="U611" s="82" t="s">
        <v>698</v>
      </c>
      <c r="V611" s="82" t="s">
        <v>698</v>
      </c>
      <c r="W611" s="81">
        <v>43678.58553240741</v>
      </c>
      <c r="X611" s="85">
        <v>43678</v>
      </c>
      <c r="Y611" s="87" t="s">
        <v>1594</v>
      </c>
      <c r="Z611" s="82" t="s">
        <v>2106</v>
      </c>
      <c r="AA611" s="79"/>
      <c r="AB611" s="79"/>
      <c r="AC611" s="87" t="s">
        <v>2618</v>
      </c>
      <c r="AD611" s="79"/>
      <c r="AE611" s="79" t="b">
        <v>0</v>
      </c>
      <c r="AF611" s="79">
        <v>22</v>
      </c>
      <c r="AG611" s="87" t="s">
        <v>2624</v>
      </c>
      <c r="AH611" s="79" t="b">
        <v>0</v>
      </c>
      <c r="AI611" s="79" t="s">
        <v>2626</v>
      </c>
      <c r="AJ611" s="79"/>
      <c r="AK611" s="87" t="s">
        <v>2624</v>
      </c>
      <c r="AL611" s="79" t="b">
        <v>0</v>
      </c>
      <c r="AM611" s="79">
        <v>11</v>
      </c>
      <c r="AN611" s="87" t="s">
        <v>2624</v>
      </c>
      <c r="AO611" s="79" t="s">
        <v>2633</v>
      </c>
      <c r="AP611" s="79" t="b">
        <v>0</v>
      </c>
      <c r="AQ611" s="87" t="s">
        <v>2618</v>
      </c>
      <c r="AR611" s="79" t="s">
        <v>630</v>
      </c>
      <c r="AS611" s="79">
        <v>0</v>
      </c>
      <c r="AT611" s="79">
        <v>0</v>
      </c>
      <c r="AU611" s="79"/>
      <c r="AV611" s="79"/>
      <c r="AW611" s="79"/>
      <c r="AX611" s="79"/>
      <c r="AY611" s="79"/>
      <c r="AZ611" s="79"/>
      <c r="BA611" s="79"/>
      <c r="BB611" s="79"/>
      <c r="BC611">
        <v>4</v>
      </c>
      <c r="BD611" s="78" t="str">
        <f>REPLACE(INDEX(GroupVertices[Group],MATCH(Edges[[#This Row],[Vertex 1]],GroupVertices[Vertex],0)),1,1,"")</f>
        <v>2</v>
      </c>
      <c r="BE611" s="78" t="str">
        <f>REPLACE(INDEX(GroupVertices[Group],MATCH(Edges[[#This Row],[Vertex 2]],GroupVertices[Vertex],0)),1,1,"")</f>
        <v>2</v>
      </c>
      <c r="BF611" s="48">
        <v>0</v>
      </c>
      <c r="BG611" s="49">
        <v>0</v>
      </c>
      <c r="BH611" s="48">
        <v>0</v>
      </c>
      <c r="BI611" s="49">
        <v>0</v>
      </c>
      <c r="BJ611" s="48">
        <v>0</v>
      </c>
      <c r="BK611" s="49">
        <v>0</v>
      </c>
      <c r="BL611" s="48">
        <v>18</v>
      </c>
      <c r="BM611" s="49">
        <v>100</v>
      </c>
      <c r="BN611" s="48">
        <v>18</v>
      </c>
    </row>
    <row r="612" spans="1:66" ht="15">
      <c r="A612" s="64" t="s">
        <v>597</v>
      </c>
      <c r="B612" s="64" t="s">
        <v>597</v>
      </c>
      <c r="C612" s="65" t="s">
        <v>5762</v>
      </c>
      <c r="D612" s="66">
        <v>10</v>
      </c>
      <c r="E612" s="67" t="s">
        <v>136</v>
      </c>
      <c r="F612" s="68">
        <v>20.857142857142858</v>
      </c>
      <c r="G612" s="65"/>
      <c r="H612" s="69"/>
      <c r="I612" s="70"/>
      <c r="J612" s="70"/>
      <c r="K612" s="34" t="s">
        <v>65</v>
      </c>
      <c r="L612" s="77">
        <v>612</v>
      </c>
      <c r="M612" s="77"/>
      <c r="N612" s="72"/>
      <c r="O612" s="79" t="s">
        <v>176</v>
      </c>
      <c r="P612" s="81">
        <v>43683.635462962964</v>
      </c>
      <c r="Q612" s="79" t="s">
        <v>640</v>
      </c>
      <c r="R612" s="79"/>
      <c r="S612" s="79"/>
      <c r="T612" s="79" t="s">
        <v>684</v>
      </c>
      <c r="U612" s="82" t="s">
        <v>699</v>
      </c>
      <c r="V612" s="82" t="s">
        <v>699</v>
      </c>
      <c r="W612" s="81">
        <v>43683.635462962964</v>
      </c>
      <c r="X612" s="85">
        <v>43683</v>
      </c>
      <c r="Y612" s="87" t="s">
        <v>1595</v>
      </c>
      <c r="Z612" s="82" t="s">
        <v>2107</v>
      </c>
      <c r="AA612" s="79"/>
      <c r="AB612" s="79"/>
      <c r="AC612" s="87" t="s">
        <v>2619</v>
      </c>
      <c r="AD612" s="79"/>
      <c r="AE612" s="79" t="b">
        <v>0</v>
      </c>
      <c r="AF612" s="79">
        <v>28</v>
      </c>
      <c r="AG612" s="87" t="s">
        <v>2624</v>
      </c>
      <c r="AH612" s="79" t="b">
        <v>0</v>
      </c>
      <c r="AI612" s="79" t="s">
        <v>2626</v>
      </c>
      <c r="AJ612" s="79"/>
      <c r="AK612" s="87" t="s">
        <v>2624</v>
      </c>
      <c r="AL612" s="79" t="b">
        <v>0</v>
      </c>
      <c r="AM612" s="79">
        <v>10</v>
      </c>
      <c r="AN612" s="87" t="s">
        <v>2624</v>
      </c>
      <c r="AO612" s="79" t="s">
        <v>2633</v>
      </c>
      <c r="AP612" s="79" t="b">
        <v>0</v>
      </c>
      <c r="AQ612" s="87" t="s">
        <v>2619</v>
      </c>
      <c r="AR612" s="79" t="s">
        <v>176</v>
      </c>
      <c r="AS612" s="79">
        <v>0</v>
      </c>
      <c r="AT612" s="79">
        <v>0</v>
      </c>
      <c r="AU612" s="79"/>
      <c r="AV612" s="79"/>
      <c r="AW612" s="79"/>
      <c r="AX612" s="79"/>
      <c r="AY612" s="79"/>
      <c r="AZ612" s="79"/>
      <c r="BA612" s="79"/>
      <c r="BB612" s="79"/>
      <c r="BC612">
        <v>4</v>
      </c>
      <c r="BD612" s="78" t="str">
        <f>REPLACE(INDEX(GroupVertices[Group],MATCH(Edges[[#This Row],[Vertex 1]],GroupVertices[Vertex],0)),1,1,"")</f>
        <v>2</v>
      </c>
      <c r="BE612" s="78" t="str">
        <f>REPLACE(INDEX(GroupVertices[Group],MATCH(Edges[[#This Row],[Vertex 2]],GroupVertices[Vertex],0)),1,1,"")</f>
        <v>2</v>
      </c>
      <c r="BF612" s="48">
        <v>1</v>
      </c>
      <c r="BG612" s="49">
        <v>2.4390243902439024</v>
      </c>
      <c r="BH612" s="48">
        <v>0</v>
      </c>
      <c r="BI612" s="49">
        <v>0</v>
      </c>
      <c r="BJ612" s="48">
        <v>0</v>
      </c>
      <c r="BK612" s="49">
        <v>0</v>
      </c>
      <c r="BL612" s="48">
        <v>40</v>
      </c>
      <c r="BM612" s="49">
        <v>97.5609756097561</v>
      </c>
      <c r="BN612" s="48">
        <v>41</v>
      </c>
    </row>
    <row r="613" spans="1:66" ht="15">
      <c r="A613" s="64" t="s">
        <v>597</v>
      </c>
      <c r="B613" s="64" t="s">
        <v>597</v>
      </c>
      <c r="C613" s="65" t="s">
        <v>5762</v>
      </c>
      <c r="D613" s="66">
        <v>10</v>
      </c>
      <c r="E613" s="67" t="s">
        <v>136</v>
      </c>
      <c r="F613" s="68">
        <v>20.857142857142858</v>
      </c>
      <c r="G613" s="65"/>
      <c r="H613" s="69"/>
      <c r="I613" s="70"/>
      <c r="J613" s="70"/>
      <c r="K613" s="34" t="s">
        <v>65</v>
      </c>
      <c r="L613" s="77">
        <v>613</v>
      </c>
      <c r="M613" s="77"/>
      <c r="N613" s="72"/>
      <c r="O613" s="79" t="s">
        <v>176</v>
      </c>
      <c r="P613" s="81">
        <v>43686.461689814816</v>
      </c>
      <c r="Q613" s="79" t="s">
        <v>643</v>
      </c>
      <c r="R613" s="79"/>
      <c r="S613" s="79"/>
      <c r="T613" s="79" t="s">
        <v>685</v>
      </c>
      <c r="U613" s="82" t="s">
        <v>700</v>
      </c>
      <c r="V613" s="82" t="s">
        <v>700</v>
      </c>
      <c r="W613" s="81">
        <v>43686.461689814816</v>
      </c>
      <c r="X613" s="85">
        <v>43686</v>
      </c>
      <c r="Y613" s="87" t="s">
        <v>1596</v>
      </c>
      <c r="Z613" s="82" t="s">
        <v>2108</v>
      </c>
      <c r="AA613" s="79"/>
      <c r="AB613" s="79"/>
      <c r="AC613" s="87" t="s">
        <v>2620</v>
      </c>
      <c r="AD613" s="79"/>
      <c r="AE613" s="79" t="b">
        <v>0</v>
      </c>
      <c r="AF613" s="79">
        <v>39</v>
      </c>
      <c r="AG613" s="87" t="s">
        <v>2624</v>
      </c>
      <c r="AH613" s="79" t="b">
        <v>0</v>
      </c>
      <c r="AI613" s="79" t="s">
        <v>2626</v>
      </c>
      <c r="AJ613" s="79"/>
      <c r="AK613" s="87" t="s">
        <v>2624</v>
      </c>
      <c r="AL613" s="79" t="b">
        <v>0</v>
      </c>
      <c r="AM613" s="79">
        <v>18</v>
      </c>
      <c r="AN613" s="87" t="s">
        <v>2624</v>
      </c>
      <c r="AO613" s="79" t="s">
        <v>2633</v>
      </c>
      <c r="AP613" s="79" t="b">
        <v>0</v>
      </c>
      <c r="AQ613" s="87" t="s">
        <v>2620</v>
      </c>
      <c r="AR613" s="79" t="s">
        <v>176</v>
      </c>
      <c r="AS613" s="79">
        <v>0</v>
      </c>
      <c r="AT613" s="79">
        <v>0</v>
      </c>
      <c r="AU613" s="79"/>
      <c r="AV613" s="79"/>
      <c r="AW613" s="79"/>
      <c r="AX613" s="79"/>
      <c r="AY613" s="79"/>
      <c r="AZ613" s="79"/>
      <c r="BA613" s="79"/>
      <c r="BB613" s="79"/>
      <c r="BC613">
        <v>4</v>
      </c>
      <c r="BD613" s="78" t="str">
        <f>REPLACE(INDEX(GroupVertices[Group],MATCH(Edges[[#This Row],[Vertex 1]],GroupVertices[Vertex],0)),1,1,"")</f>
        <v>2</v>
      </c>
      <c r="BE613" s="78" t="str">
        <f>REPLACE(INDEX(GroupVertices[Group],MATCH(Edges[[#This Row],[Vertex 2]],GroupVertices[Vertex],0)),1,1,"")</f>
        <v>2</v>
      </c>
      <c r="BF613" s="48">
        <v>1</v>
      </c>
      <c r="BG613" s="49">
        <v>3.8461538461538463</v>
      </c>
      <c r="BH613" s="48">
        <v>0</v>
      </c>
      <c r="BI613" s="49">
        <v>0</v>
      </c>
      <c r="BJ613" s="48">
        <v>0</v>
      </c>
      <c r="BK613" s="49">
        <v>0</v>
      </c>
      <c r="BL613" s="48">
        <v>25</v>
      </c>
      <c r="BM613" s="49">
        <v>96.15384615384616</v>
      </c>
      <c r="BN613" s="48">
        <v>26</v>
      </c>
    </row>
    <row r="614" spans="1:66" ht="15">
      <c r="A614" s="64" t="s">
        <v>597</v>
      </c>
      <c r="B614" s="64" t="s">
        <v>597</v>
      </c>
      <c r="C614" s="65" t="s">
        <v>5762</v>
      </c>
      <c r="D614" s="66">
        <v>10</v>
      </c>
      <c r="E614" s="67" t="s">
        <v>136</v>
      </c>
      <c r="F614" s="68">
        <v>20.857142857142858</v>
      </c>
      <c r="G614" s="65"/>
      <c r="H614" s="69"/>
      <c r="I614" s="70"/>
      <c r="J614" s="70"/>
      <c r="K614" s="34" t="s">
        <v>65</v>
      </c>
      <c r="L614" s="77">
        <v>614</v>
      </c>
      <c r="M614" s="77"/>
      <c r="N614" s="72"/>
      <c r="O614" s="79" t="s">
        <v>176</v>
      </c>
      <c r="P614" s="81">
        <v>43687.420810185184</v>
      </c>
      <c r="Q614" s="79" t="s">
        <v>644</v>
      </c>
      <c r="R614" s="79"/>
      <c r="S614" s="79"/>
      <c r="T614" s="79" t="s">
        <v>686</v>
      </c>
      <c r="U614" s="82" t="s">
        <v>701</v>
      </c>
      <c r="V614" s="82" t="s">
        <v>701</v>
      </c>
      <c r="W614" s="81">
        <v>43687.420810185184</v>
      </c>
      <c r="X614" s="85">
        <v>43687</v>
      </c>
      <c r="Y614" s="87" t="s">
        <v>1597</v>
      </c>
      <c r="Z614" s="82" t="s">
        <v>2109</v>
      </c>
      <c r="AA614" s="79"/>
      <c r="AB614" s="79"/>
      <c r="AC614" s="87" t="s">
        <v>2621</v>
      </c>
      <c r="AD614" s="79"/>
      <c r="AE614" s="79" t="b">
        <v>0</v>
      </c>
      <c r="AF614" s="79">
        <v>179</v>
      </c>
      <c r="AG614" s="87" t="s">
        <v>2624</v>
      </c>
      <c r="AH614" s="79" t="b">
        <v>0</v>
      </c>
      <c r="AI614" s="79" t="s">
        <v>2626</v>
      </c>
      <c r="AJ614" s="79"/>
      <c r="AK614" s="87" t="s">
        <v>2624</v>
      </c>
      <c r="AL614" s="79" t="b">
        <v>0</v>
      </c>
      <c r="AM614" s="79">
        <v>158</v>
      </c>
      <c r="AN614" s="87" t="s">
        <v>2624</v>
      </c>
      <c r="AO614" s="79" t="s">
        <v>2635</v>
      </c>
      <c r="AP614" s="79" t="b">
        <v>0</v>
      </c>
      <c r="AQ614" s="87" t="s">
        <v>2621</v>
      </c>
      <c r="AR614" s="79" t="s">
        <v>176</v>
      </c>
      <c r="AS614" s="79">
        <v>0</v>
      </c>
      <c r="AT614" s="79">
        <v>0</v>
      </c>
      <c r="AU614" s="79" t="s">
        <v>2652</v>
      </c>
      <c r="AV614" s="79" t="s">
        <v>2655</v>
      </c>
      <c r="AW614" s="79" t="s">
        <v>2658</v>
      </c>
      <c r="AX614" s="79" t="s">
        <v>2660</v>
      </c>
      <c r="AY614" s="79" t="s">
        <v>2663</v>
      </c>
      <c r="AZ614" s="79" t="s">
        <v>2665</v>
      </c>
      <c r="BA614" s="79" t="s">
        <v>2667</v>
      </c>
      <c r="BB614" s="82" t="s">
        <v>2670</v>
      </c>
      <c r="BC614">
        <v>4</v>
      </c>
      <c r="BD614" s="78" t="str">
        <f>REPLACE(INDEX(GroupVertices[Group],MATCH(Edges[[#This Row],[Vertex 1]],GroupVertices[Vertex],0)),1,1,"")</f>
        <v>2</v>
      </c>
      <c r="BE614" s="78" t="str">
        <f>REPLACE(INDEX(GroupVertices[Group],MATCH(Edges[[#This Row],[Vertex 2]],GroupVertices[Vertex],0)),1,1,"")</f>
        <v>2</v>
      </c>
      <c r="BF614" s="48">
        <v>0</v>
      </c>
      <c r="BG614" s="49">
        <v>0</v>
      </c>
      <c r="BH614" s="48">
        <v>0</v>
      </c>
      <c r="BI614" s="49">
        <v>0</v>
      </c>
      <c r="BJ614" s="48">
        <v>0</v>
      </c>
      <c r="BK614" s="49">
        <v>0</v>
      </c>
      <c r="BL614" s="48">
        <v>42</v>
      </c>
      <c r="BM614" s="49">
        <v>100</v>
      </c>
      <c r="BN614" s="48">
        <v>42</v>
      </c>
    </row>
    <row r="615" spans="1:66" ht="15">
      <c r="A615" s="64" t="s">
        <v>621</v>
      </c>
      <c r="B615" s="64" t="s">
        <v>597</v>
      </c>
      <c r="C615" s="65" t="s">
        <v>5759</v>
      </c>
      <c r="D615" s="66">
        <v>3</v>
      </c>
      <c r="E615" s="67" t="s">
        <v>132</v>
      </c>
      <c r="F615" s="68">
        <v>32</v>
      </c>
      <c r="G615" s="65"/>
      <c r="H615" s="69"/>
      <c r="I615" s="70"/>
      <c r="J615" s="70"/>
      <c r="K615" s="34" t="s">
        <v>65</v>
      </c>
      <c r="L615" s="77">
        <v>615</v>
      </c>
      <c r="M615" s="77"/>
      <c r="N615" s="72"/>
      <c r="O615" s="79" t="s">
        <v>630</v>
      </c>
      <c r="P615" s="81">
        <v>43689.98055555556</v>
      </c>
      <c r="Q615" s="79" t="s">
        <v>644</v>
      </c>
      <c r="R615" s="79"/>
      <c r="S615" s="79"/>
      <c r="T615" s="79" t="s">
        <v>661</v>
      </c>
      <c r="U615" s="79"/>
      <c r="V615" s="82" t="s">
        <v>1086</v>
      </c>
      <c r="W615" s="81">
        <v>43689.98055555556</v>
      </c>
      <c r="X615" s="85">
        <v>43689</v>
      </c>
      <c r="Y615" s="87" t="s">
        <v>1598</v>
      </c>
      <c r="Z615" s="82" t="s">
        <v>2110</v>
      </c>
      <c r="AA615" s="79"/>
      <c r="AB615" s="79"/>
      <c r="AC615" s="87" t="s">
        <v>2622</v>
      </c>
      <c r="AD615" s="79"/>
      <c r="AE615" s="79" t="b">
        <v>0</v>
      </c>
      <c r="AF615" s="79">
        <v>0</v>
      </c>
      <c r="AG615" s="87" t="s">
        <v>2624</v>
      </c>
      <c r="AH615" s="79" t="b">
        <v>0</v>
      </c>
      <c r="AI615" s="79" t="s">
        <v>2626</v>
      </c>
      <c r="AJ615" s="79"/>
      <c r="AK615" s="87" t="s">
        <v>2624</v>
      </c>
      <c r="AL615" s="79" t="b">
        <v>0</v>
      </c>
      <c r="AM615" s="79">
        <v>158</v>
      </c>
      <c r="AN615" s="87" t="s">
        <v>2621</v>
      </c>
      <c r="AO615" s="79" t="s">
        <v>2632</v>
      </c>
      <c r="AP615" s="79" t="b">
        <v>0</v>
      </c>
      <c r="AQ615" s="87" t="s">
        <v>2621</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2</v>
      </c>
      <c r="BE615" s="78" t="str">
        <f>REPLACE(INDEX(GroupVertices[Group],MATCH(Edges[[#This Row],[Vertex 2]],GroupVertices[Vertex],0)),1,1,"")</f>
        <v>2</v>
      </c>
      <c r="BF615" s="48">
        <v>0</v>
      </c>
      <c r="BG615" s="49">
        <v>0</v>
      </c>
      <c r="BH615" s="48">
        <v>0</v>
      </c>
      <c r="BI615" s="49">
        <v>0</v>
      </c>
      <c r="BJ615" s="48">
        <v>0</v>
      </c>
      <c r="BK615" s="49">
        <v>0</v>
      </c>
      <c r="BL615" s="48">
        <v>42</v>
      </c>
      <c r="BM615" s="49">
        <v>100</v>
      </c>
      <c r="BN615" s="48">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5"/>
    <dataValidation allowBlank="1" showErrorMessage="1" sqref="N2:N6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5"/>
    <dataValidation allowBlank="1" showInputMessage="1" promptTitle="Edge Color" prompt="To select an optional edge color, right-click and select Select Color on the right-click menu." sqref="C3:C615"/>
    <dataValidation allowBlank="1" showInputMessage="1" promptTitle="Edge Width" prompt="Enter an optional edge width between 1 and 10." errorTitle="Invalid Edge Width" error="The optional edge width must be a whole number between 1 and 10." sqref="D3:D615"/>
    <dataValidation allowBlank="1" showInputMessage="1" promptTitle="Edge Opacity" prompt="Enter an optional edge opacity between 0 (transparent) and 100 (opaque)." errorTitle="Invalid Edge Opacity" error="The optional edge opacity must be a whole number between 0 and 10." sqref="F3:F6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5">
      <formula1>ValidEdgeVisibilities</formula1>
    </dataValidation>
    <dataValidation allowBlank="1" showInputMessage="1" showErrorMessage="1" promptTitle="Vertex 1 Name" prompt="Enter the name of the edge's first vertex." sqref="A3:A615"/>
    <dataValidation allowBlank="1" showInputMessage="1" showErrorMessage="1" promptTitle="Vertex 2 Name" prompt="Enter the name of the edge's second vertex." sqref="B3:B615"/>
    <dataValidation allowBlank="1" showInputMessage="1" showErrorMessage="1" promptTitle="Edge Label" prompt="Enter an optional edge label." errorTitle="Invalid Edge Visibility" error="You have entered an unrecognized edge visibility.  Try selecting from the drop-down list instead." sqref="H3:H6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5"/>
  </dataValidations>
  <hyperlinks>
    <hyperlink ref="R531" r:id="rId1" display="https://www.quotidiano.net/esteri/incidente-nucleare-russia-esplosione-1.4733619"/>
    <hyperlink ref="R532" r:id="rId2" display="https://www.quotidiano.net/esteri/incidente-nucleare-russia-esplosione-1.4733619"/>
    <hyperlink ref="R594" r:id="rId3" display="https://livableworld.org/nukes-climate-change/"/>
    <hyperlink ref="R598" r:id="rId4" display="https://livableworld.org/nukes-climate-change/"/>
    <hyperlink ref="R601" r:id="rId5" display="https://twitter.com/JB_Carlson/status/981589569417154560"/>
    <hyperlink ref="U13" r:id="rId6" display="https://pbs.twimg.com/media/EA_Noa5XkAAnJyw.jpg"/>
    <hyperlink ref="U14" r:id="rId7" display="https://pbs.twimg.com/media/EA_Noa5XkAAnJyw.jpg"/>
    <hyperlink ref="U24" r:id="rId8" display="https://pbs.twimg.com/ext_tw_video_thumb/1158273621942575104/pu/img/7xqoODL0Cmexb5e6.jpg"/>
    <hyperlink ref="U27" r:id="rId9" display="https://pbs.twimg.com/ext_tw_video_thumb/1158273621942575104/pu/img/7xqoODL0Cmexb5e6.jpg"/>
    <hyperlink ref="U542" r:id="rId10" display="https://pbs.twimg.com/media/EBQctWEX4AA2YC1.jpg"/>
    <hyperlink ref="U543" r:id="rId11" display="https://pbs.twimg.com/media/EBQd84iWkAAWf-s.jpg"/>
    <hyperlink ref="U554" r:id="rId12" display="https://pbs.twimg.com/ext_tw_video_thumb/1159362908884742144/pu/img/HJ9hODrduEOBvB64.jpg"/>
    <hyperlink ref="U556" r:id="rId13" display="https://pbs.twimg.com/media/EBrHZh7UIAAHFvK.jpg"/>
    <hyperlink ref="U558" r:id="rId14" display="https://pbs.twimg.com/media/EBrHZh7UIAAHFvK.jpg"/>
    <hyperlink ref="U581" r:id="rId15" display="https://pbs.twimg.com/media/EBKYLewXkAIBLY7.jpg"/>
    <hyperlink ref="U582" r:id="rId16" display="https://pbs.twimg.com/ext_tw_video_thumb/1158273621942575104/pu/img/7xqoODL0Cmexb5e6.jpg"/>
    <hyperlink ref="U583" r:id="rId17" display="https://pbs.twimg.com/media/EBRc6etWwAESZB_.jpg"/>
    <hyperlink ref="U594" r:id="rId18" display="https://pbs.twimg.com/media/D8iHhgEW4AANoMN.jpg"/>
    <hyperlink ref="U596" r:id="rId19" display="https://pbs.twimg.com/media/DmtVZ1oXsAAlWp2.jpg"/>
    <hyperlink ref="U598" r:id="rId20" display="https://pbs.twimg.com/media/D8iHhgEW4AANoMN.jpg"/>
    <hyperlink ref="U599" r:id="rId21" display="https://pbs.twimg.com/media/DmtVZ1oXsAAlWp2.jpg"/>
    <hyperlink ref="U600" r:id="rId22" display="https://pbs.twimg.com/media/DqC_taLWoAIj-3u.jpg"/>
    <hyperlink ref="U611" r:id="rId23" display="https://pbs.twimg.com/ext_tw_video_thumb/1156928276838985729/pu/img/qfozcvuGn0TdISGW.jpg"/>
    <hyperlink ref="U612" r:id="rId24" display="https://pbs.twimg.com/media/EBS8nIsX4AEIw0k.jpg"/>
    <hyperlink ref="U613" r:id="rId25" display="https://pbs.twimg.com/ext_tw_video_thumb/1159782556302229504/pu/img/o-PexIE91V4gmQ7H.jpg"/>
    <hyperlink ref="U614" r:id="rId26" display="https://pbs.twimg.com/media/EBmcIrOXoAA2NKi.jpg"/>
    <hyperlink ref="V3" r:id="rId27" display="http://pbs.twimg.com/profile_images/1061987252677632000/_t0QXmE4_normal.jpg"/>
    <hyperlink ref="V4" r:id="rId28" display="http://pbs.twimg.com/profile_images/1061987252677632000/_t0QXmE4_normal.jpg"/>
    <hyperlink ref="V5" r:id="rId29" display="http://pbs.twimg.com/profile_images/1061987252677632000/_t0QXmE4_normal.jpg"/>
    <hyperlink ref="V6" r:id="rId30" display="http://pbs.twimg.com/profile_images/1034323599622987776/rcQ-b3s-_normal.jpg"/>
    <hyperlink ref="V7" r:id="rId31" display="http://pbs.twimg.com/profile_images/1112192151859814400/jG7wfhEC_normal.jpg"/>
    <hyperlink ref="V8" r:id="rId32" display="http://pbs.twimg.com/profile_images/1124253236683255811/dKwa26ZC_normal.jpg"/>
    <hyperlink ref="V9" r:id="rId33" display="http://pbs.twimg.com/profile_images/769311561458384896/szRKT5Yb_normal.jpg"/>
    <hyperlink ref="V10" r:id="rId34" display="http://pbs.twimg.com/profile_images/521566121875357696/KJZAbmg7_normal.jpeg"/>
    <hyperlink ref="V11" r:id="rId35" display="http://pbs.twimg.com/profile_images/1123328025/041118_2213_001__2__normal.jpg"/>
    <hyperlink ref="V12" r:id="rId36" display="http://pbs.twimg.com/profile_images/511257535118987264/vrRO_KR3_normal.png"/>
    <hyperlink ref="V13" r:id="rId37" display="https://pbs.twimg.com/media/EA_Noa5XkAAnJyw.jpg"/>
    <hyperlink ref="V14" r:id="rId38" display="https://pbs.twimg.com/media/EA_Noa5XkAAnJyw.jpg"/>
    <hyperlink ref="V15" r:id="rId39" display="http://pbs.twimg.com/profile_images/1043059044414566400/hfbQJpXx_normal.jpg"/>
    <hyperlink ref="V16" r:id="rId40" display="http://pbs.twimg.com/profile_images/1043059044414566400/hfbQJpXx_normal.jpg"/>
    <hyperlink ref="V17" r:id="rId41" display="http://pbs.twimg.com/profile_images/1043059044414566400/hfbQJpXx_normal.jpg"/>
    <hyperlink ref="V18" r:id="rId42" display="http://pbs.twimg.com/profile_images/1105444424153149440/wo-lJxRQ_normal.jpg"/>
    <hyperlink ref="V19" r:id="rId43" display="http://pbs.twimg.com/profile_images/1156197895105740803/cRiKSBDl_normal.jpg"/>
    <hyperlink ref="V20" r:id="rId44" display="http://pbs.twimg.com/profile_images/639643211053461504/QsGV3cWT_normal.png"/>
    <hyperlink ref="V21" r:id="rId45" display="http://pbs.twimg.com/profile_images/639643211053461504/QsGV3cWT_normal.png"/>
    <hyperlink ref="V22" r:id="rId46" display="http://pbs.twimg.com/profile_images/950749155575541760/MZoiVs3G_normal.jpg"/>
    <hyperlink ref="V23" r:id="rId47" display="http://pbs.twimg.com/profile_images/971270561803460609/gTkg78KX_normal.jpg"/>
    <hyperlink ref="V24" r:id="rId48" display="https://pbs.twimg.com/ext_tw_video_thumb/1158273621942575104/pu/img/7xqoODL0Cmexb5e6.jpg"/>
    <hyperlink ref="V25" r:id="rId49" display="http://pbs.twimg.com/profile_images/2377916694/twipple1341722703749_normal.jpg"/>
    <hyperlink ref="V26" r:id="rId50" display="http://pbs.twimg.com/profile_images/763463205972836352/XVgpSqZB_normal.jpg"/>
    <hyperlink ref="V27" r:id="rId51" display="https://pbs.twimg.com/ext_tw_video_thumb/1158273621942575104/pu/img/7xqoODL0Cmexb5e6.jpg"/>
    <hyperlink ref="V28" r:id="rId52" display="http://pbs.twimg.com/profile_images/1111594140511490048/ltzQPo1U_normal.jpg"/>
    <hyperlink ref="V29" r:id="rId53" display="http://pbs.twimg.com/profile_images/1109373598681231360/75emKt1I_normal.jpg"/>
    <hyperlink ref="V30" r:id="rId54" display="http://pbs.twimg.com/profile_images/890687807093694464/13ZQKgia_normal.jpg"/>
    <hyperlink ref="V31" r:id="rId55" display="http://pbs.twimg.com/profile_images/1144930944085876736/-vnrHwmH_normal.jpg"/>
    <hyperlink ref="V32" r:id="rId56" display="http://pbs.twimg.com/profile_images/1124301571834228736/d7Rf1Rku_normal.jpg"/>
    <hyperlink ref="V33" r:id="rId57" display="http://abs.twimg.com/sticky/default_profile_images/default_profile_normal.png"/>
    <hyperlink ref="V34" r:id="rId58" display="http://pbs.twimg.com/profile_images/1016573576068128768/oYwJlPpb_normal.jpg"/>
    <hyperlink ref="V35" r:id="rId59" display="http://pbs.twimg.com/profile_images/1140865126192599040/ICWhYlmz_normal.jpg"/>
    <hyperlink ref="V36" r:id="rId60" display="http://pbs.twimg.com/profile_images/1002533619821400066/NO-aLr31_normal.jpg"/>
    <hyperlink ref="V37" r:id="rId61" display="http://pbs.twimg.com/profile_images/936594165646921729/dg2JYcFE_normal.jpg"/>
    <hyperlink ref="V38" r:id="rId62" display="http://pbs.twimg.com/profile_images/611249769432780800/4_Qa9yAI_normal.jpg"/>
    <hyperlink ref="V39" r:id="rId63" display="http://pbs.twimg.com/profile_images/1110059887902388224/xkNw4kBw_normal.jpg"/>
    <hyperlink ref="V40" r:id="rId64" display="http://pbs.twimg.com/profile_images/1156299379583737858/9xevlmun_normal.jpg"/>
    <hyperlink ref="V41" r:id="rId65" display="http://pbs.twimg.com/profile_images/1137546008605483008/yzOmDpCs_normal.png"/>
    <hyperlink ref="V42" r:id="rId66" display="http://pbs.twimg.com/profile_images/898304190715355137/_mYthPJj_normal.jpg"/>
    <hyperlink ref="V43" r:id="rId67" display="http://pbs.twimg.com/profile_images/1097628212392325120/8vxYVNL0_normal.jpg"/>
    <hyperlink ref="V44" r:id="rId68" display="http://pbs.twimg.com/profile_images/942936735/n29303196_30588279_3884_normal.jpg"/>
    <hyperlink ref="V45" r:id="rId69" display="http://pbs.twimg.com/profile_images/896750436534951936/PC15GSsU_normal.jpg"/>
    <hyperlink ref="V46" r:id="rId70" display="http://pbs.twimg.com/profile_images/1145385145324789763/WT0NkmFp_normal.jpg"/>
    <hyperlink ref="V47" r:id="rId71" display="http://pbs.twimg.com/profile_images/1068205616517341184/OD8faUck_normal.jpg"/>
    <hyperlink ref="V48" r:id="rId72" display="http://pbs.twimg.com/profile_images/1155117568040013824/I-Eobi_r_normal.jpg"/>
    <hyperlink ref="V49" r:id="rId73" display="http://pbs.twimg.com/profile_images/946311047555747840/SQOwCCzq_normal.jpg"/>
    <hyperlink ref="V50" r:id="rId74" display="http://pbs.twimg.com/profile_images/1003256615263506432/QkEmB79d_normal.jpg"/>
    <hyperlink ref="V51" r:id="rId75" display="http://abs.twimg.com/sticky/default_profile_images/default_profile_normal.png"/>
    <hyperlink ref="V52" r:id="rId76" display="http://pbs.twimg.com/profile_images/1158420824287830016/xzXC_FCh_normal.jpg"/>
    <hyperlink ref="V53" r:id="rId77" display="http://pbs.twimg.com/profile_images/1141313802811662336/z--39xbF_normal.jpg"/>
    <hyperlink ref="V54" r:id="rId78" display="http://pbs.twimg.com/profile_images/943957811137888256/lDohHLnI_normal.jpg"/>
    <hyperlink ref="V55" r:id="rId79" display="http://pbs.twimg.com/profile_images/1149299166159548416/NNvXLL_c_normal.png"/>
    <hyperlink ref="V56" r:id="rId80" display="http://pbs.twimg.com/profile_images/1113889336855015426/fbaMIEcr_normal.jpg"/>
    <hyperlink ref="V57" r:id="rId81" display="http://pbs.twimg.com/profile_images/1161047061485314048/9tkmSdQ6_normal.jpg"/>
    <hyperlink ref="V58" r:id="rId82" display="http://pbs.twimg.com/profile_images/1157632201468420097/ZE4bwI2o_normal.jpg"/>
    <hyperlink ref="V59" r:id="rId83" display="http://pbs.twimg.com/profile_images/3551127392/87b460b68c1b16cad3092b4eebdf33f8_normal.jpeg"/>
    <hyperlink ref="V60" r:id="rId84" display="http://pbs.twimg.com/profile_images/1158516818425864193/ztkAOPWJ_normal.jpg"/>
    <hyperlink ref="V61" r:id="rId85" display="http://abs.twimg.com/sticky/default_profile_images/default_profile_normal.png"/>
    <hyperlink ref="V62" r:id="rId86" display="http://abs.twimg.com/sticky/default_profile_images/default_profile_normal.png"/>
    <hyperlink ref="V63" r:id="rId87" display="http://pbs.twimg.com/profile_images/613147593724432384/ZZqraCH-_normal.jpg"/>
    <hyperlink ref="V64" r:id="rId88" display="http://pbs.twimg.com/profile_images/2233339949/____________normal.jpg"/>
    <hyperlink ref="V65" r:id="rId89" display="http://pbs.twimg.com/profile_images/1160712304801067008/co9fjhwz_normal.jpg"/>
    <hyperlink ref="V66" r:id="rId90" display="http://pbs.twimg.com/profile_images/1160712304801067008/co9fjhwz_normal.jpg"/>
    <hyperlink ref="V67" r:id="rId91" display="http://pbs.twimg.com/profile_images/1134805623957274627/-WE62dwY_normal.jpg"/>
    <hyperlink ref="V68" r:id="rId92" display="http://pbs.twimg.com/profile_images/1159944018366783490/eLZTOzSo_normal.jpg"/>
    <hyperlink ref="V69" r:id="rId93" display="http://pbs.twimg.com/profile_images/427274489492430848/juiSNUnh_normal.jpeg"/>
    <hyperlink ref="V70" r:id="rId94" display="http://pbs.twimg.com/profile_images/506605687971917824/Z85GyLs8_normal.jpeg"/>
    <hyperlink ref="V71" r:id="rId95" display="http://pbs.twimg.com/profile_images/690532627623710720/mU7ChHvN_normal.jpg"/>
    <hyperlink ref="V72" r:id="rId96" display="http://abs.twimg.com/sticky/default_profile_images/default_profile_normal.png"/>
    <hyperlink ref="V73" r:id="rId97" display="http://pbs.twimg.com/profile_images/1120832811534049282/gSehV0QJ_normal.jpg"/>
    <hyperlink ref="V74" r:id="rId98" display="http://pbs.twimg.com/profile_images/682586586320515072/QFIwiKR4_normal.jpg"/>
    <hyperlink ref="V75" r:id="rId99" display="http://pbs.twimg.com/profile_images/1138941548849225728/8SZ-h6HM_normal.png"/>
    <hyperlink ref="V76" r:id="rId100" display="http://pbs.twimg.com/profile_images/1121760822554796032/t2XE33Ym_normal.png"/>
    <hyperlink ref="V77" r:id="rId101" display="http://pbs.twimg.com/profile_images/1142709225316966400/A7UHBNgw_normal.jpg"/>
    <hyperlink ref="V78" r:id="rId102" display="http://pbs.twimg.com/profile_images/674054621438971904/hulcs45s_normal.jpg"/>
    <hyperlink ref="V79" r:id="rId103" display="http://pbs.twimg.com/profile_images/1158223865887232001/oee8MU_e_normal.jpg"/>
    <hyperlink ref="V80" r:id="rId104" display="http://pbs.twimg.com/profile_images/1118700914100113408/C1ve9zgE_normal.jpg"/>
    <hyperlink ref="V81" r:id="rId105" display="http://pbs.twimg.com/profile_images/1144209582765400064/Xfihcw_u_normal.jpg"/>
    <hyperlink ref="V82" r:id="rId106" display="http://pbs.twimg.com/profile_images/1056808756393107456/Ivf_m-mw_normal.jpg"/>
    <hyperlink ref="V83" r:id="rId107" display="http://pbs.twimg.com/profile_images/1151448388463816705/-R5yMNYi_normal.png"/>
    <hyperlink ref="V84" r:id="rId108" display="http://pbs.twimg.com/profile_images/1151448388463816705/-R5yMNYi_normal.png"/>
    <hyperlink ref="V85" r:id="rId109" display="http://pbs.twimg.com/profile_images/1059813116106555392/5oI2dbg4_normal.jpg"/>
    <hyperlink ref="V86" r:id="rId110" display="http://pbs.twimg.com/profile_images/1059813116106555392/5oI2dbg4_normal.jpg"/>
    <hyperlink ref="V87" r:id="rId111" display="http://pbs.twimg.com/profile_images/1139782496973774852/G-91_HEr_normal.jpg"/>
    <hyperlink ref="V88" r:id="rId112" display="http://pbs.twimg.com/profile_images/1139782496973774852/G-91_HEr_normal.jpg"/>
    <hyperlink ref="V89" r:id="rId113" display="http://pbs.twimg.com/profile_images/1134672100659044352/aAbybiEs_normal.png"/>
    <hyperlink ref="V90" r:id="rId114" display="http://pbs.twimg.com/profile_images/1134672100659044352/aAbybiEs_normal.png"/>
    <hyperlink ref="V91" r:id="rId115" display="http://pbs.twimg.com/profile_images/883830219248762880/3OXq3Zf6_normal.jpg"/>
    <hyperlink ref="V92" r:id="rId116" display="http://pbs.twimg.com/profile_images/883830219248762880/3OXq3Zf6_normal.jpg"/>
    <hyperlink ref="V93" r:id="rId117" display="http://pbs.twimg.com/profile_images/1160213464532447233/RCmJh7_H_normal.jpg"/>
    <hyperlink ref="V94" r:id="rId118" display="http://pbs.twimg.com/profile_images/1160213464532447233/RCmJh7_H_normal.jpg"/>
    <hyperlink ref="V95" r:id="rId119" display="http://pbs.twimg.com/profile_images/1127409661789986816/v9d5wLjW_normal.png"/>
    <hyperlink ref="V96" r:id="rId120" display="http://pbs.twimg.com/profile_images/1127409661789986816/v9d5wLjW_normal.png"/>
    <hyperlink ref="V97" r:id="rId121" display="http://pbs.twimg.com/profile_images/1016258364362223616/9enV0-2I_normal.jpg"/>
    <hyperlink ref="V98" r:id="rId122" display="http://pbs.twimg.com/profile_images/1016258364362223616/9enV0-2I_normal.jpg"/>
    <hyperlink ref="V99" r:id="rId123" display="http://pbs.twimg.com/profile_images/1016258364362223616/9enV0-2I_normal.jpg"/>
    <hyperlink ref="V100" r:id="rId124" display="http://pbs.twimg.com/profile_images/1016258364362223616/9enV0-2I_normal.jpg"/>
    <hyperlink ref="V101" r:id="rId125" display="http://pbs.twimg.com/profile_images/849033889238589440/BclBQe7w_normal.png"/>
    <hyperlink ref="V102" r:id="rId126" display="http://pbs.twimg.com/profile_images/849033889238589440/BclBQe7w_normal.png"/>
    <hyperlink ref="V103" r:id="rId127" display="http://pbs.twimg.com/profile_images/1056885454551736320/OT30Dzzj_normal.jpg"/>
    <hyperlink ref="V104" r:id="rId128" display="http://pbs.twimg.com/profile_images/1056885454551736320/OT30Dzzj_normal.jpg"/>
    <hyperlink ref="V105" r:id="rId129" display="http://pbs.twimg.com/profile_images/789256297824722944/y4irwjGL_normal.jpg"/>
    <hyperlink ref="V106" r:id="rId130" display="http://pbs.twimg.com/profile_images/789256297824722944/y4irwjGL_normal.jpg"/>
    <hyperlink ref="V107" r:id="rId131" display="http://pbs.twimg.com/profile_images/878855442679582720/rH8DcKxt_normal.jpg"/>
    <hyperlink ref="V108" r:id="rId132" display="http://pbs.twimg.com/profile_images/878855442679582720/rH8DcKxt_normal.jpg"/>
    <hyperlink ref="V109" r:id="rId133" display="http://pbs.twimg.com/profile_images/2339204987/30vfhnfvrgrq1r5maqta_normal.jpeg"/>
    <hyperlink ref="V110" r:id="rId134" display="http://pbs.twimg.com/profile_images/2339204987/30vfhnfvrgrq1r5maqta_normal.jpeg"/>
    <hyperlink ref="V111" r:id="rId135" display="http://pbs.twimg.com/profile_images/705408426629795840/Vf2FTOhz_normal.jpg"/>
    <hyperlink ref="V112" r:id="rId136" display="http://pbs.twimg.com/profile_images/705408426629795840/Vf2FTOhz_normal.jpg"/>
    <hyperlink ref="V113" r:id="rId137" display="http://pbs.twimg.com/profile_images/1086610334029250560/JVDJ8Ene_normal.jpg"/>
    <hyperlink ref="V114" r:id="rId138" display="http://abs.twimg.com/sticky/default_profile_images/default_profile_normal.png"/>
    <hyperlink ref="V115" r:id="rId139" display="http://pbs.twimg.com/profile_images/886985329126670338/ms4csSIX_normal.jpg"/>
    <hyperlink ref="V116" r:id="rId140" display="http://pbs.twimg.com/profile_images/886985329126670338/ms4csSIX_normal.jpg"/>
    <hyperlink ref="V117" r:id="rId141" display="http://pbs.twimg.com/profile_images/886985329126670338/ms4csSIX_normal.jpg"/>
    <hyperlink ref="V118" r:id="rId142" display="http://pbs.twimg.com/profile_images/886985329126670338/ms4csSIX_normal.jpg"/>
    <hyperlink ref="V119" r:id="rId143" display="http://pbs.twimg.com/profile_images/1123414558377369600/5H8Mv-O8_normal.jpg"/>
    <hyperlink ref="V120" r:id="rId144" display="http://pbs.twimg.com/profile_images/1123414558377369600/5H8Mv-O8_normal.jpg"/>
    <hyperlink ref="V121" r:id="rId145" display="http://pbs.twimg.com/profile_images/1154541339180011520/_vH1s8tN_normal.jpg"/>
    <hyperlink ref="V122" r:id="rId146" display="http://pbs.twimg.com/profile_images/1154541339180011520/_vH1s8tN_normal.jpg"/>
    <hyperlink ref="V123" r:id="rId147" display="http://pbs.twimg.com/profile_images/1145324181002706944/fSLwSFys_normal.jpg"/>
    <hyperlink ref="V124" r:id="rId148" display="http://pbs.twimg.com/profile_images/1145324181002706944/fSLwSFys_normal.jpg"/>
    <hyperlink ref="V125" r:id="rId149" display="http://pbs.twimg.com/profile_images/936178386950545408/Rm8LOKkS_normal.jpg"/>
    <hyperlink ref="V126" r:id="rId150" display="http://pbs.twimg.com/profile_images/936178386950545408/Rm8LOKkS_normal.jpg"/>
    <hyperlink ref="V127" r:id="rId151" display="http://pbs.twimg.com/profile_images/936178386950545408/Rm8LOKkS_normal.jpg"/>
    <hyperlink ref="V128" r:id="rId152" display="http://pbs.twimg.com/profile_images/936178386950545408/Rm8LOKkS_normal.jpg"/>
    <hyperlink ref="V129" r:id="rId153" display="http://pbs.twimg.com/profile_images/1118156779429326849/iziIS9H2_normal.png"/>
    <hyperlink ref="V130" r:id="rId154" display="http://pbs.twimg.com/profile_images/1118156779429326849/iziIS9H2_normal.png"/>
    <hyperlink ref="V131" r:id="rId155" display="http://pbs.twimg.com/profile_images/3528369508/adf3c16d666b189fb7c43e4f36f45d00_normal.jpeg"/>
    <hyperlink ref="V132" r:id="rId156" display="http://pbs.twimg.com/profile_images/3528369508/adf3c16d666b189fb7c43e4f36f45d00_normal.jpeg"/>
    <hyperlink ref="V133" r:id="rId157" display="http://pbs.twimg.com/profile_images/1060913107864678401/64e_UB3w_normal.jpg"/>
    <hyperlink ref="V134" r:id="rId158" display="http://pbs.twimg.com/profile_images/1060913107864678401/64e_UB3w_normal.jpg"/>
    <hyperlink ref="V135" r:id="rId159" display="http://pbs.twimg.com/profile_images/1026648998180835328/O8rXMiKS_normal.jpg"/>
    <hyperlink ref="V136" r:id="rId160" display="http://pbs.twimg.com/profile_images/1026648998180835328/O8rXMiKS_normal.jpg"/>
    <hyperlink ref="V137" r:id="rId161" display="http://pbs.twimg.com/profile_images/1072375400691572736/NqbiNBrb_normal.jpg"/>
    <hyperlink ref="V138" r:id="rId162" display="http://pbs.twimg.com/profile_images/1072375400691572736/NqbiNBrb_normal.jpg"/>
    <hyperlink ref="V139" r:id="rId163" display="http://pbs.twimg.com/profile_images/1078567456011112448/-afs_uRx_normal.jpg"/>
    <hyperlink ref="V140" r:id="rId164" display="http://pbs.twimg.com/profile_images/1078567456011112448/-afs_uRx_normal.jpg"/>
    <hyperlink ref="V141" r:id="rId165" display="http://pbs.twimg.com/profile_images/1151979382128271360/ljW7pVf3_normal.png"/>
    <hyperlink ref="V142" r:id="rId166" display="http://pbs.twimg.com/profile_images/474286456664387584/P5CTW3Jr_normal.jpeg"/>
    <hyperlink ref="V143" r:id="rId167" display="http://pbs.twimg.com/profile_images/1433380006/profile_normal.png"/>
    <hyperlink ref="V144" r:id="rId168" display="http://pbs.twimg.com/profile_images/1433380006/profile_normal.png"/>
    <hyperlink ref="V145" r:id="rId169" display="http://pbs.twimg.com/profile_images/855729540815101953/ct9zxYuV_normal.jpg"/>
    <hyperlink ref="V146" r:id="rId170" display="http://pbs.twimg.com/profile_images/1019510933142503425/hqgA6UkL_normal.jpg"/>
    <hyperlink ref="V147" r:id="rId171" display="http://pbs.twimg.com/profile_images/1019510933142503425/hqgA6UkL_normal.jpg"/>
    <hyperlink ref="V148" r:id="rId172" display="http://pbs.twimg.com/profile_images/1086758527790530560/yHV_6dak_normal.jpg"/>
    <hyperlink ref="V149" r:id="rId173" display="http://pbs.twimg.com/profile_images/733381628744085513/e7AseEge_normal.jpg"/>
    <hyperlink ref="V150" r:id="rId174" display="http://pbs.twimg.com/profile_images/1039466246180352000/hNomJ1Ed_normal.jpg"/>
    <hyperlink ref="V151" r:id="rId175" display="http://pbs.twimg.com/profile_images/1039466246180352000/hNomJ1Ed_normal.jpg"/>
    <hyperlink ref="V152" r:id="rId176" display="http://pbs.twimg.com/profile_images/884858145008492546/1pHyDsaq_normal.jpg"/>
    <hyperlink ref="V153" r:id="rId177" display="http://pbs.twimg.com/profile_images/1157366188919414795/w_QTs5I2_normal.jpg"/>
    <hyperlink ref="V154" r:id="rId178" display="http://pbs.twimg.com/profile_images/667044191525056512/0gWH3v-8_normal.jpg"/>
    <hyperlink ref="V155" r:id="rId179" display="http://pbs.twimg.com/profile_images/1072434323503091712/QRJFqwtR_normal.jpg"/>
    <hyperlink ref="V156" r:id="rId180" display="http://pbs.twimg.com/profile_images/1103618891618631681/NzfBs8s-_normal.jpg"/>
    <hyperlink ref="V157" r:id="rId181" display="http://pbs.twimg.com/profile_images/882255993026920448/KHOgkahD_normal.jpg"/>
    <hyperlink ref="V158" r:id="rId182" display="http://pbs.twimg.com/profile_images/882255993026920448/KHOgkahD_normal.jpg"/>
    <hyperlink ref="V159" r:id="rId183" display="http://pbs.twimg.com/profile_images/732911647614853129/5eHJvVJy_normal.jpg"/>
    <hyperlink ref="V160" r:id="rId184" display="http://pbs.twimg.com/profile_images/732911647614853129/5eHJvVJy_normal.jpg"/>
    <hyperlink ref="V161" r:id="rId185" display="http://pbs.twimg.com/profile_images/463754178930941952/7eSugO4r_normal.jpeg"/>
    <hyperlink ref="V162" r:id="rId186" display="http://pbs.twimg.com/profile_images/822799921636114432/uvc8MyJn_normal.jpg"/>
    <hyperlink ref="V163" r:id="rId187" display="http://pbs.twimg.com/profile_images/822799921636114432/uvc8MyJn_normal.jpg"/>
    <hyperlink ref="V164" r:id="rId188" display="http://pbs.twimg.com/profile_images/1074413134021083136/EeWHE_jn_normal.jpg"/>
    <hyperlink ref="V165" r:id="rId189" display="http://pbs.twimg.com/profile_images/827568460087619585/-K7yTUgz_normal.jpg"/>
    <hyperlink ref="V166" r:id="rId190" display="http://pbs.twimg.com/profile_images/1076817913288581122/R9K6Xrl8_normal.jpg"/>
    <hyperlink ref="V167" r:id="rId191" display="http://pbs.twimg.com/profile_images/1160723822649270273/0wtFztpT_normal.jpg"/>
    <hyperlink ref="V168" r:id="rId192" display="http://pbs.twimg.com/profile_images/1160150589629583360/MpBVxYdk_normal.jpg"/>
    <hyperlink ref="V169" r:id="rId193" display="http://pbs.twimg.com/profile_images/993086447849623553/ahrBlA6h_normal.jpg"/>
    <hyperlink ref="V170" r:id="rId194" display="http://pbs.twimg.com/profile_images/1095009373938745344/N5qaftMI_normal.jpg"/>
    <hyperlink ref="V171" r:id="rId195" display="http://pbs.twimg.com/profile_images/1090667658767466497/xDjSFk0D_normal.jpg"/>
    <hyperlink ref="V172" r:id="rId196" display="http://pbs.twimg.com/profile_images/1158440055389720576/NmX_1cUg_normal.jpg"/>
    <hyperlink ref="V173" r:id="rId197" display="http://pbs.twimg.com/profile_images/1139033779417354241/p_KyW03y_normal.jpg"/>
    <hyperlink ref="V174" r:id="rId198" display="http://pbs.twimg.com/profile_images/1064960402742812672/xbcetHab_normal.jpg"/>
    <hyperlink ref="V175" r:id="rId199" display="http://pbs.twimg.com/profile_images/964160943348477952/3ufcSuw4_normal.jpg"/>
    <hyperlink ref="V176" r:id="rId200" display="http://pbs.twimg.com/profile_images/896034232614760449/bQnb933R_normal.jpg"/>
    <hyperlink ref="V177" r:id="rId201" display="http://pbs.twimg.com/profile_images/905740568801812481/Nm0gffc-_normal.jpg"/>
    <hyperlink ref="V178" r:id="rId202" display="http://pbs.twimg.com/profile_images/905740568801812481/Nm0gffc-_normal.jpg"/>
    <hyperlink ref="V179" r:id="rId203" display="http://pbs.twimg.com/profile_images/905740568801812481/Nm0gffc-_normal.jpg"/>
    <hyperlink ref="V180" r:id="rId204" display="http://pbs.twimg.com/profile_images/3251901367/9533a079934f40a0eee6eecacdcf1131_normal.jpeg"/>
    <hyperlink ref="V181" r:id="rId205" display="http://pbs.twimg.com/profile_images/1151814890522390528/qGATQTTE_normal.png"/>
    <hyperlink ref="V182" r:id="rId206" display="http://pbs.twimg.com/profile_images/1148969427464941574/xrG4gSk3_normal.jpg"/>
    <hyperlink ref="V183" r:id="rId207" display="http://pbs.twimg.com/profile_images/1148969427464941574/xrG4gSk3_normal.jpg"/>
    <hyperlink ref="V184" r:id="rId208" display="http://pbs.twimg.com/profile_images/971055567035883520/8uCAWl8v_normal.jpg"/>
    <hyperlink ref="V185" r:id="rId209" display="http://pbs.twimg.com/profile_images/887567370092400640/8hN0D4o1_normal.jpg"/>
    <hyperlink ref="V186" r:id="rId210" display="http://pbs.twimg.com/profile_images/378800000424732416/b3263bf42299efbfdd0e6b696ffdbcf5_normal.jpeg"/>
    <hyperlink ref="V187" r:id="rId211" display="http://pbs.twimg.com/profile_images/378800000424732416/b3263bf42299efbfdd0e6b696ffdbcf5_normal.jpeg"/>
    <hyperlink ref="V188" r:id="rId212" display="http://pbs.twimg.com/profile_images/472178849355018240/CpAShwrk_normal.jpeg"/>
    <hyperlink ref="V189" r:id="rId213" display="http://pbs.twimg.com/profile_images/472178849355018240/CpAShwrk_normal.jpeg"/>
    <hyperlink ref="V190" r:id="rId214" display="http://pbs.twimg.com/profile_images/472178849355018240/CpAShwrk_normal.jpeg"/>
    <hyperlink ref="V191" r:id="rId215" display="http://pbs.twimg.com/profile_images/472178849355018240/CpAShwrk_normal.jpeg"/>
    <hyperlink ref="V192" r:id="rId216" display="http://pbs.twimg.com/profile_images/1112984745372278784/BGMnQtPv_normal.jpg"/>
    <hyperlink ref="V193" r:id="rId217" display="http://pbs.twimg.com/profile_images/871415878335832064/hiDSj1m7_normal.jpg"/>
    <hyperlink ref="V194" r:id="rId218" display="http://pbs.twimg.com/profile_images/871415878335832064/hiDSj1m7_normal.jpg"/>
    <hyperlink ref="V195" r:id="rId219" display="http://pbs.twimg.com/profile_images/1121377774864756736/D-YfIzUS_normal.png"/>
    <hyperlink ref="V196" r:id="rId220" display="http://pbs.twimg.com/profile_images/1121377774864756736/D-YfIzUS_normal.png"/>
    <hyperlink ref="V197" r:id="rId221" display="http://pbs.twimg.com/profile_images/1159140865757069314/zrWRESfS_normal.jpg"/>
    <hyperlink ref="V198" r:id="rId222" display="http://pbs.twimg.com/profile_images/847067267204612098/qwEHfslV_normal.jpg"/>
    <hyperlink ref="V199" r:id="rId223" display="http://pbs.twimg.com/profile_images/1582952374/scan0006_normal.jpg"/>
    <hyperlink ref="V200" r:id="rId224" display="http://pbs.twimg.com/profile_images/1112686533545349120/JWDy5qBN_normal.png"/>
    <hyperlink ref="V201" r:id="rId225" display="http://pbs.twimg.com/profile_images/1112686533545349120/JWDy5qBN_normal.png"/>
    <hyperlink ref="V202" r:id="rId226" display="http://pbs.twimg.com/profile_images/1086518056816443392/sr5BUp_n_normal.jpg"/>
    <hyperlink ref="V203" r:id="rId227" display="http://pbs.twimg.com/profile_images/1117150735848935424/r4-QSSFp_normal.png"/>
    <hyperlink ref="V204" r:id="rId228" display="http://pbs.twimg.com/profile_images/1157992255682154497/G3SibBpJ_normal.jpg"/>
    <hyperlink ref="V205" r:id="rId229" display="http://pbs.twimg.com/profile_images/1056910718975365120/FX9EoeYg_normal.jpg"/>
    <hyperlink ref="V206" r:id="rId230" display="http://pbs.twimg.com/profile_images/206873650/HarencharBowne_normal.JPG"/>
    <hyperlink ref="V207" r:id="rId231" display="http://pbs.twimg.com/profile_images/983001325075156993/ofp5lPKT_normal.jpg"/>
    <hyperlink ref="V208" r:id="rId232" display="http://pbs.twimg.com/profile_images/1143764002394083328/ODTXoLp1_normal.jpg"/>
    <hyperlink ref="V209" r:id="rId233" display="http://pbs.twimg.com/profile_images/3170309231/10daf9a9447d0e23eada263a0504e9a0_normal.jpeg"/>
    <hyperlink ref="V210" r:id="rId234" display="http://pbs.twimg.com/profile_images/3170309231/10daf9a9447d0e23eada263a0504e9a0_normal.jpeg"/>
    <hyperlink ref="V211" r:id="rId235" display="http://pbs.twimg.com/profile_images/1157956826840862720/cLbirxf6_normal.jpg"/>
    <hyperlink ref="V212" r:id="rId236" display="http://pbs.twimg.com/profile_images/1155164741410729986/IxU91-Ac_normal.jpg"/>
    <hyperlink ref="V213" r:id="rId237" display="http://pbs.twimg.com/profile_images/946132669406044161/IOg4cDfy_normal.jpg"/>
    <hyperlink ref="V214" r:id="rId238" display="http://pbs.twimg.com/profile_images/1137297614620246016/xbqspl5X_normal.jpg"/>
    <hyperlink ref="V215" r:id="rId239" display="http://pbs.twimg.com/profile_images/1158070640122957825/V2bwHz37_normal.jpg"/>
    <hyperlink ref="V216" r:id="rId240" display="http://pbs.twimg.com/profile_images/960443673367347201/-kBUGBeu_normal.jpg"/>
    <hyperlink ref="V217" r:id="rId241" display="http://pbs.twimg.com/profile_images/886459727185575936/un7TUjmd_normal.jpg"/>
    <hyperlink ref="V218" r:id="rId242" display="http://abs.twimg.com/sticky/default_profile_images/default_profile_normal.png"/>
    <hyperlink ref="V219" r:id="rId243" display="http://abs.twimg.com/sticky/default_profile_images/default_profile_normal.png"/>
    <hyperlink ref="V220" r:id="rId244" display="http://pbs.twimg.com/profile_images/1083053790880620544/NU_JyUWu_normal.jpg"/>
    <hyperlink ref="V221" r:id="rId245" display="http://pbs.twimg.com/profile_images/827261095341469696/mCOuXU_M_normal.jpg"/>
    <hyperlink ref="V222" r:id="rId246" display="http://pbs.twimg.com/profile_images/890322565021016065/c63uyRD7_normal.jpg"/>
    <hyperlink ref="V223" r:id="rId247" display="http://pbs.twimg.com/profile_images/890322565021016065/c63uyRD7_normal.jpg"/>
    <hyperlink ref="V224" r:id="rId248" display="http://pbs.twimg.com/profile_images/890322565021016065/c63uyRD7_normal.jpg"/>
    <hyperlink ref="V225" r:id="rId249" display="http://pbs.twimg.com/profile_images/830105587941797888/EKkUYvrA_normal.jpg"/>
    <hyperlink ref="V226" r:id="rId250" display="http://pbs.twimg.com/profile_images/858625090837037056/LSkn7ht6_normal.jpg"/>
    <hyperlink ref="V227" r:id="rId251" display="http://pbs.twimg.com/profile_images/858625090837037056/LSkn7ht6_normal.jpg"/>
    <hyperlink ref="V228" r:id="rId252" display="http://pbs.twimg.com/profile_images/1130417844078948352/pDupzojP_normal.jpg"/>
    <hyperlink ref="V229" r:id="rId253" display="http://pbs.twimg.com/profile_images/1151878500049010690/ZI0csweV_normal.jpg"/>
    <hyperlink ref="V230" r:id="rId254" display="http://pbs.twimg.com/profile_images/1082399320568184832/CpQZ-cRA_normal.jpg"/>
    <hyperlink ref="V231" r:id="rId255" display="http://pbs.twimg.com/profile_images/987023648111329280/Pj1G_Aj7_normal.jpg"/>
    <hyperlink ref="V232" r:id="rId256" display="http://pbs.twimg.com/profile_images/980422739927314432/mpW0Dx9w_normal.jpg"/>
    <hyperlink ref="V233" r:id="rId257" display="http://pbs.twimg.com/profile_images/1136621389262311426/Q7enq2J8_normal.png"/>
    <hyperlink ref="V234" r:id="rId258" display="http://pbs.twimg.com/profile_images/1136621389262311426/Q7enq2J8_normal.png"/>
    <hyperlink ref="V235" r:id="rId259" display="http://pbs.twimg.com/profile_images/378800000651459183/1b6960c17cc2aea8f47962484bcc7a62_normal.jpeg"/>
    <hyperlink ref="V236" r:id="rId260" display="http://pbs.twimg.com/profile_images/576440490385498112/kdAb0jdI_normal.jpeg"/>
    <hyperlink ref="V237" r:id="rId261" display="http://pbs.twimg.com/profile_images/576440490385498112/kdAb0jdI_normal.jpeg"/>
    <hyperlink ref="V238" r:id="rId262" display="http://pbs.twimg.com/profile_images/825055977397420032/tLy3PP6b_normal.jpg"/>
    <hyperlink ref="V239" r:id="rId263" display="http://pbs.twimg.com/profile_images/801111625390505984/3Awgcbvw_normal.jpg"/>
    <hyperlink ref="V240" r:id="rId264" display="http://pbs.twimg.com/profile_images/801111625390505984/3Awgcbvw_normal.jpg"/>
    <hyperlink ref="V241" r:id="rId265" display="http://pbs.twimg.com/profile_images/658406880306335748/NMEt8vz4_normal.jpg"/>
    <hyperlink ref="V242" r:id="rId266" display="http://pbs.twimg.com/profile_images/769657147407740928/peMDq51m_normal.jpg"/>
    <hyperlink ref="V243" r:id="rId267" display="http://pbs.twimg.com/profile_images/3449414533/a447c4a445665b324f0ffc608103b11e_normal.jpeg"/>
    <hyperlink ref="V244" r:id="rId268" display="http://pbs.twimg.com/profile_images/3449414533/a447c4a445665b324f0ffc608103b11e_normal.jpeg"/>
    <hyperlink ref="V245" r:id="rId269" display="http://pbs.twimg.com/profile_images/1134030217645895681/oE0BmXu__normal.jpg"/>
    <hyperlink ref="V246" r:id="rId270" display="http://pbs.twimg.com/profile_images/1134030217645895681/oE0BmXu__normal.jpg"/>
    <hyperlink ref="V247" r:id="rId271" display="http://pbs.twimg.com/profile_images/1134030217645895681/oE0BmXu__normal.jpg"/>
    <hyperlink ref="V248" r:id="rId272" display="http://pbs.twimg.com/profile_images/1098299653638868992/vHWGCP_6_normal.png"/>
    <hyperlink ref="V249" r:id="rId273" display="http://pbs.twimg.com/profile_images/1098299653638868992/vHWGCP_6_normal.png"/>
    <hyperlink ref="V250" r:id="rId274" display="http://pbs.twimg.com/profile_images/794125751582912512/slIXPHLo_normal.jpg"/>
    <hyperlink ref="V251" r:id="rId275" display="http://pbs.twimg.com/profile_images/794125751582912512/slIXPHLo_normal.jpg"/>
    <hyperlink ref="V252" r:id="rId276" display="http://pbs.twimg.com/profile_images/1013353622816600064/KAtny7Hm_normal.jpg"/>
    <hyperlink ref="V253" r:id="rId277" display="http://pbs.twimg.com/profile_images/629673049554571264/urd7_14H_normal.png"/>
    <hyperlink ref="V254" r:id="rId278" display="http://pbs.twimg.com/profile_images/1165474546/d._300_copy_copy_normal.jpg"/>
    <hyperlink ref="V255" r:id="rId279" display="http://pbs.twimg.com/profile_images/1016918148669419520/7OPkVFkm_normal.jpg"/>
    <hyperlink ref="V256" r:id="rId280" display="http://pbs.twimg.com/profile_images/2774648802/f16c73baa5a6020d802b2291d145e963_normal.jpeg"/>
    <hyperlink ref="V257" r:id="rId281" display="http://pbs.twimg.com/profile_images/1119232060760166400/QGBRDAoW_normal.jpg"/>
    <hyperlink ref="V258" r:id="rId282" display="http://pbs.twimg.com/profile_images/1134251332381093888/UTInNqUz_normal.jpg"/>
    <hyperlink ref="V259" r:id="rId283" display="http://pbs.twimg.com/profile_images/837250059112689664/Edf935RY_normal.jpg"/>
    <hyperlink ref="V260" r:id="rId284" display="http://pbs.twimg.com/profile_images/837250059112689664/Edf935RY_normal.jpg"/>
    <hyperlink ref="V261" r:id="rId285" display="http://pbs.twimg.com/profile_images/1057281239835688961/acP3wAgY_normal.jpg"/>
    <hyperlink ref="V262" r:id="rId286" display="http://pbs.twimg.com/profile_images/1057281239835688961/acP3wAgY_normal.jpg"/>
    <hyperlink ref="V263" r:id="rId287" display="http://pbs.twimg.com/profile_images/1276009886/Snapshot_2007-12-09_11-08-21_normal.jpg"/>
    <hyperlink ref="V264" r:id="rId288" display="http://pbs.twimg.com/profile_images/474950153015533568/wAAvih_7_normal.jpeg"/>
    <hyperlink ref="V265" r:id="rId289" display="http://pbs.twimg.com/profile_images/474950153015533568/wAAvih_7_normal.jpeg"/>
    <hyperlink ref="V266" r:id="rId290" display="http://pbs.twimg.com/profile_images/1142739867245457409/Xh9UfyrK_normal.jpg"/>
    <hyperlink ref="V267" r:id="rId291" display="http://pbs.twimg.com/profile_images/1014525639037075456/l496nQja_normal.jpg"/>
    <hyperlink ref="V268" r:id="rId292" display="http://pbs.twimg.com/profile_images/1014525639037075456/l496nQja_normal.jpg"/>
    <hyperlink ref="V269" r:id="rId293" display="http://pbs.twimg.com/profile_images/1020417561861636096/Pfx1PLYH_normal.jpg"/>
    <hyperlink ref="V270" r:id="rId294" display="http://pbs.twimg.com/profile_images/1020417561861636096/Pfx1PLYH_normal.jpg"/>
    <hyperlink ref="V271" r:id="rId295" display="http://abs.twimg.com/sticky/default_profile_images/default_profile_normal.png"/>
    <hyperlink ref="V272" r:id="rId296" display="http://pbs.twimg.com/profile_images/1101019589331374080/dZzX0E27_normal.jpg"/>
    <hyperlink ref="V273" r:id="rId297" display="http://pbs.twimg.com/profile_images/737667918347960321/9C5-q8-G_normal.jpg"/>
    <hyperlink ref="V274" r:id="rId298" display="http://pbs.twimg.com/profile_images/737667918347960321/9C5-q8-G_normal.jpg"/>
    <hyperlink ref="V275" r:id="rId299" display="http://pbs.twimg.com/profile_images/671240533084209152/1BT14eJt_normal.jpg"/>
    <hyperlink ref="V276" r:id="rId300" display="http://pbs.twimg.com/profile_images/1150279619846627330/3C5dyjBd_normal.jpg"/>
    <hyperlink ref="V277" r:id="rId301" display="http://pbs.twimg.com/profile_images/969872522178113537/Xp3Nmxf-_normal.jpg"/>
    <hyperlink ref="V278" r:id="rId302" display="http://pbs.twimg.com/profile_images/969872522178113537/Xp3Nmxf-_normal.jpg"/>
    <hyperlink ref="V279" r:id="rId303" display="http://pbs.twimg.com/profile_images/914851957243764736/V8IWBNnq_normal.jpg"/>
    <hyperlink ref="V280" r:id="rId304" display="http://pbs.twimg.com/profile_images/1101238150460989440/hEhyGLBQ_normal.jpg"/>
    <hyperlink ref="V281" r:id="rId305" display="http://pbs.twimg.com/profile_images/1101238150460989440/hEhyGLBQ_normal.jpg"/>
    <hyperlink ref="V282" r:id="rId306" display="http://pbs.twimg.com/profile_images/1096350079349391361/rwRUkQt2_normal.jpg"/>
    <hyperlink ref="V283" r:id="rId307" display="http://pbs.twimg.com/profile_images/1096350079349391361/rwRUkQt2_normal.jpg"/>
    <hyperlink ref="V284" r:id="rId308" display="http://pbs.twimg.com/profile_images/1115778773528535041/gU2MX7Vi_normal.jpg"/>
    <hyperlink ref="V285" r:id="rId309" display="http://pbs.twimg.com/profile_images/1115778773528535041/gU2MX7Vi_normal.jpg"/>
    <hyperlink ref="V286" r:id="rId310" display="http://pbs.twimg.com/profile_images/699894586941038592/S1TCw-2Z_normal.jpg"/>
    <hyperlink ref="V287" r:id="rId311" display="http://pbs.twimg.com/profile_images/699894586941038592/S1TCw-2Z_normal.jpg"/>
    <hyperlink ref="V288" r:id="rId312" display="http://pbs.twimg.com/profile_images/699894586941038592/S1TCw-2Z_normal.jpg"/>
    <hyperlink ref="V289" r:id="rId313" display="http://pbs.twimg.com/profile_images/699894586941038592/S1TCw-2Z_normal.jpg"/>
    <hyperlink ref="V290" r:id="rId314" display="http://pbs.twimg.com/profile_images/666537050183630848/vpdsPnha_normal.jpg"/>
    <hyperlink ref="V291" r:id="rId315" display="http://pbs.twimg.com/profile_images/666537050183630848/vpdsPnha_normal.jpg"/>
    <hyperlink ref="V292" r:id="rId316" display="http://abs.twimg.com/sticky/default_profile_images/default_profile_normal.png"/>
    <hyperlink ref="V293" r:id="rId317" display="http://abs.twimg.com/sticky/default_profile_images/default_profile_normal.png"/>
    <hyperlink ref="V294" r:id="rId318" display="http://abs.twimg.com/sticky/default_profile_images/default_profile_normal.png"/>
    <hyperlink ref="V295" r:id="rId319" display="http://pbs.twimg.com/profile_images/767722680627757058/J2cglaXa_normal.jpg"/>
    <hyperlink ref="V296" r:id="rId320" display="http://pbs.twimg.com/profile_images/948877902984069122/WqqRQ-18_normal.jpg"/>
    <hyperlink ref="V297" r:id="rId321" display="http://pbs.twimg.com/profile_images/613478742/images_normal.jpeg"/>
    <hyperlink ref="V298" r:id="rId322" display="http://pbs.twimg.com/profile_images/1055120682328018945/d-I--Twz_normal.jpg"/>
    <hyperlink ref="V299" r:id="rId323" display="http://pbs.twimg.com/profile_images/999045030743437312/Exvi3XxP_normal.jpg"/>
    <hyperlink ref="V300" r:id="rId324" display="http://pbs.twimg.com/profile_images/1087923626161197063/U05PeXQi_normal.jpg"/>
    <hyperlink ref="V301" r:id="rId325" display="http://pbs.twimg.com/profile_images/3603020135/43d7675b12dcb0f8ee57d2bd178c2f9e_normal.jpeg"/>
    <hyperlink ref="V302" r:id="rId326" display="http://pbs.twimg.com/profile_images/1157990373462966272/95gy9kY7_normal.jpg"/>
    <hyperlink ref="V303" r:id="rId327" display="http://pbs.twimg.com/profile_images/1148475824699392000/7XtCDqxp_normal.jpg"/>
    <hyperlink ref="V304" r:id="rId328" display="http://pbs.twimg.com/profile_images/2677078942/45d3df1b9a19c0cbff7b4d56fa3a1b20_normal.png"/>
    <hyperlink ref="V305" r:id="rId329" display="http://pbs.twimg.com/profile_images/943446907761729537/8Z55e5eg_normal.jpg"/>
    <hyperlink ref="V306" r:id="rId330" display="http://pbs.twimg.com/profile_images/987372112242393088/SPsLcDGF_normal.jpg"/>
    <hyperlink ref="V307" r:id="rId331" display="http://pbs.twimg.com/profile_images/1276326254/Image181_00_normal.jpg"/>
    <hyperlink ref="V308" r:id="rId332" display="http://pbs.twimg.com/profile_images/854615313110884352/sNGF9erd_normal.jpg"/>
    <hyperlink ref="V309" r:id="rId333" display="http://pbs.twimg.com/profile_images/1146389249219948544/-y20R5Ix_normal.jpg"/>
    <hyperlink ref="V310" r:id="rId334" display="http://pbs.twimg.com/profile_images/1609920179/P2010_0929_170957_normal.JPG"/>
    <hyperlink ref="V311" r:id="rId335" display="http://pbs.twimg.com/profile_images/1148992565800124421/GlFgX6BK_normal.png"/>
    <hyperlink ref="V312" r:id="rId336" display="http://pbs.twimg.com/profile_images/760049840617246720/BSgGWGdA_normal.jpg"/>
    <hyperlink ref="V313" r:id="rId337" display="http://pbs.twimg.com/profile_images/613760047517020160/0_Yvb6eg_normal.jpg"/>
    <hyperlink ref="V314" r:id="rId338" display="http://pbs.twimg.com/profile_images/1002771297586200576/yC4-ob23_normal.jpg"/>
    <hyperlink ref="V315" r:id="rId339" display="http://pbs.twimg.com/profile_images/1311038301/__iso-2022-jp_B_GyRCJGQkYCROJSIlQyVXGyhCLmpwZw_____normal"/>
    <hyperlink ref="V316" r:id="rId340" display="http://abs.twimg.com/sticky/default_profile_images/default_profile_normal.png"/>
    <hyperlink ref="V317" r:id="rId341" display="http://pbs.twimg.com/profile_images/1121288560223539201/Vpll7HTp_normal.jpg"/>
    <hyperlink ref="V318" r:id="rId342" display="http://pbs.twimg.com/profile_images/982883367753465856/ab1RYzMZ_normal.jpg"/>
    <hyperlink ref="V319" r:id="rId343" display="http://pbs.twimg.com/profile_images/962917525276119040/uu-hxlkT_normal.jpg"/>
    <hyperlink ref="V320" r:id="rId344" display="http://pbs.twimg.com/profile_images/1160495613160632320/y1T7l_ih_normal.jpg"/>
    <hyperlink ref="V321" r:id="rId345" display="http://pbs.twimg.com/profile_images/464110221254594560/J0Pq441c_normal.jpeg"/>
    <hyperlink ref="V322" r:id="rId346" display="http://pbs.twimg.com/profile_images/542268176/Twitter_icon_normal.JPG"/>
    <hyperlink ref="V323" r:id="rId347" display="http://pbs.twimg.com/profile_images/755767982169743365/JeVX9W_8_normal.jpg"/>
    <hyperlink ref="V324" r:id="rId348" display="http://pbs.twimg.com/profile_images/755767982169743365/JeVX9W_8_normal.jpg"/>
    <hyperlink ref="V325" r:id="rId349" display="http://pbs.twimg.com/profile_images/755767982169743365/JeVX9W_8_normal.jpg"/>
    <hyperlink ref="V326" r:id="rId350" display="http://pbs.twimg.com/profile_images/755767982169743365/JeVX9W_8_normal.jpg"/>
    <hyperlink ref="V327" r:id="rId351" display="http://pbs.twimg.com/profile_images/755767982169743365/JeVX9W_8_normal.jpg"/>
    <hyperlink ref="V328" r:id="rId352" display="http://pbs.twimg.com/profile_images/755767982169743365/JeVX9W_8_normal.jpg"/>
    <hyperlink ref="V329" r:id="rId353" display="http://pbs.twimg.com/profile_images/811890521090224128/OLwf3g0g_normal.jpg"/>
    <hyperlink ref="V330" r:id="rId354" display="http://pbs.twimg.com/profile_images/811890521090224128/OLwf3g0g_normal.jpg"/>
    <hyperlink ref="V331" r:id="rId355" display="http://pbs.twimg.com/profile_images/811890521090224128/OLwf3g0g_normal.jpg"/>
    <hyperlink ref="V332" r:id="rId356" display="http://pbs.twimg.com/profile_images/811890521090224128/OLwf3g0g_normal.jpg"/>
    <hyperlink ref="V333" r:id="rId357" display="http://pbs.twimg.com/profile_images/1058357535822901249/eGJ2-6Sb_normal.jpg"/>
    <hyperlink ref="V334" r:id="rId358" display="http://pbs.twimg.com/profile_images/472124978058371072/FSePN74s_normal.png"/>
    <hyperlink ref="V335" r:id="rId359" display="http://pbs.twimg.com/profile_images/876238810677362688/gwMQny67_normal.jpg"/>
    <hyperlink ref="V336" r:id="rId360" display="http://pbs.twimg.com/profile_images/876238810677362688/gwMQny67_normal.jpg"/>
    <hyperlink ref="V337" r:id="rId361" display="http://pbs.twimg.com/profile_images/968856603524026368/xB-xmRwO_normal.jpg"/>
    <hyperlink ref="V338" r:id="rId362" display="http://abs.twimg.com/sticky/default_profile_images/default_profile_normal.png"/>
    <hyperlink ref="V339" r:id="rId363" display="http://pbs.twimg.com/profile_images/1014093035012001792/Oz0MzMC5_normal.jpg"/>
    <hyperlink ref="V340" r:id="rId364" display="http://pbs.twimg.com/profile_images/1014093035012001792/Oz0MzMC5_normal.jpg"/>
    <hyperlink ref="V341" r:id="rId365" display="http://pbs.twimg.com/profile_images/1014093035012001792/Oz0MzMC5_normal.jpg"/>
    <hyperlink ref="V342" r:id="rId366" display="http://pbs.twimg.com/profile_images/2894018947/878ccb6efae794d06d15c1ff95fad85c_normal.png"/>
    <hyperlink ref="V343" r:id="rId367" display="http://pbs.twimg.com/profile_images/657648360787017728/_43RMzxx_normal.jpg"/>
    <hyperlink ref="V344" r:id="rId368" display="http://pbs.twimg.com/profile_images/1068979061936939008/WDxGN2it_normal.jpg"/>
    <hyperlink ref="V345" r:id="rId369" display="http://pbs.twimg.com/profile_images/906609534386532353/LMwl7Xl9_normal.jpg"/>
    <hyperlink ref="V346" r:id="rId370" display="http://pbs.twimg.com/profile_images/939271224886099968/dsf5oeLc_normal.jpg"/>
    <hyperlink ref="V347" r:id="rId371" display="http://pbs.twimg.com/profile_images/1002427877147766784/gd1Rkxpu_normal.jpg"/>
    <hyperlink ref="V348" r:id="rId372" display="http://pbs.twimg.com/profile_images/1073353357778186251/xbyDJF6P_normal.jpg"/>
    <hyperlink ref="V349" r:id="rId373" display="http://pbs.twimg.com/profile_images/1149986734874251264/ED5FnHnU_normal.png"/>
    <hyperlink ref="V350" r:id="rId374" display="http://pbs.twimg.com/profile_images/927291941901033472/HGNmIu0V_normal.jpg"/>
    <hyperlink ref="V351" r:id="rId375" display="http://pbs.twimg.com/profile_images/918350509685313536/DHh7ABxN_normal.jpg"/>
    <hyperlink ref="V352" r:id="rId376" display="http://pbs.twimg.com/profile_images/1024615930012286976/q1LyEv_M_normal.jpg"/>
    <hyperlink ref="V353" r:id="rId377" display="http://pbs.twimg.com/profile_images/708505683721850880/9BJdlN6I_normal.jpg"/>
    <hyperlink ref="V354" r:id="rId378" display="http://pbs.twimg.com/profile_images/957685028846231555/WuhcU-Io_normal.jpg"/>
    <hyperlink ref="V355" r:id="rId379" display="http://pbs.twimg.com/profile_images/682156270/GarfieldTux_normal.png"/>
    <hyperlink ref="V356" r:id="rId380" display="http://pbs.twimg.com/profile_images/1155196776510644224/5rlgw0bP_normal.jpg"/>
    <hyperlink ref="V357" r:id="rId381" display="http://abs.twimg.com/sticky/default_profile_images/default_profile_normal.png"/>
    <hyperlink ref="V358" r:id="rId382" display="http://pbs.twimg.com/profile_images/1155783121238941696/g5phoPZm_normal.jpg"/>
    <hyperlink ref="V359" r:id="rId383" display="http://pbs.twimg.com/profile_images/378800000022166126/4b26081509bbf3caf80afabd8394dfc3_normal.jpeg"/>
    <hyperlink ref="V360" r:id="rId384" display="http://pbs.twimg.com/profile_images/378800000022166126/4b26081509bbf3caf80afabd8394dfc3_normal.jpeg"/>
    <hyperlink ref="V361" r:id="rId385" display="http://pbs.twimg.com/profile_images/378800000022166126/4b26081509bbf3caf80afabd8394dfc3_normal.jpeg"/>
    <hyperlink ref="V362" r:id="rId386" display="http://pbs.twimg.com/profile_images/378800000022166126/4b26081509bbf3caf80afabd8394dfc3_normal.jpeg"/>
    <hyperlink ref="V363" r:id="rId387" display="http://pbs.twimg.com/profile_images/378800000022166126/4b26081509bbf3caf80afabd8394dfc3_normal.jpeg"/>
    <hyperlink ref="V364" r:id="rId388" display="http://pbs.twimg.com/profile_images/1030467792749899778/-nzKgjIS_normal.jpg"/>
    <hyperlink ref="V365" r:id="rId389" display="http://pbs.twimg.com/profile_images/3188884865/1b72794dec0164802ede8a0fcfb779c9_normal.jpeg"/>
    <hyperlink ref="V366" r:id="rId390" display="http://pbs.twimg.com/profile_images/673964435355095040/BMbKdbCr_normal.jpg"/>
    <hyperlink ref="V367" r:id="rId391" display="http://pbs.twimg.com/profile_images/625165336728334336/9BfYrbbr_normal.jpg"/>
    <hyperlink ref="V368" r:id="rId392" display="http://pbs.twimg.com/profile_images/738845766634995712/UNmdshb__normal.jpg"/>
    <hyperlink ref="V369" r:id="rId393" display="http://pbs.twimg.com/profile_images/991586898861871104/iPBkaE_o_normal.jpg"/>
    <hyperlink ref="V370" r:id="rId394" display="http://pbs.twimg.com/profile_images/991586898861871104/iPBkaE_o_normal.jpg"/>
    <hyperlink ref="V371" r:id="rId395" display="http://pbs.twimg.com/profile_images/991586898861871104/iPBkaE_o_normal.jpg"/>
    <hyperlink ref="V372" r:id="rId396" display="http://pbs.twimg.com/profile_images/1143739462255595520/VzMH_8LV_normal.jpg"/>
    <hyperlink ref="V373" r:id="rId397" display="http://pbs.twimg.com/profile_images/619197339413151745/5CCOEWiF_normal.jpg"/>
    <hyperlink ref="V374" r:id="rId398" display="http://pbs.twimg.com/profile_images/1028008631965429760/rTo_Kiwo_normal.jpg"/>
    <hyperlink ref="V375" r:id="rId399" display="http://pbs.twimg.com/profile_images/1148696572181602306/up7NtST3_normal.jpg"/>
    <hyperlink ref="V376" r:id="rId400" display="http://abs.twimg.com/sticky/default_profile_images/default_profile_normal.png"/>
    <hyperlink ref="V377" r:id="rId401" display="http://pbs.twimg.com/profile_images/776818366275256320/DGZZUaTn_normal.jpg"/>
    <hyperlink ref="V378" r:id="rId402" display="http://pbs.twimg.com/profile_images/776818366275256320/DGZZUaTn_normal.jpg"/>
    <hyperlink ref="V379" r:id="rId403" display="http://pbs.twimg.com/profile_images/723439288076001284/AUT_--pB_normal.jpg"/>
    <hyperlink ref="V380" r:id="rId404" display="http://pbs.twimg.com/profile_images/723439288076001284/AUT_--pB_normal.jpg"/>
    <hyperlink ref="V381" r:id="rId405" display="http://pbs.twimg.com/profile_images/1142707420931809280/Pa3tdHpj_normal.jpg"/>
    <hyperlink ref="V382" r:id="rId406" display="http://pbs.twimg.com/profile_images/1142707420931809280/Pa3tdHpj_normal.jpg"/>
    <hyperlink ref="V383" r:id="rId407" display="http://pbs.twimg.com/profile_images/378800000535149500/083b9c73024556513547721c1abb5eb7_normal.jpeg"/>
    <hyperlink ref="V384" r:id="rId408" display="http://pbs.twimg.com/profile_images/787999042827608064/m6ju06ar_normal.jpg"/>
    <hyperlink ref="V385" r:id="rId409" display="http://pbs.twimg.com/profile_images/1787379637/image_normal.jpg"/>
    <hyperlink ref="V386" r:id="rId410" display="http://pbs.twimg.com/profile_images/819951403682693120/HZ8Ep3DG_normal.jpg"/>
    <hyperlink ref="V387" r:id="rId411" display="http://pbs.twimg.com/profile_images/720312434804666368/E3g-bEoB_normal.jpg"/>
    <hyperlink ref="V388" r:id="rId412" display="http://pbs.twimg.com/profile_images/3108573506/43bc642190185582b672e4e653e52a9e_normal.jpeg"/>
    <hyperlink ref="V389" r:id="rId413" display="http://pbs.twimg.com/profile_images/1116452203038949377/IEBKKaOe_normal.jpg"/>
    <hyperlink ref="V390" r:id="rId414" display="http://pbs.twimg.com/profile_images/1152449422149804032/c3QGkMZC_normal.jpg"/>
    <hyperlink ref="V391" r:id="rId415" display="http://pbs.twimg.com/profile_images/1152449422149804032/c3QGkMZC_normal.jpg"/>
    <hyperlink ref="V392" r:id="rId416" display="http://pbs.twimg.com/profile_images/1080904133895471104/uSXTCpfS_normal.jpg"/>
    <hyperlink ref="V393" r:id="rId417" display="http://pbs.twimg.com/profile_images/980111847889260544/VzmEoRqF_normal.jpg"/>
    <hyperlink ref="V394" r:id="rId418" display="http://pbs.twimg.com/profile_images/1122655688143122432/65WEVHbC_normal.jpg"/>
    <hyperlink ref="V395" r:id="rId419" display="http://pbs.twimg.com/profile_images/1086344853796126721/owYnIhy8_normal.jpg"/>
    <hyperlink ref="V396" r:id="rId420" display="http://pbs.twimg.com/profile_images/1086344853796126721/owYnIhy8_normal.jpg"/>
    <hyperlink ref="V397" r:id="rId421" display="http://pbs.twimg.com/profile_images/1086344853796126721/owYnIhy8_normal.jpg"/>
    <hyperlink ref="V398" r:id="rId422" display="http://pbs.twimg.com/profile_images/663900359090266112/NYtwIoOr_normal.jpg"/>
    <hyperlink ref="V399" r:id="rId423" display="http://pbs.twimg.com/profile_images/979384975228223488/DaV2Ymsg_normal.jpg"/>
    <hyperlink ref="V400" r:id="rId424" display="http://pbs.twimg.com/profile_images/52435623/igor_normal.JPG"/>
    <hyperlink ref="V401" r:id="rId425" display="http://pbs.twimg.com/profile_images/613721382808064000/xuBYvG7__normal.jpg"/>
    <hyperlink ref="V402" r:id="rId426" display="http://pbs.twimg.com/profile_images/841929631473274880/jRXOjZTa_normal.jpg"/>
    <hyperlink ref="V403" r:id="rId427" display="http://pbs.twimg.com/profile_images/788419163228286976/d1kO4U50_normal.jpg"/>
    <hyperlink ref="V404" r:id="rId428" display="http://pbs.twimg.com/profile_images/1404857795/Twitter_normal.jpg"/>
    <hyperlink ref="V405" r:id="rId429" display="http://pbs.twimg.com/profile_images/932321061215129600/ZTspBjF9_normal.jpg"/>
    <hyperlink ref="V406" r:id="rId430" display="http://pbs.twimg.com/profile_images/952075141714006016/jbD9K_9i_normal.jpg"/>
    <hyperlink ref="V407" r:id="rId431" display="http://pbs.twimg.com/profile_images/1105450306085797888/KbVV_4LV_normal.jpg"/>
    <hyperlink ref="V408" r:id="rId432" display="http://pbs.twimg.com/profile_images/1157528240443023360/LKf6Ka3O_normal.jpg"/>
    <hyperlink ref="V409" r:id="rId433" display="http://pbs.twimg.com/profile_images/1157528240443023360/LKf6Ka3O_normal.jpg"/>
    <hyperlink ref="V410" r:id="rId434" display="http://pbs.twimg.com/profile_images/1157528240443023360/LKf6Ka3O_normal.jpg"/>
    <hyperlink ref="V411" r:id="rId435" display="http://pbs.twimg.com/profile_images/1157528240443023360/LKf6Ka3O_normal.jpg"/>
    <hyperlink ref="V412" r:id="rId436" display="http://pbs.twimg.com/profile_images/1157528240443023360/LKf6Ka3O_normal.jpg"/>
    <hyperlink ref="V413" r:id="rId437" display="http://pbs.twimg.com/profile_images/1158328046828576768/WaTEuIdl_normal.jpg"/>
    <hyperlink ref="V414" r:id="rId438" display="http://pbs.twimg.com/profile_images/1158328046828576768/WaTEuIdl_normal.jpg"/>
    <hyperlink ref="V415" r:id="rId439" display="http://pbs.twimg.com/profile_images/1158328046828576768/WaTEuIdl_normal.jpg"/>
    <hyperlink ref="V416" r:id="rId440" display="http://pbs.twimg.com/profile_images/1158328046828576768/WaTEuIdl_normal.jpg"/>
    <hyperlink ref="V417" r:id="rId441" display="http://pbs.twimg.com/profile_images/1158328046828576768/WaTEuIdl_normal.jpg"/>
    <hyperlink ref="V418" r:id="rId442" display="http://pbs.twimg.com/profile_images/1158328046828576768/WaTEuIdl_normal.jpg"/>
    <hyperlink ref="V419" r:id="rId443" display="http://pbs.twimg.com/profile_images/1158328046828576768/WaTEuIdl_normal.jpg"/>
    <hyperlink ref="V420" r:id="rId444" display="http://pbs.twimg.com/profile_images/1158328046828576768/WaTEuIdl_normal.jpg"/>
    <hyperlink ref="V421" r:id="rId445" display="http://pbs.twimg.com/profile_images/1158328046828576768/WaTEuIdl_normal.jpg"/>
    <hyperlink ref="V422" r:id="rId446" display="http://pbs.twimg.com/profile_images/1158328046828576768/WaTEuIdl_normal.jpg"/>
    <hyperlink ref="V423" r:id="rId447" display="http://pbs.twimg.com/profile_images/1158328046828576768/WaTEuIdl_normal.jpg"/>
    <hyperlink ref="V424" r:id="rId448" display="http://pbs.twimg.com/profile_images/704716198362087424/z7h90vtK_normal.jpg"/>
    <hyperlink ref="V425" r:id="rId449" display="http://pbs.twimg.com/profile_images/704716198362087424/z7h90vtK_normal.jpg"/>
    <hyperlink ref="V426" r:id="rId450" display="http://pbs.twimg.com/profile_images/704716198362087424/z7h90vtK_normal.jpg"/>
    <hyperlink ref="V427" r:id="rId451" display="http://pbs.twimg.com/profile_images/704716198362087424/z7h90vtK_normal.jpg"/>
    <hyperlink ref="V428" r:id="rId452" display="http://pbs.twimg.com/profile_images/704716198362087424/z7h90vtK_normal.jpg"/>
    <hyperlink ref="V429" r:id="rId453" display="http://pbs.twimg.com/profile_images/704716198362087424/z7h90vtK_normal.jpg"/>
    <hyperlink ref="V430" r:id="rId454" display="http://pbs.twimg.com/profile_images/704716198362087424/z7h90vtK_normal.jpg"/>
    <hyperlink ref="V431" r:id="rId455" display="http://pbs.twimg.com/profile_images/704716198362087424/z7h90vtK_normal.jpg"/>
    <hyperlink ref="V432" r:id="rId456" display="http://pbs.twimg.com/profile_images/704716198362087424/z7h90vtK_normal.jpg"/>
    <hyperlink ref="V433" r:id="rId457" display="http://pbs.twimg.com/profile_images/704716198362087424/z7h90vtK_normal.jpg"/>
    <hyperlink ref="V434" r:id="rId458" display="http://pbs.twimg.com/profile_images/1067355828284506112/xGwbP7lf_normal.jpg"/>
    <hyperlink ref="V435" r:id="rId459" display="http://pbs.twimg.com/profile_images/1067355828284506112/xGwbP7lf_normal.jpg"/>
    <hyperlink ref="V436" r:id="rId460" display="http://pbs.twimg.com/profile_images/1036048405825564672/MWIfpZta_normal.jpg"/>
    <hyperlink ref="V437" r:id="rId461" display="http://pbs.twimg.com/profile_images/1036048405825564672/MWIfpZta_normal.jpg"/>
    <hyperlink ref="V438" r:id="rId462" display="http://pbs.twimg.com/profile_images/1036048405825564672/MWIfpZta_normal.jpg"/>
    <hyperlink ref="V439" r:id="rId463" display="http://pbs.twimg.com/profile_images/1036048405825564672/MWIfpZta_normal.jpg"/>
    <hyperlink ref="V440" r:id="rId464" display="http://pbs.twimg.com/profile_images/1036048405825564672/MWIfpZta_normal.jpg"/>
    <hyperlink ref="V441" r:id="rId465" display="http://pbs.twimg.com/profile_images/1036048405825564672/MWIfpZta_normal.jpg"/>
    <hyperlink ref="V442" r:id="rId466" display="http://pbs.twimg.com/profile_images/1036048405825564672/MWIfpZta_normal.jpg"/>
    <hyperlink ref="V443" r:id="rId467" display="http://pbs.twimg.com/profile_images/925071901667545088/BPRBia2H_normal.jpg"/>
    <hyperlink ref="V444" r:id="rId468" display="http://pbs.twimg.com/profile_images/427405927482793984/AvnLWfJ2_normal.jpeg"/>
    <hyperlink ref="V445" r:id="rId469" display="http://pbs.twimg.com/profile_images/1159237998556459011/RqTEM6W__normal.jpg"/>
    <hyperlink ref="V446" r:id="rId470" display="http://pbs.twimg.com/profile_images/530748105344708608/X5F5k8mM_normal.jpeg"/>
    <hyperlink ref="V447" r:id="rId471" display="http://pbs.twimg.com/profile_images/1159151462234169345/gRgGjiwt_normal.jpg"/>
    <hyperlink ref="V448" r:id="rId472" display="http://pbs.twimg.com/profile_images/1081533515131482113/T--I3Ypk_normal.jpg"/>
    <hyperlink ref="V449" r:id="rId473" display="http://pbs.twimg.com/profile_images/1092976958424694786/QzeL2giE_normal.jpg"/>
    <hyperlink ref="V450" r:id="rId474" display="http://pbs.twimg.com/profile_images/875402305117405184/BpX-lX9N_normal.jpg"/>
    <hyperlink ref="V451" r:id="rId475" display="http://pbs.twimg.com/profile_images/1141681512573820929/TLQN9_cv_normal.jpg"/>
    <hyperlink ref="V452" r:id="rId476" display="http://pbs.twimg.com/profile_images/1141681512573820929/TLQN9_cv_normal.jpg"/>
    <hyperlink ref="V453" r:id="rId477" display="http://pbs.twimg.com/profile_images/1144994028217348097/-txtdktp_normal.jpg"/>
    <hyperlink ref="V454" r:id="rId478" display="http://pbs.twimg.com/profile_images/552867514267365376/VEyhKoHf_normal.jpeg"/>
    <hyperlink ref="V455" r:id="rId479" display="http://pbs.twimg.com/profile_images/875550044266520576/gwHI37z8_normal.jpg"/>
    <hyperlink ref="V456" r:id="rId480" display="http://pbs.twimg.com/profile_images/920090382284636160/U7zjBZtp_normal.jpg"/>
    <hyperlink ref="V457" r:id="rId481" display="http://abs.twimg.com/sticky/default_profile_images/default_profile_normal.png"/>
    <hyperlink ref="V458" r:id="rId482" display="http://pbs.twimg.com/profile_images/663793361359368192/63nqrdRA_normal.jpg"/>
    <hyperlink ref="V459" r:id="rId483" display="http://pbs.twimg.com/profile_images/1006461405468471296/Tgn7J6A5_normal.jpg"/>
    <hyperlink ref="V460" r:id="rId484" display="http://pbs.twimg.com/profile_images/1136996110868762624/NShM0Y6C_normal.jpg"/>
    <hyperlink ref="V461" r:id="rId485" display="http://pbs.twimg.com/profile_images/1136996110868762624/NShM0Y6C_normal.jpg"/>
    <hyperlink ref="V462" r:id="rId486" display="http://pbs.twimg.com/profile_images/1136996110868762624/NShM0Y6C_normal.jpg"/>
    <hyperlink ref="V463" r:id="rId487" display="http://pbs.twimg.com/profile_images/1136996110868762624/NShM0Y6C_normal.jpg"/>
    <hyperlink ref="V464" r:id="rId488" display="http://pbs.twimg.com/profile_images/560373732229668864/D0LYQkcb_normal.jpeg"/>
    <hyperlink ref="V465" r:id="rId489" display="http://abs.twimg.com/sticky/default_profile_images/default_profile_normal.png"/>
    <hyperlink ref="V466" r:id="rId490" display="http://abs.twimg.com/sticky/default_profile_images/default_profile_normal.png"/>
    <hyperlink ref="V467" r:id="rId491" display="http://pbs.twimg.com/profile_images/1128288051464110080/PLgkX1_r_normal.png"/>
    <hyperlink ref="V468" r:id="rId492" display="http://pbs.twimg.com/profile_images/933365769945206785/TzCkAbhl_normal.jpg"/>
    <hyperlink ref="V469" r:id="rId493" display="http://pbs.twimg.com/profile_images/933365769945206785/TzCkAbhl_normal.jpg"/>
    <hyperlink ref="V470" r:id="rId494" display="http://pbs.twimg.com/profile_images/808627418160394240/U1Ro_aaq_normal.jpg"/>
    <hyperlink ref="V471" r:id="rId495" display="http://pbs.twimg.com/profile_images/808627418160394240/U1Ro_aaq_normal.jpg"/>
    <hyperlink ref="V472" r:id="rId496" display="http://pbs.twimg.com/profile_images/1100396573274636289/ZcTyVmIi_normal.jpg"/>
    <hyperlink ref="V473" r:id="rId497" display="http://pbs.twimg.com/profile_images/1100396573274636289/ZcTyVmIi_normal.jpg"/>
    <hyperlink ref="V474" r:id="rId498" display="http://pbs.twimg.com/profile_images/556760989886992384/S151go2f_normal.png"/>
    <hyperlink ref="V475" r:id="rId499" display="http://pbs.twimg.com/profile_images/1076743724930080771/QWPiWclS_normal.jpg"/>
    <hyperlink ref="V476" r:id="rId500" display="http://pbs.twimg.com/profile_images/888002065292816384/oIKPO_Gl_normal.jpg"/>
    <hyperlink ref="V477" r:id="rId501" display="http://pbs.twimg.com/profile_images/1160471749072445441/v1Y2xaiC_normal.jpg"/>
    <hyperlink ref="V478" r:id="rId502" display="http://pbs.twimg.com/profile_images/1138178553386811398/32Q6n4aJ_normal.png"/>
    <hyperlink ref="V479" r:id="rId503" display="http://pbs.twimg.com/profile_images/1081317814223454210/wnMTd76__normal.jpg"/>
    <hyperlink ref="V480" r:id="rId504" display="http://pbs.twimg.com/profile_images/1155953353832091650/czDl5p9p_normal.jpg"/>
    <hyperlink ref="V481" r:id="rId505" display="http://pbs.twimg.com/profile_images/529198445572009984/h9BXgbsD_normal.png"/>
    <hyperlink ref="V482" r:id="rId506" display="http://pbs.twimg.com/profile_images/1156117365282738176/EaFqec8y_normal.jpg"/>
    <hyperlink ref="V483" r:id="rId507" display="http://pbs.twimg.com/profile_images/992899609159786498/VopTriOf_normal.jpg"/>
    <hyperlink ref="V484" r:id="rId508" display="http://pbs.twimg.com/profile_images/659287042233389056/vRedKiTc_normal.jpg"/>
    <hyperlink ref="V485" r:id="rId509" display="http://pbs.twimg.com/profile_images/659287042233389056/vRedKiTc_normal.jpg"/>
    <hyperlink ref="V486" r:id="rId510" display="http://pbs.twimg.com/profile_images/659287042233389056/vRedKiTc_normal.jpg"/>
    <hyperlink ref="V487" r:id="rId511" display="http://pbs.twimg.com/profile_images/659287042233389056/vRedKiTc_normal.jpg"/>
    <hyperlink ref="V488" r:id="rId512" display="http://pbs.twimg.com/profile_images/659287042233389056/vRedKiTc_normal.jpg"/>
    <hyperlink ref="V489" r:id="rId513" display="http://pbs.twimg.com/profile_images/659287042233389056/vRedKiTc_normal.jpg"/>
    <hyperlink ref="V490" r:id="rId514" display="http://pbs.twimg.com/profile_images/659287042233389056/vRedKiTc_normal.jpg"/>
    <hyperlink ref="V491" r:id="rId515" display="http://pbs.twimg.com/profile_images/659287042233389056/vRedKiTc_normal.jpg"/>
    <hyperlink ref="V492" r:id="rId516" display="http://pbs.twimg.com/profile_images/1111917863860948992/TNA-JEMl_normal.jpg"/>
    <hyperlink ref="V493" r:id="rId517" display="http://pbs.twimg.com/profile_images/783833017613709312/oEb5vZKX_normal.jpg"/>
    <hyperlink ref="V494" r:id="rId518" display="http://pbs.twimg.com/profile_images/783833017613709312/oEb5vZKX_normal.jpg"/>
    <hyperlink ref="V495" r:id="rId519" display="http://pbs.twimg.com/profile_images/783833017613709312/oEb5vZKX_normal.jpg"/>
    <hyperlink ref="V496" r:id="rId520" display="http://pbs.twimg.com/profile_images/865033950674042884/zTjbhRMf_normal.jpg"/>
    <hyperlink ref="V497" r:id="rId521" display="http://pbs.twimg.com/profile_images/865033950674042884/zTjbhRMf_normal.jpg"/>
    <hyperlink ref="V498" r:id="rId522" display="http://pbs.twimg.com/profile_images/930207048662437888/mgWMQGT__normal.jpg"/>
    <hyperlink ref="V499" r:id="rId523" display="http://pbs.twimg.com/profile_images/930207048662437888/mgWMQGT__normal.jpg"/>
    <hyperlink ref="V500" r:id="rId524" display="http://pbs.twimg.com/profile_images/930207048662437888/mgWMQGT__normal.jpg"/>
    <hyperlink ref="V501" r:id="rId525" display="http://pbs.twimg.com/profile_images/1116386809166958592/A-szY1jv_normal.jpg"/>
    <hyperlink ref="V502" r:id="rId526" display="http://pbs.twimg.com/profile_images/513379394690097152/KwKL-PFu_normal.jpeg"/>
    <hyperlink ref="V503" r:id="rId527" display="http://pbs.twimg.com/profile_images/1039204046094196737/IeM5y_tf_normal.jpg"/>
    <hyperlink ref="V504" r:id="rId528" display="http://pbs.twimg.com/profile_images/799154710771105793/nxhZKYPN_normal.jpg"/>
    <hyperlink ref="V505" r:id="rId529" display="http://pbs.twimg.com/profile_images/2986375201/beb2e3eb842b7288955239a1f2fd1275_normal.jpeg"/>
    <hyperlink ref="V506" r:id="rId530" display="http://pbs.twimg.com/profile_images/553909318873915393/6Ip_pVV5_normal.png"/>
    <hyperlink ref="V507" r:id="rId531" display="http://pbs.twimg.com/profile_images/499442835704147968/U0SlCHDE_normal.jpeg"/>
    <hyperlink ref="V508" r:id="rId532" display="http://pbs.twimg.com/profile_images/1033704253523677184/VEYk6f6M_normal.jpg"/>
    <hyperlink ref="V509" r:id="rId533" display="http://pbs.twimg.com/profile_images/1033704253523677184/VEYk6f6M_normal.jpg"/>
    <hyperlink ref="V510" r:id="rId534" display="http://pbs.twimg.com/profile_images/1033704253523677184/VEYk6f6M_normal.jpg"/>
    <hyperlink ref="V511" r:id="rId535" display="http://pbs.twimg.com/profile_images/553361157629939712/ifadf0Vd_normal.jpeg"/>
    <hyperlink ref="V512" r:id="rId536" display="http://pbs.twimg.com/profile_images/553361157629939712/ifadf0Vd_normal.jpeg"/>
    <hyperlink ref="V513" r:id="rId537" display="http://pbs.twimg.com/profile_images/1155830482073989120/tBG19_iC_normal.jpg"/>
    <hyperlink ref="V514" r:id="rId538" display="http://pbs.twimg.com/profile_images/1144717525613252608/1zbgvRv9_normal.jpg"/>
    <hyperlink ref="V515" r:id="rId539" display="http://pbs.twimg.com/profile_images/1082795412971536386/R3X1YHC4_normal.jpg"/>
    <hyperlink ref="V516" r:id="rId540" display="http://pbs.twimg.com/profile_images/1110469532043350016/qHWJduH3_normal.jpg"/>
    <hyperlink ref="V517" r:id="rId541" display="http://pbs.twimg.com/profile_images/1094365947866112000/Dqlv8qNy_normal.jpg"/>
    <hyperlink ref="V518" r:id="rId542" display="http://abs.twimg.com/sticky/default_profile_images/default_profile_normal.png"/>
    <hyperlink ref="V519" r:id="rId543" display="http://pbs.twimg.com/profile_images/848889861004304384/orHi0Z-6_normal.jpg"/>
    <hyperlink ref="V520" r:id="rId544" display="http://pbs.twimg.com/profile_images/1159527209360429056/vnZ4wVnV_normal.jpg"/>
    <hyperlink ref="V521" r:id="rId545" display="http://pbs.twimg.com/profile_images/1151074857238618113/6S7uQEDB_normal.jpg"/>
    <hyperlink ref="V522" r:id="rId546" display="http://pbs.twimg.com/profile_images/688529112/13038404_normal.jpg"/>
    <hyperlink ref="V523" r:id="rId547" display="http://pbs.twimg.com/profile_images/846402380505624576/dbONXk6x_normal.jpg"/>
    <hyperlink ref="V524" r:id="rId548" display="http://pbs.twimg.com/profile_images/846402380505624576/dbONXk6x_normal.jpg"/>
    <hyperlink ref="V525" r:id="rId549" display="http://pbs.twimg.com/profile_images/846402380505624576/dbONXk6x_normal.jpg"/>
    <hyperlink ref="V526" r:id="rId550" display="http://pbs.twimg.com/profile_images/846402380505624576/dbONXk6x_normal.jpg"/>
    <hyperlink ref="V527" r:id="rId551" display="http://pbs.twimg.com/profile_images/959148000399581190/maj75nbQ_normal.jpg"/>
    <hyperlink ref="V528" r:id="rId552" display="http://pbs.twimg.com/profile_images/1160905973080477696/GAl34f4J_normal.jpg"/>
    <hyperlink ref="V529" r:id="rId553" display="http://pbs.twimg.com/profile_images/913859446257758208/RegcyOeE_normal.jpg"/>
    <hyperlink ref="V530" r:id="rId554" display="http://abs.twimg.com/sticky/default_profile_images/default_profile_normal.png"/>
    <hyperlink ref="V531" r:id="rId555" display="http://pbs.twimg.com/profile_images/1505231186/me_normal.jpg"/>
    <hyperlink ref="V532" r:id="rId556" display="http://pbs.twimg.com/profile_images/1505231186/me_normal.jpg"/>
    <hyperlink ref="V533" r:id="rId557" display="http://pbs.twimg.com/profile_images/644585724885512193/j9GVObyR_normal.jpg"/>
    <hyperlink ref="V534" r:id="rId558" display="http://pbs.twimg.com/profile_images/644585724885512193/j9GVObyR_normal.jpg"/>
    <hyperlink ref="V535" r:id="rId559" display="http://pbs.twimg.com/profile_images/1160943152926097408/dPAX2ZJM_normal.jpg"/>
    <hyperlink ref="V536" r:id="rId560" display="http://pbs.twimg.com/profile_images/479743953676152832/kITXk_A-_normal.png"/>
    <hyperlink ref="V537" r:id="rId561" display="http://pbs.twimg.com/profile_images/1724447123/od_normal.png"/>
    <hyperlink ref="V538" r:id="rId562" display="http://pbs.twimg.com/profile_images/575898746917007362/x5vpr8Ts_normal.jpeg"/>
    <hyperlink ref="V539" r:id="rId563" display="http://pbs.twimg.com/profile_images/846452193242693632/siJ8zMmm_normal.jpg"/>
    <hyperlink ref="V540" r:id="rId564" display="http://pbs.twimg.com/profile_images/904316525569564673/QwXe7pAr_normal.jpg"/>
    <hyperlink ref="V541" r:id="rId565" display="http://pbs.twimg.com/profile_images/801544901020237824/lmbNv7g5_normal.jpg"/>
    <hyperlink ref="V542" r:id="rId566" display="https://pbs.twimg.com/media/EBQctWEX4AA2YC1.jpg"/>
    <hyperlink ref="V543" r:id="rId567" display="https://pbs.twimg.com/media/EBQd84iWkAAWf-s.jpg"/>
    <hyperlink ref="V544" r:id="rId568" display="http://abs.twimg.com/sticky/default_profile_images/default_profile_normal.png"/>
    <hyperlink ref="V545" r:id="rId569" display="http://abs.twimg.com/sticky/default_profile_images/default_profile_normal.png"/>
    <hyperlink ref="V546" r:id="rId570" display="http://pbs.twimg.com/profile_images/1152222030340792320/9o6N6nFC_normal.jpg"/>
    <hyperlink ref="V547" r:id="rId571" display="http://pbs.twimg.com/profile_images/1157369698834669568/XEFkHJCI_normal.jpg"/>
    <hyperlink ref="V548" r:id="rId572" display="http://pbs.twimg.com/profile_images/1158457602021515266/6sStNgfQ_normal.jpg"/>
    <hyperlink ref="V549" r:id="rId573" display="http://pbs.twimg.com/profile_images/1055351101799587840/l9hq9589_normal.jpg"/>
    <hyperlink ref="V550" r:id="rId574" display="http://pbs.twimg.com/profile_images/781945097826996224/pm_qFcec_normal.jpg"/>
    <hyperlink ref="V551" r:id="rId575" display="http://pbs.twimg.com/profile_images/781945097826996224/pm_qFcec_normal.jpg"/>
    <hyperlink ref="V552" r:id="rId576" display="http://pbs.twimg.com/profile_images/781945097826996224/pm_qFcec_normal.jpg"/>
    <hyperlink ref="V553" r:id="rId577" display="http://pbs.twimg.com/profile_images/781945097826996224/pm_qFcec_normal.jpg"/>
    <hyperlink ref="V554" r:id="rId578" display="https://pbs.twimg.com/ext_tw_video_thumb/1159362908884742144/pu/img/HJ9hODrduEOBvB64.jpg"/>
    <hyperlink ref="V555" r:id="rId579" display="http://pbs.twimg.com/profile_images/1146417244186075138/CjQo5tZO_normal.png"/>
    <hyperlink ref="V556" r:id="rId580" display="https://pbs.twimg.com/media/EBrHZh7UIAAHFvK.jpg"/>
    <hyperlink ref="V557" r:id="rId581" display="http://pbs.twimg.com/profile_images/1146417244186075138/CjQo5tZO_normal.png"/>
    <hyperlink ref="V558" r:id="rId582" display="https://pbs.twimg.com/media/EBrHZh7UIAAHFvK.jpg"/>
    <hyperlink ref="V559" r:id="rId583" display="http://pbs.twimg.com/profile_images/1146417244186075138/CjQo5tZO_normal.png"/>
    <hyperlink ref="V560" r:id="rId584" display="http://pbs.twimg.com/profile_images/1146417244186075138/CjQo5tZO_normal.png"/>
    <hyperlink ref="V561" r:id="rId585" display="http://pbs.twimg.com/profile_images/1146417244186075138/CjQo5tZO_normal.png"/>
    <hyperlink ref="V562" r:id="rId586" display="http://pbs.twimg.com/profile_images/1146417244186075138/CjQo5tZO_normal.png"/>
    <hyperlink ref="V563" r:id="rId587" display="http://pbs.twimg.com/profile_images/1146417244186075138/CjQo5tZO_normal.png"/>
    <hyperlink ref="V564" r:id="rId588" display="http://pbs.twimg.com/profile_images/1146417244186075138/CjQo5tZO_normal.png"/>
    <hyperlink ref="V565" r:id="rId589" display="http://pbs.twimg.com/profile_images/1146417244186075138/CjQo5tZO_normal.png"/>
    <hyperlink ref="V566" r:id="rId590" display="http://pbs.twimg.com/profile_images/1146417244186075138/CjQo5tZO_normal.png"/>
    <hyperlink ref="V567" r:id="rId591" display="http://pbs.twimg.com/profile_images/1070525583958925313/PFKOcv6Z_normal.jpg"/>
    <hyperlink ref="V568" r:id="rId592" display="http://pbs.twimg.com/profile_images/1103765377765593088/MV_FOnm0_normal.jpg"/>
    <hyperlink ref="V569" r:id="rId593" display="http://pbs.twimg.com/profile_images/854394843145138176/yK4zMqwZ_normal.jpg"/>
    <hyperlink ref="V570" r:id="rId594" display="http://abs.twimg.com/sticky/default_profile_images/default_profile_normal.png"/>
    <hyperlink ref="V571" r:id="rId595" display="http://pbs.twimg.com/profile_images/3455227052/2993489f96e760662b0cefbbef4fafe5_normal.jpeg"/>
    <hyperlink ref="V572" r:id="rId596" display="http://pbs.twimg.com/profile_images/70164950/fb_normal.jpg"/>
    <hyperlink ref="V573" r:id="rId597" display="http://pbs.twimg.com/profile_images/1031293970335387648/rG2KUoLT_normal.jpg"/>
    <hyperlink ref="V574" r:id="rId598" display="http://pbs.twimg.com/profile_images/974281542779404289/0RioRMWN_normal.jpg"/>
    <hyperlink ref="V575" r:id="rId599" display="http://pbs.twimg.com/profile_images/864539624453963776/GJkhQabC_normal.jpg"/>
    <hyperlink ref="V576" r:id="rId600" display="http://pbs.twimg.com/profile_images/515302867025297410/hj-ylP7a_normal.jpeg"/>
    <hyperlink ref="V577" r:id="rId601" display="http://pbs.twimg.com/profile_images/720153780378013696/Bh2X3u_y_normal.jpg"/>
    <hyperlink ref="V578" r:id="rId602" display="http://pbs.twimg.com/profile_images/670715856066752512/2iiiXA9z_normal.jpg"/>
    <hyperlink ref="V579" r:id="rId603" display="http://pbs.twimg.com/profile_images/875708633291599872/mdRSD3fC_normal.jpg"/>
    <hyperlink ref="V580" r:id="rId604" display="http://pbs.twimg.com/profile_images/875708633291599872/mdRSD3fC_normal.jpg"/>
    <hyperlink ref="V581" r:id="rId605" display="https://pbs.twimg.com/media/EBKYLewXkAIBLY7.jpg"/>
    <hyperlink ref="V582" r:id="rId606" display="https://pbs.twimg.com/ext_tw_video_thumb/1158273621942575104/pu/img/7xqoODL0Cmexb5e6.jpg"/>
    <hyperlink ref="V583" r:id="rId607" display="https://pbs.twimg.com/media/EBRc6etWwAESZB_.jpg"/>
    <hyperlink ref="V584" r:id="rId608" display="http://pbs.twimg.com/profile_images/685804181962252289/f4QeEpQq_normal.jpg"/>
    <hyperlink ref="V585" r:id="rId609" display="http://pbs.twimg.com/profile_images/1131094917650964480/0wwtm735_normal.jpg"/>
    <hyperlink ref="V586" r:id="rId610" display="http://pbs.twimg.com/profile_images/1131094917650964480/0wwtm735_normal.jpg"/>
    <hyperlink ref="V587" r:id="rId611" display="http://pbs.twimg.com/profile_images/911357314724093952/3c1Ol0qT_normal.jpg"/>
    <hyperlink ref="V588" r:id="rId612" display="http://pbs.twimg.com/profile_images/489471332526997504/Sc9RY9Yl_normal.jpeg"/>
    <hyperlink ref="V589" r:id="rId613" display="http://pbs.twimg.com/profile_images/1152315396395012096/l-d0yO-Z_normal.jpg"/>
    <hyperlink ref="V590" r:id="rId614" display="http://pbs.twimg.com/profile_images/982572481453096960/dNlGSmXR_normal.jpg"/>
    <hyperlink ref="V591" r:id="rId615" display="http://pbs.twimg.com/profile_images/707700998689546240/6GcJdVEk_normal.jpg"/>
    <hyperlink ref="V592" r:id="rId616" display="http://pbs.twimg.com/profile_images/1127831357017808896/73OFIaAE_normal.jpg"/>
    <hyperlink ref="V593" r:id="rId617" display="http://pbs.twimg.com/profile_images/3053080787/5fbe0bcde5343046b9e0f2f7c55dbb1c_normal.jpeg"/>
    <hyperlink ref="V594" r:id="rId618" display="https://pbs.twimg.com/media/D8iHhgEW4AANoMN.jpg"/>
    <hyperlink ref="V595" r:id="rId619" display="http://pbs.twimg.com/profile_images/1158791474244403201/o7xW99r5_normal.jpg"/>
    <hyperlink ref="V596" r:id="rId620" display="https://pbs.twimg.com/media/DmtVZ1oXsAAlWp2.jpg"/>
    <hyperlink ref="V597" r:id="rId621" display="http://pbs.twimg.com/profile_images/1158791474244403201/o7xW99r5_normal.jpg"/>
    <hyperlink ref="V598" r:id="rId622" display="https://pbs.twimg.com/media/D8iHhgEW4AANoMN.jpg"/>
    <hyperlink ref="V599" r:id="rId623" display="https://pbs.twimg.com/media/DmtVZ1oXsAAlWp2.jpg"/>
    <hyperlink ref="V600" r:id="rId624" display="https://pbs.twimg.com/media/DqC_taLWoAIj-3u.jpg"/>
    <hyperlink ref="V601" r:id="rId625" display="http://pbs.twimg.com/profile_images/1158791474244403201/o7xW99r5_normal.jpg"/>
    <hyperlink ref="V602" r:id="rId626" display="http://pbs.twimg.com/profile_images/1158791474244403201/o7xW99r5_normal.jpg"/>
    <hyperlink ref="V603" r:id="rId627" display="http://pbs.twimg.com/profile_images/1158791474244403201/o7xW99r5_normal.jpg"/>
    <hyperlink ref="V604" r:id="rId628" display="http://pbs.twimg.com/profile_images/1158791474244403201/o7xW99r5_normal.jpg"/>
    <hyperlink ref="V605" r:id="rId629" display="http://pbs.twimg.com/profile_images/1158791474244403201/o7xW99r5_normal.jpg"/>
    <hyperlink ref="V606" r:id="rId630" display="http://pbs.twimg.com/profile_images/1158791474244403201/o7xW99r5_normal.jpg"/>
    <hyperlink ref="V607" r:id="rId631" display="http://pbs.twimg.com/profile_images/1158791474244403201/o7xW99r5_normal.jpg"/>
    <hyperlink ref="V608" r:id="rId632" display="http://pbs.twimg.com/profile_images/1158791474244403201/o7xW99r5_normal.jpg"/>
    <hyperlink ref="V609" r:id="rId633" display="http://pbs.twimg.com/profile_images/1158791474244403201/o7xW99r5_normal.jpg"/>
    <hyperlink ref="V610" r:id="rId634" display="http://pbs.twimg.com/profile_images/1158791474244403201/o7xW99r5_normal.jpg"/>
    <hyperlink ref="V611" r:id="rId635" display="https://pbs.twimg.com/ext_tw_video_thumb/1156928276838985729/pu/img/qfozcvuGn0TdISGW.jpg"/>
    <hyperlink ref="V612" r:id="rId636" display="https://pbs.twimg.com/media/EBS8nIsX4AEIw0k.jpg"/>
    <hyperlink ref="V613" r:id="rId637" display="https://pbs.twimg.com/ext_tw_video_thumb/1159782556302229504/pu/img/o-PexIE91V4gmQ7H.jpg"/>
    <hyperlink ref="V614" r:id="rId638" display="https://pbs.twimg.com/media/EBmcIrOXoAA2NKi.jpg"/>
    <hyperlink ref="V615" r:id="rId639" display="http://pbs.twimg.com/profile_images/459029871927103490/bVUppfpg_normal.jpeg"/>
    <hyperlink ref="Z3" r:id="rId640" display="https://twitter.com/calaopartenair2/status/1158073559840894976"/>
    <hyperlink ref="Z4" r:id="rId641" display="https://twitter.com/calaopartenair2/status/1158073559840894976"/>
    <hyperlink ref="Z5" r:id="rId642" display="https://twitter.com/calaopartenair2/status/1158073559840894976"/>
    <hyperlink ref="Z6" r:id="rId643" display="https://twitter.com/feminit4equipar/status/1158157169642094593"/>
    <hyperlink ref="Z7" r:id="rId644" display="https://twitter.com/hosea632001/status/1158167668219756544"/>
    <hyperlink ref="Z8" r:id="rId645" display="https://twitter.com/kouassaf/status/1158274670354997253"/>
    <hyperlink ref="Z9" r:id="rId646" display="https://twitter.com/okadascape/status/1158276510131736576"/>
    <hyperlink ref="Z10" r:id="rId647" display="https://twitter.com/slytwain/status/1158293683076096001"/>
    <hyperlink ref="Z11" r:id="rId648" display="https://twitter.com/oochan2017/status/1158322254108737538"/>
    <hyperlink ref="Z12" r:id="rId649" display="https://twitter.com/linuxmil/status/1158330867804192773"/>
    <hyperlink ref="Z13" r:id="rId650" display="https://twitter.com/franceonuvienne/status/1157369734922416129"/>
    <hyperlink ref="Z14" r:id="rId651" display="https://twitter.com/franceonuvienne/status/1157369734922416129"/>
    <hyperlink ref="Z15" r:id="rId652" display="https://twitter.com/lecercle_da/status/1158353840292421632"/>
    <hyperlink ref="Z16" r:id="rId653" display="https://twitter.com/lecercle_da/status/1158353840292421632"/>
    <hyperlink ref="Z17" r:id="rId654" display="https://twitter.com/lecercle_da/status/1158353840292421632"/>
    <hyperlink ref="Z18" r:id="rId655" display="https://twitter.com/nao73714/status/1158360282499911680"/>
    <hyperlink ref="Z19" r:id="rId656" display="https://twitter.com/juharro/status/1158362288824320004"/>
    <hyperlink ref="Z20" r:id="rId657" display="https://twitter.com/votelau/status/1158240263992725504"/>
    <hyperlink ref="Z21" r:id="rId658" display="https://twitter.com/votelau/status/1158407305370755073"/>
    <hyperlink ref="Z22" r:id="rId659" display="https://twitter.com/un/status/1158472112664920070"/>
    <hyperlink ref="Z23" r:id="rId660" display="https://twitter.com/jwalsh78_j/status/1158472271247355905"/>
    <hyperlink ref="Z24" r:id="rId661" display="https://twitter.com/tucc_official/status/1158472426763771907"/>
    <hyperlink ref="Z25" r:id="rId662" display="https://twitter.com/driverii/status/1158472464059420672"/>
    <hyperlink ref="Z26" r:id="rId663" display="https://twitter.com/hirenmparekh/status/1158472561451134976"/>
    <hyperlink ref="Z27" r:id="rId664" display="https://twitter.com/tuciofficial/status/1158472586738786309"/>
    <hyperlink ref="Z28" r:id="rId665" display="https://twitter.com/abhaylal2/status/1158473116198277121"/>
    <hyperlink ref="Z29" r:id="rId666" display="https://twitter.com/sidrahusmani/status/1158473187786665987"/>
    <hyperlink ref="Z30" r:id="rId667" display="https://twitter.com/relaxedwallace/status/1158473235274653697"/>
    <hyperlink ref="Z31" r:id="rId668" display="https://twitter.com/africarepublic/status/1158473541806886917"/>
    <hyperlink ref="Z32" r:id="rId669" display="https://twitter.com/makasadshah/status/1158473664322519043"/>
    <hyperlink ref="Z33" r:id="rId670" display="https://twitter.com/nivenaldridge/status/1158473827665567745"/>
    <hyperlink ref="Z34" r:id="rId671" display="https://twitter.com/frazzledjazz/status/1158473839229034496"/>
    <hyperlink ref="Z35" r:id="rId672" display="https://twitter.com/ana_captures/status/1158473939292696577"/>
    <hyperlink ref="Z36" r:id="rId673" display="https://twitter.com/kkmishra1987/status/1158473985304256513"/>
    <hyperlink ref="Z37" r:id="rId674" display="https://twitter.com/ebtesam00369622/status/1158474201973612545"/>
    <hyperlink ref="Z38" r:id="rId675" display="https://twitter.com/ramonestrada13/status/1158474233002901505"/>
    <hyperlink ref="Z39" r:id="rId676" display="https://twitter.com/chlorinelau/status/1158474310589153280"/>
    <hyperlink ref="Z40" r:id="rId677" display="https://twitter.com/unique_nicky/status/1158474683353841665"/>
    <hyperlink ref="Z41" r:id="rId678" display="https://twitter.com/springflower95/status/1158474986065158144"/>
    <hyperlink ref="Z42" r:id="rId679" display="https://twitter.com/andygaray/status/1158475505076723712"/>
    <hyperlink ref="Z43" r:id="rId680" display="https://twitter.com/shankaragh148/status/1158476539605999622"/>
    <hyperlink ref="Z44" r:id="rId681" display="https://twitter.com/amandanicole487/status/1158476824038404096"/>
    <hyperlink ref="Z45" r:id="rId682" display="https://twitter.com/jmw_1232/status/1158477892566900736"/>
    <hyperlink ref="Z46" r:id="rId683" display="https://twitter.com/mosesjmunene/status/1158477934019174400"/>
    <hyperlink ref="Z47" r:id="rId684" display="https://twitter.com/thedeava/status/1158477985898475522"/>
    <hyperlink ref="Z48" r:id="rId685" display="https://twitter.com/willy80039279/status/1158478779045601281"/>
    <hyperlink ref="Z49" r:id="rId686" display="https://twitter.com/antogom1/status/1158479424519647232"/>
    <hyperlink ref="Z50" r:id="rId687" display="https://twitter.com/malakaras/status/1158480504863244294"/>
    <hyperlink ref="Z51" r:id="rId688" display="https://twitter.com/fionaokelly/status/1158481237725650944"/>
    <hyperlink ref="Z52" r:id="rId689" display="https://twitter.com/willowbrooke13/status/1158482457110417408"/>
    <hyperlink ref="Z53" r:id="rId690" display="https://twitter.com/msbrendacolvin/status/1158488970549964800"/>
    <hyperlink ref="Z54" r:id="rId691" display="https://twitter.com/sobhanajm9/status/1158490339017015296"/>
    <hyperlink ref="Z55" r:id="rId692" display="https://twitter.com/dcastelvecchi/status/1158493912203440128"/>
    <hyperlink ref="Z56" r:id="rId693" display="https://twitter.com/pedrocorreia_1/status/1158495498380161025"/>
    <hyperlink ref="Z57" r:id="rId694" display="https://twitter.com/alexdsieber/status/1158504952886702081"/>
    <hyperlink ref="Z58" r:id="rId695" display="https://twitter.com/caman_calmato/status/1158505035417866241"/>
    <hyperlink ref="Z59" r:id="rId696" display="https://twitter.com/riky/status/1158506745511272448"/>
    <hyperlink ref="Z60" r:id="rId697" display="https://twitter.com/maheenk16730363/status/1158512957443248128"/>
    <hyperlink ref="Z61" r:id="rId698" display="https://twitter.com/mikeewald2/status/1158517472531832832"/>
    <hyperlink ref="Z62" r:id="rId699" display="https://twitter.com/nicolem30925086/status/1158519939998920704"/>
    <hyperlink ref="Z63" r:id="rId700" display="https://twitter.com/lastiri_07/status/1158521737522237440"/>
    <hyperlink ref="Z64" r:id="rId701" display="https://twitter.com/madfall1213/status/1158529499518009344"/>
    <hyperlink ref="Z65" r:id="rId702" display="https://twitter.com/successorsaigin/status/1158529297730007040"/>
    <hyperlink ref="Z66" r:id="rId703" display="https://twitter.com/successorsaigin/status/1158529993221107712"/>
    <hyperlink ref="Z67" r:id="rId704" display="https://twitter.com/igabriela_m/status/1158532754570502144"/>
    <hyperlink ref="Z68" r:id="rId705" display="https://twitter.com/iamhiroshima/status/1158534374662574080"/>
    <hyperlink ref="Z69" r:id="rId706" display="https://twitter.com/dragonslynn1981/status/1158536642841497600"/>
    <hyperlink ref="Z70" r:id="rId707" display="https://twitter.com/nikkifirewall/status/1158538260206903296"/>
    <hyperlink ref="Z71" r:id="rId708" display="https://twitter.com/ipsjapan/status/1158541538533658625"/>
    <hyperlink ref="Z72" r:id="rId709" display="https://twitter.com/elaine_mew/status/1158542592809656320"/>
    <hyperlink ref="Z73" r:id="rId710" display="https://twitter.com/hogaiaryoubi/status/1158543367200006144"/>
    <hyperlink ref="Z74" r:id="rId711" display="https://twitter.com/kz_rshass/status/1158547908335034368"/>
    <hyperlink ref="Z75" r:id="rId712" display="https://twitter.com/mrocznyagrest/status/1158553388763811845"/>
    <hyperlink ref="Z76" r:id="rId713" display="https://twitter.com/spectrumakita/status/1158558589385969664"/>
    <hyperlink ref="Z77" r:id="rId714" display="https://twitter.com/i_jayalakshmi/status/1158564121954017281"/>
    <hyperlink ref="Z78" r:id="rId715" display="https://twitter.com/iouisalouisa/status/1158574164388634624"/>
    <hyperlink ref="Z79" r:id="rId716" display="https://twitter.com/nghieatsramen/status/1158575133201752064"/>
    <hyperlink ref="Z80" r:id="rId717" display="https://twitter.com/ramisa21694508/status/1158575475419209730"/>
    <hyperlink ref="Z81" r:id="rId718" display="https://twitter.com/purnimaray4/status/1158577904583708677"/>
    <hyperlink ref="Z82" r:id="rId719" display="https://twitter.com/banooyj/status/1158580900092755970"/>
    <hyperlink ref="Z83" r:id="rId720" display="https://twitter.com/tamikokurogoke/status/1158583223317741568"/>
    <hyperlink ref="Z84" r:id="rId721" display="https://twitter.com/tamikokurogoke/status/1158583223317741568"/>
    <hyperlink ref="Z85" r:id="rId722" display="https://twitter.com/frisk_1895/status/1158583598947041280"/>
    <hyperlink ref="Z86" r:id="rId723" display="https://twitter.com/frisk_1895/status/1158583598947041280"/>
    <hyperlink ref="Z87" r:id="rId724" display="https://twitter.com/rg500ew/status/1158584525145772032"/>
    <hyperlink ref="Z88" r:id="rId725" display="https://twitter.com/rg500ew/status/1158584525145772032"/>
    <hyperlink ref="Z89" r:id="rId726" display="https://twitter.com/yarncatss/status/1158584631215587329"/>
    <hyperlink ref="Z90" r:id="rId727" display="https://twitter.com/yarncatss/status/1158584631215587329"/>
    <hyperlink ref="Z91" r:id="rId728" display="https://twitter.com/nell0428/status/1158584816817729536"/>
    <hyperlink ref="Z92" r:id="rId729" display="https://twitter.com/nell0428/status/1158584816817729536"/>
    <hyperlink ref="Z93" r:id="rId730" display="https://twitter.com/nekop_militaire/status/1158585103292854272"/>
    <hyperlink ref="Z94" r:id="rId731" display="https://twitter.com/nekop_militaire/status/1158585103292854272"/>
    <hyperlink ref="Z95" r:id="rId732" display="https://twitter.com/redstorm1113/status/1158585456839147520"/>
    <hyperlink ref="Z96" r:id="rId733" display="https://twitter.com/redstorm1113/status/1158585456839147520"/>
    <hyperlink ref="Z97" r:id="rId734" display="https://twitter.com/kaninchen218/status/1158585977931104256"/>
    <hyperlink ref="Z98" r:id="rId735" display="https://twitter.com/kaninchen218/status/1158585977931104256"/>
    <hyperlink ref="Z99" r:id="rId736" display="https://twitter.com/kaninchen218/status/1158586070734274562"/>
    <hyperlink ref="Z100" r:id="rId737" display="https://twitter.com/kaninchen218/status/1158586070734274562"/>
    <hyperlink ref="Z101" r:id="rId738" display="https://twitter.com/applegate0/status/1158586324284108800"/>
    <hyperlink ref="Z102" r:id="rId739" display="https://twitter.com/applegate0/status/1158586324284108800"/>
    <hyperlink ref="Z103" r:id="rId740" display="https://twitter.com/sio_n16/status/1158588208071839744"/>
    <hyperlink ref="Z104" r:id="rId741" display="https://twitter.com/sio_n16/status/1158588208071839744"/>
    <hyperlink ref="Z105" r:id="rId742" display="https://twitter.com/coccinella777/status/1158589187450294273"/>
    <hyperlink ref="Z106" r:id="rId743" display="https://twitter.com/coccinella777/status/1158589187450294273"/>
    <hyperlink ref="Z107" r:id="rId744" display="https://twitter.com/ayumi2609/status/1158592003233333248"/>
    <hyperlink ref="Z108" r:id="rId745" display="https://twitter.com/ayumi2609/status/1158592003233333248"/>
    <hyperlink ref="Z109" r:id="rId746" display="https://twitter.com/chibamadoka/status/1158592319282528256"/>
    <hyperlink ref="Z110" r:id="rId747" display="https://twitter.com/chibamadoka/status/1158592319282528256"/>
    <hyperlink ref="Z111" r:id="rId748" display="https://twitter.com/debilderlingr/status/1158594482729885696"/>
    <hyperlink ref="Z112" r:id="rId749" display="https://twitter.com/debilderlingr/status/1158594482729885696"/>
    <hyperlink ref="Z113" r:id="rId750" display="https://twitter.com/yashrshinde79/status/1158596645635760128"/>
    <hyperlink ref="Z114" r:id="rId751" display="https://twitter.com/akaleab/status/1158598458686595073"/>
    <hyperlink ref="Z115" r:id="rId752" display="https://twitter.com/hiromimaryu/status/1158598312414580737"/>
    <hyperlink ref="Z116" r:id="rId753" display="https://twitter.com/hiromimaryu/status/1158598312414580737"/>
    <hyperlink ref="Z117" r:id="rId754" display="https://twitter.com/hiromimaryu/status/1158598666996764673"/>
    <hyperlink ref="Z118" r:id="rId755" display="https://twitter.com/hiromimaryu/status/1158598666996764673"/>
    <hyperlink ref="Z119" r:id="rId756" display="https://twitter.com/taotao8931/status/1158598886178480128"/>
    <hyperlink ref="Z120" r:id="rId757" display="https://twitter.com/taotao8931/status/1158598886178480128"/>
    <hyperlink ref="Z121" r:id="rId758" display="https://twitter.com/madara_428/status/1158599349376434177"/>
    <hyperlink ref="Z122" r:id="rId759" display="https://twitter.com/madara_428/status/1158599349376434177"/>
    <hyperlink ref="Z123" r:id="rId760" display="https://twitter.com/wkyhkw/status/1158601253447823361"/>
    <hyperlink ref="Z124" r:id="rId761" display="https://twitter.com/wkyhkw/status/1158601253447823361"/>
    <hyperlink ref="Z125" r:id="rId762" display="https://twitter.com/sweetsokabe/status/1158602061677654016"/>
    <hyperlink ref="Z126" r:id="rId763" display="https://twitter.com/sweetsokabe/status/1158602061677654016"/>
    <hyperlink ref="Z127" r:id="rId764" display="https://twitter.com/sweetsokabe/status/1158602406025818112"/>
    <hyperlink ref="Z128" r:id="rId765" display="https://twitter.com/sweetsokabe/status/1158602406025818112"/>
    <hyperlink ref="Z129" r:id="rId766" display="https://twitter.com/rdandoy/status/1158602913738055680"/>
    <hyperlink ref="Z130" r:id="rId767" display="https://twitter.com/rdandoy/status/1158602913738055680"/>
    <hyperlink ref="Z131" r:id="rId768" display="https://twitter.com/michicotenti_pi/status/1158603023959986177"/>
    <hyperlink ref="Z132" r:id="rId769" display="https://twitter.com/michicotenti_pi/status/1158603023959986177"/>
    <hyperlink ref="Z133" r:id="rId770" display="https://twitter.com/spring_yuna/status/1158607693415768065"/>
    <hyperlink ref="Z134" r:id="rId771" display="https://twitter.com/spring_yuna/status/1158607693415768065"/>
    <hyperlink ref="Z135" r:id="rId772" display="https://twitter.com/suzutak/status/1158611923081973761"/>
    <hyperlink ref="Z136" r:id="rId773" display="https://twitter.com/suzutak/status/1158611923081973761"/>
    <hyperlink ref="Z137" r:id="rId774" display="https://twitter.com/aiogataiogatai/status/1158614325117911040"/>
    <hyperlink ref="Z138" r:id="rId775" display="https://twitter.com/aiogataiogatai/status/1158614325117911040"/>
    <hyperlink ref="Z139" r:id="rId776" display="https://twitter.com/armellllle/status/1158620284905295872"/>
    <hyperlink ref="Z140" r:id="rId777" display="https://twitter.com/armellllle/status/1158620284905295872"/>
    <hyperlink ref="Z141" r:id="rId778" display="https://twitter.com/ken_hellsten/status/1158628461763678208"/>
    <hyperlink ref="Z142" r:id="rId779" display="https://twitter.com/odreissi/status/1158630735932248064"/>
    <hyperlink ref="Z143" r:id="rId780" display="https://twitter.com/kiramarin/status/1158630871030730752"/>
    <hyperlink ref="Z144" r:id="rId781" display="https://twitter.com/kiramarin/status/1158630871030730752"/>
    <hyperlink ref="Z145" r:id="rId782" display="https://twitter.com/hznll28/status/1158632111617773568"/>
    <hyperlink ref="Z146" r:id="rId783" display="https://twitter.com/khemiri_lotfi/status/1158509308725923840"/>
    <hyperlink ref="Z147" r:id="rId784" display="https://twitter.com/khemiri_lotfi/status/1158634209352851456"/>
    <hyperlink ref="Z148" r:id="rId785" display="https://twitter.com/wmn4srvl/status/1158636541192749056"/>
    <hyperlink ref="Z149" r:id="rId786" display="https://twitter.com/flortrillo/status/1158637693456343041"/>
    <hyperlink ref="Z150" r:id="rId787" display="https://twitter.com/bradbury455/status/1158638876576997376"/>
    <hyperlink ref="Z151" r:id="rId788" display="https://twitter.com/bradbury455/status/1158638876576997376"/>
    <hyperlink ref="Z152" r:id="rId789" display="https://twitter.com/sarahbarber1972/status/1158638935414837248"/>
    <hyperlink ref="Z153" r:id="rId790" display="https://twitter.com/antoinebondaz/status/1158642060938895360"/>
    <hyperlink ref="Z154" r:id="rId791" display="https://twitter.com/paola_tessari/status/1158642501340864513"/>
    <hyperlink ref="Z155" r:id="rId792" display="https://twitter.com/queenoliviastr/status/1158642762968793088"/>
    <hyperlink ref="Z156" r:id="rId793" display="https://twitter.com/akaya1001/status/1158643066389106688"/>
    <hyperlink ref="Z157" r:id="rId794" display="https://twitter.com/jadoremyt1048/status/1158644086787567616"/>
    <hyperlink ref="Z158" r:id="rId795" display="https://twitter.com/jadoremyt1048/status/1158644086787567616"/>
    <hyperlink ref="Z159" r:id="rId796" display="https://twitter.com/wsjp_insight/status/1158644724309250048"/>
    <hyperlink ref="Z160" r:id="rId797" display="https://twitter.com/wsjp_insight/status/1158644724309250048"/>
    <hyperlink ref="Z161" r:id="rId798" display="https://twitter.com/4evrstardancer/status/1158645211096113152"/>
    <hyperlink ref="Z162" r:id="rId799" display="https://twitter.com/yumintanaka/status/1158646306979667969"/>
    <hyperlink ref="Z163" r:id="rId800" display="https://twitter.com/yumintanaka/status/1158646306979667969"/>
    <hyperlink ref="Z164" r:id="rId801" display="https://twitter.com/marteensis/status/1158648361458839552"/>
    <hyperlink ref="Z165" r:id="rId802" display="https://twitter.com/goalsscc/status/1158649600934367232"/>
    <hyperlink ref="Z166" r:id="rId803" display="https://twitter.com/alankytwitty/status/1158651475641454592"/>
    <hyperlink ref="Z167" r:id="rId804" display="https://twitter.com/boblyle/status/1158651744731222016"/>
    <hyperlink ref="Z168" r:id="rId805" display="https://twitter.com/beezerbopls/status/1158652784025096192"/>
    <hyperlink ref="Z169" r:id="rId806" display="https://twitter.com/vkarthik4/status/1158654075166003201"/>
    <hyperlink ref="Z170" r:id="rId807" display="https://twitter.com/guillepotro/status/1158654108573872128"/>
    <hyperlink ref="Z171" r:id="rId808" display="https://twitter.com/alexglezvera/status/1158654248843907072"/>
    <hyperlink ref="Z172" r:id="rId809" display="https://twitter.com/paulrzongo/status/1158658146195378176"/>
    <hyperlink ref="Z173" r:id="rId810" display="https://twitter.com/yahiaoua113/status/1158658203065954304"/>
    <hyperlink ref="Z174" r:id="rId811" display="https://twitter.com/jamain_e/status/1158659567166922752"/>
    <hyperlink ref="Z175" r:id="rId812" display="https://twitter.com/dmcain84/status/1158667142885257217"/>
    <hyperlink ref="Z176" r:id="rId813" display="https://twitter.com/cursandrei/status/1158667680313958400"/>
    <hyperlink ref="Z177" r:id="rId814" display="https://twitter.com/maitemorren/status/1158651229272231936"/>
    <hyperlink ref="Z178" r:id="rId815" display="https://twitter.com/maitemorren/status/1158667698244608000"/>
    <hyperlink ref="Z179" r:id="rId816" display="https://twitter.com/maitemorren/status/1158667698244608000"/>
    <hyperlink ref="Z180" r:id="rId817" display="https://twitter.com/hajarahussaini/status/1158669942918721536"/>
    <hyperlink ref="Z181" r:id="rId818" display="https://twitter.com/madaaworld12/status/1158670289527595008"/>
    <hyperlink ref="Z182" r:id="rId819" display="https://twitter.com/erwinnerrr/status/1158671096415055873"/>
    <hyperlink ref="Z183" r:id="rId820" display="https://twitter.com/erwinnerrr/status/1158671096415055873"/>
    <hyperlink ref="Z184" r:id="rId821" display="https://twitter.com/basic_int/status/1158672058517282816"/>
    <hyperlink ref="Z185" r:id="rId822" display="https://twitter.com/ejyadev/status/1158672481357459456"/>
    <hyperlink ref="Z186" r:id="rId823" display="https://twitter.com/pupusquarepants/status/1158673730475708418"/>
    <hyperlink ref="Z187" r:id="rId824" display="https://twitter.com/pupusquarepants/status/1158673730475708418"/>
    <hyperlink ref="Z188" r:id="rId825" display="https://twitter.com/keita_thatsky/status/1158673956892622849"/>
    <hyperlink ref="Z189" r:id="rId826" display="https://twitter.com/keita_thatsky/status/1158673956892622849"/>
    <hyperlink ref="Z190" r:id="rId827" display="https://twitter.com/keita_thatsky/status/1158674012202885120"/>
    <hyperlink ref="Z191" r:id="rId828" display="https://twitter.com/keita_thatsky/status/1158674012202885120"/>
    <hyperlink ref="Z192" r:id="rId829" display="https://twitter.com/minipinlove/status/1158674651276464128"/>
    <hyperlink ref="Z193" r:id="rId830" display="https://twitter.com/elise_a_a/status/1158674517415346176"/>
    <hyperlink ref="Z194" r:id="rId831" display="https://twitter.com/elise_a_a/status/1158674853014233088"/>
    <hyperlink ref="Z195" r:id="rId832" display="https://twitter.com/cosmontgts/status/1158678781235613696"/>
    <hyperlink ref="Z196" r:id="rId833" display="https://twitter.com/cosmontgts/status/1158678781235613696"/>
    <hyperlink ref="Z197" r:id="rId834" display="https://twitter.com/rss_mcdnld/status/1158681638563471360"/>
    <hyperlink ref="Z198" r:id="rId835" display="https://twitter.com/mancinelli2020/status/1158688677469536262"/>
    <hyperlink ref="Z199" r:id="rId836" display="https://twitter.com/odeos2oundo/status/1158689399946829824"/>
    <hyperlink ref="Z200" r:id="rId837" display="https://twitter.com/japkarly/status/1158690626696822785"/>
    <hyperlink ref="Z201" r:id="rId838" display="https://twitter.com/japkarly/status/1158690626696822785"/>
    <hyperlink ref="Z202" r:id="rId839" display="https://twitter.com/cristinaalbert4/status/1158691879422238720"/>
    <hyperlink ref="Z203" r:id="rId840" display="https://twitter.com/_tsukino_usako/status/1158693950435278849"/>
    <hyperlink ref="Z204" r:id="rId841" display="https://twitter.com/motikat/status/1158694321937403904"/>
    <hyperlink ref="Z205" r:id="rId842" display="https://twitter.com/kampsabine/status/1158694575344640000"/>
    <hyperlink ref="Z206" r:id="rId843" display="https://twitter.com/rharenchar/status/1158696341452853250"/>
    <hyperlink ref="Z207" r:id="rId844" display="https://twitter.com/wahrlos/status/1158698445013753856"/>
    <hyperlink ref="Z208" r:id="rId845" display="https://twitter.com/anupamjamatia/status/1158702191844048896"/>
    <hyperlink ref="Z209" r:id="rId846" display="https://twitter.com/sunachan01/status/1158712524906422273"/>
    <hyperlink ref="Z210" r:id="rId847" display="https://twitter.com/sunachan01/status/1158712524906422273"/>
    <hyperlink ref="Z211" r:id="rId848" display="https://twitter.com/super_starad/status/1158718299099865088"/>
    <hyperlink ref="Z212" r:id="rId849" display="https://twitter.com/shira_avi/status/1158720770052362240"/>
    <hyperlink ref="Z213" r:id="rId850" display="https://twitter.com/bankimooncentre/status/1158720862977220609"/>
    <hyperlink ref="Z214" r:id="rId851" display="https://twitter.com/sahiransari9898/status/1158721016958312448"/>
    <hyperlink ref="Z215" r:id="rId852" display="https://twitter.com/dasvisionary/status/1158731745975570434"/>
    <hyperlink ref="Z216" r:id="rId853" display="https://twitter.com/akiame9/status/1158732015245516802"/>
    <hyperlink ref="Z217" r:id="rId854" display="https://twitter.com/iamlenaye/status/1158732039845228544"/>
    <hyperlink ref="Z218" r:id="rId855" display="https://twitter.com/bzvokelj/status/1158418025688850433"/>
    <hyperlink ref="Z219" r:id="rId856" display="https://twitter.com/bzvokelj/status/1158732562447130625"/>
    <hyperlink ref="Z220" r:id="rId857" display="https://twitter.com/mfa_nigeria/status/1158736676648153089"/>
    <hyperlink ref="Z221" r:id="rId858" display="https://twitter.com/paulmick/status/1158740040626974720"/>
    <hyperlink ref="Z222" r:id="rId859" display="https://twitter.com/natthecat21/status/1158743617797840896"/>
    <hyperlink ref="Z223" r:id="rId860" display="https://twitter.com/natthecat21/status/1158743759481442304"/>
    <hyperlink ref="Z224" r:id="rId861" display="https://twitter.com/natthecat21/status/1158743759481442304"/>
    <hyperlink ref="Z225" r:id="rId862" display="https://twitter.com/laurashholgate/status/1158746896833437697"/>
    <hyperlink ref="Z226" r:id="rId863" display="https://twitter.com/kunikosuzuki1/status/1158748018314604544"/>
    <hyperlink ref="Z227" r:id="rId864" display="https://twitter.com/kunikosuzuki1/status/1158748018314604544"/>
    <hyperlink ref="Z228" r:id="rId865" display="https://twitter.com/frederic_naud/status/1158753482352025609"/>
    <hyperlink ref="Z229" r:id="rId866" display="https://twitter.com/annwesha9/status/1158755239383556097"/>
    <hyperlink ref="Z230" r:id="rId867" display="https://twitter.com/larsroobol/status/1158756178681315329"/>
    <hyperlink ref="Z231" r:id="rId868" display="https://twitter.com/beyondthebomb/status/1158757161733894144"/>
    <hyperlink ref="Z232" r:id="rId869" display="https://twitter.com/davidlance3/status/1158761326065459200"/>
    <hyperlink ref="Z233" r:id="rId870" display="https://twitter.com/tammyjptaylor/status/1158684069443645441"/>
    <hyperlink ref="Z234" r:id="rId871" display="https://twitter.com/tammyjptaylor/status/1158762790632480774"/>
    <hyperlink ref="Z235" r:id="rId872" display="https://twitter.com/greco_james/status/1158764575551971328"/>
    <hyperlink ref="Z236" r:id="rId873" display="https://twitter.com/strategicpolicy/status/1158766249246990336"/>
    <hyperlink ref="Z237" r:id="rId874" display="https://twitter.com/strategicpolicy/status/1158766249246990336"/>
    <hyperlink ref="Z238" r:id="rId875" display="https://twitter.com/harringtonmarks/status/1158766857979080705"/>
    <hyperlink ref="Z239" r:id="rId876" display="https://twitter.com/lizl_genealogy/status/1158769662244655104"/>
    <hyperlink ref="Z240" r:id="rId877" display="https://twitter.com/lizl_genealogy/status/1158770026889011200"/>
    <hyperlink ref="Z241" r:id="rId878" display="https://twitter.com/sofiaphys/status/1158770482252066822"/>
    <hyperlink ref="Z242" r:id="rId879" display="https://twitter.com/other95/status/1158771607193542658"/>
    <hyperlink ref="Z243" r:id="rId880" display="https://twitter.com/davefernig/status/1158774618741596160"/>
    <hyperlink ref="Z244" r:id="rId881" display="https://twitter.com/davefernig/status/1158774669006086144"/>
    <hyperlink ref="Z245" r:id="rId882" display="https://twitter.com/gaopalelwebigg/status/1158328401612197888"/>
    <hyperlink ref="Z246" r:id="rId883" display="https://twitter.com/gaopalelwebigg/status/1158728153042472960"/>
    <hyperlink ref="Z247" r:id="rId884" display="https://twitter.com/gaopalelwebigg/status/1158774847117451265"/>
    <hyperlink ref="Z248" r:id="rId885" display="https://twitter.com/akamimura1994/status/1158776694427148288"/>
    <hyperlink ref="Z249" r:id="rId886" display="https://twitter.com/akamimura1994/status/1158776694427148288"/>
    <hyperlink ref="Z250" r:id="rId887" display="https://twitter.com/pierrebonneels/status/1158780915709022209"/>
    <hyperlink ref="Z251" r:id="rId888" display="https://twitter.com/pierrebonneels/status/1158780915709022209"/>
    <hyperlink ref="Z252" r:id="rId889" display="https://twitter.com/birdtrees/status/1158781153253449733"/>
    <hyperlink ref="Z253" r:id="rId890" display="https://twitter.com/genius_play_u/status/1158786635435319296"/>
    <hyperlink ref="Z254" r:id="rId891" display="https://twitter.com/woroud/status/1158788715747119104"/>
    <hyperlink ref="Z255" r:id="rId892" display="https://twitter.com/kdarbandi/status/1158812298590523392"/>
    <hyperlink ref="Z256" r:id="rId893" display="https://twitter.com/rousseauagnes/status/1158812872610340864"/>
    <hyperlink ref="Z257" r:id="rId894" display="https://twitter.com/julia_peitl/status/1158819533647425537"/>
    <hyperlink ref="Z258" r:id="rId895" display="https://twitter.com/cristianan78/status/1158827954299920384"/>
    <hyperlink ref="Z259" r:id="rId896" display="https://twitter.com/marionberrens/status/1158497470906871809"/>
    <hyperlink ref="Z260" r:id="rId897" display="https://twitter.com/marionberrens/status/1158831599510872064"/>
    <hyperlink ref="Z261" r:id="rId898" display="https://twitter.com/ktmarimira/status/1158678670954901506"/>
    <hyperlink ref="Z262" r:id="rId899" display="https://twitter.com/ktmarimira/status/1158838924145496064"/>
    <hyperlink ref="Z263" r:id="rId900" display="https://twitter.com/urduz/status/1158856121303654400"/>
    <hyperlink ref="Z264" r:id="rId901" display="https://twitter.com/richfm39517086/status/1158857295062851585"/>
    <hyperlink ref="Z265" r:id="rId902" display="https://twitter.com/richfm39517086/status/1158857295062851585"/>
    <hyperlink ref="Z266" r:id="rId903" display="https://twitter.com/gasparepolizzi9/status/1158868781042716672"/>
    <hyperlink ref="Z267" r:id="rId904" display="https://twitter.com/namae_kangaechu/status/1158891841288171521"/>
    <hyperlink ref="Z268" r:id="rId905" display="https://twitter.com/namae_kangaechu/status/1158891841288171521"/>
    <hyperlink ref="Z269" r:id="rId906" display="https://twitter.com/b27c8a94ae537w/status/1158910931088203776"/>
    <hyperlink ref="Z270" r:id="rId907" display="https://twitter.com/b27c8a94ae537w/status/1158910931088203776"/>
    <hyperlink ref="Z271" r:id="rId908" display="https://twitter.com/stevieagr/status/1158990933859262466"/>
    <hyperlink ref="Z272" r:id="rId909" display="https://twitter.com/ohemaadufiegh/status/1159017092336750592"/>
    <hyperlink ref="Z273" r:id="rId910" display="https://twitter.com/9kkdsvbktt7jz0y/status/1159036166580011009"/>
    <hyperlink ref="Z274" r:id="rId911" display="https://twitter.com/9kkdsvbktt7jz0y/status/1159036166580011009"/>
    <hyperlink ref="Z275" r:id="rId912" display="https://twitter.com/nihonzaijuu/status/1159051216380280832"/>
    <hyperlink ref="Z276" r:id="rId913" display="https://twitter.com/calaggie/status/1159079338475569152"/>
    <hyperlink ref="Z277" r:id="rId914" display="https://twitter.com/mkitano22/status/1158319752206520320"/>
    <hyperlink ref="Z278" r:id="rId915" display="https://twitter.com/mkitano22/status/1159085916012646400"/>
    <hyperlink ref="Z279" r:id="rId916" display="https://twitter.com/manojgguc/status/1159193681485676544"/>
    <hyperlink ref="Z280" r:id="rId917" display="https://twitter.com/pipi_monkey/status/1159266098405003264"/>
    <hyperlink ref="Z281" r:id="rId918" display="https://twitter.com/pipi_monkey/status/1159266098405003264"/>
    <hyperlink ref="Z282" r:id="rId919" display="https://twitter.com/sekayengai/status/1159375137621381122"/>
    <hyperlink ref="Z283" r:id="rId920" display="https://twitter.com/sekayengai/status/1159375137621381122"/>
    <hyperlink ref="Z284" r:id="rId921" display="https://twitter.com/alejamarg/status/1159432496683110400"/>
    <hyperlink ref="Z285" r:id="rId922" display="https://twitter.com/alejamarg/status/1159432496683110400"/>
    <hyperlink ref="Z286" r:id="rId923" display="https://twitter.com/wwhafez/status/1159449039399727104"/>
    <hyperlink ref="Z287" r:id="rId924" display="https://twitter.com/wwhafez/status/1159449208493084674"/>
    <hyperlink ref="Z288" r:id="rId925" display="https://twitter.com/wwhafez/status/1159449727760588800"/>
    <hyperlink ref="Z289" r:id="rId926" display="https://twitter.com/wwhafez/status/1159449727760588800"/>
    <hyperlink ref="Z290" r:id="rId927" display="https://twitter.com/crod_cruz/status/1159517727847014402"/>
    <hyperlink ref="Z291" r:id="rId928" display="https://twitter.com/crod_cruz/status/1159517727847014402"/>
    <hyperlink ref="Z292" r:id="rId929" display="https://twitter.com/labakp/status/1158375091417296896"/>
    <hyperlink ref="Z293" r:id="rId930" display="https://twitter.com/labakp/status/1159551268517482499"/>
    <hyperlink ref="Z294" r:id="rId931" display="https://twitter.com/labakp/status/1159551268517482499"/>
    <hyperlink ref="Z295" r:id="rId932" display="https://twitter.com/hayano/status/1159596356664565761"/>
    <hyperlink ref="Z296" r:id="rId933" display="https://twitter.com/rook_ak/status/1159596685107970048"/>
    <hyperlink ref="Z297" r:id="rId934" display="https://twitter.com/komoshiri/status/1159597313238503424"/>
    <hyperlink ref="Z298" r:id="rId935" display="https://twitter.com/springtimeriver/status/1159597709256359936"/>
    <hyperlink ref="Z299" r:id="rId936" display="https://twitter.com/takers23/status/1159597961208184833"/>
    <hyperlink ref="Z300" r:id="rId937" display="https://twitter.com/micacoumechoro/status/1159598222001598465"/>
    <hyperlink ref="Z301" r:id="rId938" display="https://twitter.com/ikerukaseki/status/1159598653675204608"/>
    <hyperlink ref="Z302" r:id="rId939" display="https://twitter.com/teekay118/status/1159598987646685184"/>
    <hyperlink ref="Z303" r:id="rId940" display="https://twitter.com/mukanen/status/1159599997366652928"/>
    <hyperlink ref="Z304" r:id="rId941" display="https://twitter.com/halmixgg/status/1159600002475237376"/>
    <hyperlink ref="Z305" r:id="rId942" display="https://twitter.com/math_nvgt/status/1159600520593436672"/>
    <hyperlink ref="Z306" r:id="rId943" display="https://twitter.com/mitchyokkaichi/status/1159600961205108736"/>
    <hyperlink ref="Z307" r:id="rId944" display="https://twitter.com/kaycanadagoose/status/1159601951576690689"/>
    <hyperlink ref="Z308" r:id="rId945" display="https://twitter.com/rosenelbuio/status/1159601958199541761"/>
    <hyperlink ref="Z309" r:id="rId946" display="https://twitter.com/mizuha_mh/status/1159602809441964032"/>
    <hyperlink ref="Z310" r:id="rId947" display="https://twitter.com/mayyuu2318/status/1159605432400240640"/>
    <hyperlink ref="Z311" r:id="rId948" display="https://twitter.com/magnolia_666/status/1159607236332675073"/>
    <hyperlink ref="Z312" r:id="rId949" display="https://twitter.com/suzaku954/status/1159607361377464321"/>
    <hyperlink ref="Z313" r:id="rId950" display="https://twitter.com/slowslowfood/status/1159608606343327744"/>
    <hyperlink ref="Z314" r:id="rId951" display="https://twitter.com/kunch6_1re/status/1159611847093321730"/>
    <hyperlink ref="Z315" r:id="rId952" display="https://twitter.com/yuyu3930/status/1159618964474880001"/>
    <hyperlink ref="Z316" r:id="rId953" display="https://twitter.com/mountainbase123/status/1159625498684735489"/>
    <hyperlink ref="Z317" r:id="rId954" display="https://twitter.com/yevgeny01/status/1159664375172481025"/>
    <hyperlink ref="Z318" r:id="rId955" display="https://twitter.com/patthedesertra1/status/1159698400041824256"/>
    <hyperlink ref="Z319" r:id="rId956" display="https://twitter.com/newzealand_cafe/status/1159730593355091968"/>
    <hyperlink ref="Z320" r:id="rId957" display="https://twitter.com/robopulp/status/1159763923358363649"/>
    <hyperlink ref="Z321" r:id="rId958" display="https://twitter.com/yvandutil/status/1159785262584598528"/>
    <hyperlink ref="Z322" r:id="rId959" display="https://twitter.com/ctbtnow/status/1159785962760785924"/>
    <hyperlink ref="Z323" r:id="rId960" display="https://twitter.com/japanmissionvie/status/1158252063157096449"/>
    <hyperlink ref="Z324" r:id="rId961" display="https://twitter.com/japanmissionvie/status/1158307974676471810"/>
    <hyperlink ref="Z325" r:id="rId962" display="https://twitter.com/japanmissionvie/status/1158653292513288193"/>
    <hyperlink ref="Z326" r:id="rId963" display="https://twitter.com/japanmissionvie/status/1159484762295345152"/>
    <hyperlink ref="Z327" r:id="rId964" display="https://twitter.com/japanmissionvie/status/1159484762295345152"/>
    <hyperlink ref="Z328" r:id="rId965" display="https://twitter.com/japanmissionvie/status/1159794785005256704"/>
    <hyperlink ref="Z329" r:id="rId966" display="https://twitter.com/germanyunvienna/status/1158655612156338176"/>
    <hyperlink ref="Z330" r:id="rId967" display="https://twitter.com/germanyunvienna/status/1159468790155042822"/>
    <hyperlink ref="Z331" r:id="rId968" display="https://twitter.com/germanyunvienna/status/1159468790155042822"/>
    <hyperlink ref="Z332" r:id="rId969" display="https://twitter.com/germanyunvienna/status/1159795039838642176"/>
    <hyperlink ref="Z333" r:id="rId970" display="https://twitter.com/miyuki_panda/status/1159801411669880833"/>
    <hyperlink ref="Z334" r:id="rId971" display="https://twitter.com/un_disarmament/status/1159820992912510978"/>
    <hyperlink ref="Z335" r:id="rId972" display="https://twitter.com/kouzie01/status/1158478884272144389"/>
    <hyperlink ref="Z336" r:id="rId973" display="https://twitter.com/kouzie01/status/1159821469255385088"/>
    <hyperlink ref="Z337" r:id="rId974" display="https://twitter.com/breasleyadam/status/1159821829143433219"/>
    <hyperlink ref="Z338" r:id="rId975" display="https://twitter.com/kuni84165269/status/1159825757956218882"/>
    <hyperlink ref="Z339" r:id="rId976" display="https://twitter.com/youth4ctbt/status/1159064178885349384"/>
    <hyperlink ref="Z340" r:id="rId977" display="https://twitter.com/youth4ctbt/status/1159064243490250752"/>
    <hyperlink ref="Z341" r:id="rId978" display="https://twitter.com/youth4ctbt/status/1159854883396300801"/>
    <hyperlink ref="Z342" r:id="rId979" display="https://twitter.com/braddodd/status/1159870464187150337"/>
    <hyperlink ref="Z343" r:id="rId980" display="https://twitter.com/suncemore1/status/1159972589260947459"/>
    <hyperlink ref="Z344" r:id="rId981" display="https://twitter.com/nandandevau/status/1160025349754773504"/>
    <hyperlink ref="Z345" r:id="rId982" display="https://twitter.com/lakanieuws/status/1160130737338822656"/>
    <hyperlink ref="Z346" r:id="rId983" display="https://twitter.com/musashia140/status/1160132264925118464"/>
    <hyperlink ref="Z347" r:id="rId984" display="https://twitter.com/hdevreij/status/1160136090059231235"/>
    <hyperlink ref="Z348" r:id="rId985" display="https://twitter.com/danaiolos/status/1160136197655748614"/>
    <hyperlink ref="Z349" r:id="rId986" display="https://twitter.com/b0gu5/status/1160136205675184128"/>
    <hyperlink ref="Z350" r:id="rId987" display="https://twitter.com/statusemsland/status/1160137290750013440"/>
    <hyperlink ref="Z351" r:id="rId988" display="https://twitter.com/nuke_info/status/1160142358853410816"/>
    <hyperlink ref="Z352" r:id="rId989" display="https://twitter.com/lamireaut/status/1160145723591155712"/>
    <hyperlink ref="Z353" r:id="rId990" display="https://twitter.com/konrad_jeff/status/1160149603859275776"/>
    <hyperlink ref="Z354" r:id="rId991" display="https://twitter.com/danaransby/status/1160151788517040129"/>
    <hyperlink ref="Z355" r:id="rId992" display="https://twitter.com/garfieldtux/status/1160152962716467200"/>
    <hyperlink ref="Z356" r:id="rId993" display="https://twitter.com/poloniumman/status/1160155990022664198"/>
    <hyperlink ref="Z357" r:id="rId994" display="https://twitter.com/andreaborsoi1/status/1160162350785269762"/>
    <hyperlink ref="Z358" r:id="rId995" display="https://twitter.com/ronanjlebras/status/1160163042530906112"/>
    <hyperlink ref="Z359" r:id="rId996" display="https://twitter.com/baleakanta/status/1158261874431012866"/>
    <hyperlink ref="Z360" r:id="rId997" display="https://twitter.com/baleakanta/status/1158622528123936770"/>
    <hyperlink ref="Z361" r:id="rId998" display="https://twitter.com/baleakanta/status/1158687902160904197"/>
    <hyperlink ref="Z362" r:id="rId999" display="https://twitter.com/baleakanta/status/1159637985912066049"/>
    <hyperlink ref="Z363" r:id="rId1000" display="https://twitter.com/baleakanta/status/1160163897095180289"/>
    <hyperlink ref="Z364" r:id="rId1001" display="https://twitter.com/frankbottema/status/1160166705429176320"/>
    <hyperlink ref="Z365" r:id="rId1002" display="https://twitter.com/bert_eder/status/1160173472598896642"/>
    <hyperlink ref="Z366" r:id="rId1003" display="https://twitter.com/glennleaper/status/1160174606147293184"/>
    <hyperlink ref="Z367" r:id="rId1004" display="https://twitter.com/helmuthb/status/1160175568891076610"/>
    <hyperlink ref="Z368" r:id="rId1005" display="https://twitter.com/jottinleonel/status/1160179529782046720"/>
    <hyperlink ref="Z369" r:id="rId1006" display="https://twitter.com/sbauer1202/status/1158641248745533440"/>
    <hyperlink ref="Z370" r:id="rId1007" display="https://twitter.com/sbauer1202/status/1158813372709658624"/>
    <hyperlink ref="Z371" r:id="rId1008" display="https://twitter.com/sbauer1202/status/1160193719104147456"/>
    <hyperlink ref="Z372" r:id="rId1009" display="https://twitter.com/poonehtayyebi/status/1160201895505514502"/>
    <hyperlink ref="Z373" r:id="rId1010" display="https://twitter.com/1nukshuk/status/1160208317626703873"/>
    <hyperlink ref="Z374" r:id="rId1011" display="https://twitter.com/kevinpurcell/status/1160222254392758272"/>
    <hyperlink ref="Z375" r:id="rId1012" display="https://twitter.com/loicblutz/status/1160225009991856128"/>
    <hyperlink ref="Z376" r:id="rId1013" display="https://twitter.com/doasted_1/status/1160227930980737029"/>
    <hyperlink ref="Z377" r:id="rId1014" display="https://twitter.com/kirstiehansen/status/1158328380217077761"/>
    <hyperlink ref="Z378" r:id="rId1015" display="https://twitter.com/kirstiehansen/status/1160228951068987400"/>
    <hyperlink ref="Z379" r:id="rId1016" display="https://twitter.com/annececilrobert/status/1158358573384130561"/>
    <hyperlink ref="Z380" r:id="rId1017" display="https://twitter.com/annececilrobert/status/1160231213161996288"/>
    <hyperlink ref="Z381" r:id="rId1018" display="https://twitter.com/cormaco/status/1158668844363374593"/>
    <hyperlink ref="Z382" r:id="rId1019" display="https://twitter.com/cormaco/status/1160240956748304385"/>
    <hyperlink ref="Z383" r:id="rId1020" display="https://twitter.com/caragongil/status/1160242696201658368"/>
    <hyperlink ref="Z384" r:id="rId1021" display="https://twitter.com/bufelol/status/1160257900037754880"/>
    <hyperlink ref="Z385" r:id="rId1022" display="https://twitter.com/cheap_ruberoid/status/1160267420319305728"/>
    <hyperlink ref="Z386" r:id="rId1023" display="https://twitter.com/alexcherninsson/status/1160268945829584896"/>
    <hyperlink ref="Z387" r:id="rId1024" display="https://twitter.com/tehroot/status/1160271719724146688"/>
    <hyperlink ref="Z388" r:id="rId1025" display="https://twitter.com/rexservius/status/1160277016802930693"/>
    <hyperlink ref="Z389" r:id="rId1026" display="https://twitter.com/janneleht/status/1160281252609626113"/>
    <hyperlink ref="Z390" r:id="rId1027" display="https://twitter.com/beth_lizet/status/1158357275393822721"/>
    <hyperlink ref="Z391" r:id="rId1028" display="https://twitter.com/beth_lizet/status/1160305248713531392"/>
    <hyperlink ref="Z392" r:id="rId1029" display="https://twitter.com/israel_stevi/status/1160310270272708608"/>
    <hyperlink ref="Z393" r:id="rId1030" display="https://twitter.com/nadembega1/status/1160319560756670464"/>
    <hyperlink ref="Z394" r:id="rId1031" display="https://twitter.com/markush127/status/1160319949342162944"/>
    <hyperlink ref="Z395" r:id="rId1032" display="https://twitter.com/jennynielsennpt/status/1158273875244933120"/>
    <hyperlink ref="Z396" r:id="rId1033" display="https://twitter.com/jennynielsennpt/status/1158653386084036610"/>
    <hyperlink ref="Z397" r:id="rId1034" display="https://twitter.com/jennynielsennpt/status/1160371869318467584"/>
    <hyperlink ref="Z398" r:id="rId1035" display="https://twitter.com/cherylrofer/status/1160373881997127682"/>
    <hyperlink ref="Z399" r:id="rId1036" display="https://twitter.com/mhanham/status/1160374971702448128"/>
    <hyperlink ref="Z400" r:id="rId1037" display="https://twitter.com/igorcarron/status/1160381869420097538"/>
    <hyperlink ref="Z401" r:id="rId1038" display="https://twitter.com/derynoye/status/1160393289075478528"/>
    <hyperlink ref="Z402" r:id="rId1039" display="https://twitter.com/benjones1k/status/1160407147751940096"/>
    <hyperlink ref="Z403" r:id="rId1040" display="https://twitter.com/ucb_npwg/status/1160413223150993408"/>
    <hyperlink ref="Z404" r:id="rId1041" display="https://twitter.com/saucedbysally/status/1160425510893023233"/>
    <hyperlink ref="Z405" r:id="rId1042" display="https://twitter.com/maraj60/status/1160435478040125440"/>
    <hyperlink ref="Z406" r:id="rId1043" display="https://twitter.com/zukauskieneinga/status/1160446949406990336"/>
    <hyperlink ref="Z407" r:id="rId1044" display="https://twitter.com/mariomoya1976/status/1160462583071236096"/>
    <hyperlink ref="Z408" r:id="rId1045" display="https://twitter.com/thomassilvy/status/1159706738037334016"/>
    <hyperlink ref="Z409" r:id="rId1046" display="https://twitter.com/thomassilvy/status/1159706738037334016"/>
    <hyperlink ref="Z410" r:id="rId1047" display="https://twitter.com/thomassilvy/status/1160464484084912129"/>
    <hyperlink ref="Z411" r:id="rId1048" display="https://twitter.com/thomassilvy/status/1160464484084912129"/>
    <hyperlink ref="Z412" r:id="rId1049" display="https://twitter.com/thomassilvy/status/1160464484084912129"/>
    <hyperlink ref="Z413" r:id="rId1050" display="https://twitter.com/mariozampolli/status/1158254494846767104"/>
    <hyperlink ref="Z414" r:id="rId1051" display="https://twitter.com/mariozampolli/status/1158285664204591106"/>
    <hyperlink ref="Z415" r:id="rId1052" display="https://twitter.com/mariozampolli/status/1158683883677917185"/>
    <hyperlink ref="Z416" r:id="rId1053" display="https://twitter.com/mariozampolli/status/1158817851198885888"/>
    <hyperlink ref="Z417" r:id="rId1054" display="https://twitter.com/mariozampolli/status/1159371397363392512"/>
    <hyperlink ref="Z418" r:id="rId1055" display="https://twitter.com/mariozampolli/status/1159371397363392512"/>
    <hyperlink ref="Z419" r:id="rId1056" display="https://twitter.com/mariozampolli/status/1159854055990222855"/>
    <hyperlink ref="Z420" r:id="rId1057" display="https://twitter.com/mariozampolli/status/1160161844050481153"/>
    <hyperlink ref="Z421" r:id="rId1058" display="https://twitter.com/mariozampolli/status/1160465693818707968"/>
    <hyperlink ref="Z422" r:id="rId1059" display="https://twitter.com/mariozampolli/status/1160465693818707968"/>
    <hyperlink ref="Z423" r:id="rId1060" display="https://twitter.com/mariozampolli/status/1160465693818707968"/>
    <hyperlink ref="Z424" r:id="rId1061" display="https://twitter.com/imsdirector_nmo/status/1158271884338835458"/>
    <hyperlink ref="Z425" r:id="rId1062" display="https://twitter.com/imsdirector_nmo/status/1158657706686914560"/>
    <hyperlink ref="Z426" r:id="rId1063" display="https://twitter.com/imsdirector_nmo/status/1158657736558698496"/>
    <hyperlink ref="Z427" r:id="rId1064" display="https://twitter.com/imsdirector_nmo/status/1159550948106223618"/>
    <hyperlink ref="Z428" r:id="rId1065" display="https://twitter.com/imsdirector_nmo/status/1159550948106223618"/>
    <hyperlink ref="Z429" r:id="rId1066" display="https://twitter.com/imsdirector_nmo/status/1159551402798125058"/>
    <hyperlink ref="Z430" r:id="rId1067" display="https://twitter.com/imsdirector_nmo/status/1160234690785230848"/>
    <hyperlink ref="Z431" r:id="rId1068" display="https://twitter.com/imsdirector_nmo/status/1160466557119664129"/>
    <hyperlink ref="Z432" r:id="rId1069" display="https://twitter.com/imsdirector_nmo/status/1160466557119664129"/>
    <hyperlink ref="Z433" r:id="rId1070" display="https://twitter.com/imsdirector_nmo/status/1160466557119664129"/>
    <hyperlink ref="Z434" r:id="rId1071" display="https://twitter.com/icpdr_org/status/1158759383402254336"/>
    <hyperlink ref="Z435" r:id="rId1072" display="https://twitter.com/icpdr_org/status/1160470267598114816"/>
    <hyperlink ref="Z436" r:id="rId1073" display="https://twitter.com/ynespinoza/status/1158353394198810624"/>
    <hyperlink ref="Z437" r:id="rId1074" display="https://twitter.com/ynespinoza/status/1158683174500745216"/>
    <hyperlink ref="Z438" r:id="rId1075" display="https://twitter.com/ynespinoza/status/1158835366868242432"/>
    <hyperlink ref="Z439" r:id="rId1076" display="https://twitter.com/ynespinoza/status/1159517206914523136"/>
    <hyperlink ref="Z440" r:id="rId1077" display="https://twitter.com/ynespinoza/status/1159517206914523136"/>
    <hyperlink ref="Z441" r:id="rId1078" display="https://twitter.com/ynespinoza/status/1159788410799869953"/>
    <hyperlink ref="Z442" r:id="rId1079" display="https://twitter.com/ynespinoza/status/1160484999155605504"/>
    <hyperlink ref="Z443" r:id="rId1080" display="https://twitter.com/serenahrm/status/1160485958070001664"/>
    <hyperlink ref="Z444" r:id="rId1081" display="https://twitter.com/din_raf/status/1160486635785662464"/>
    <hyperlink ref="Z445" r:id="rId1082" display="https://twitter.com/0rel1lambda/status/1160522544396603392"/>
    <hyperlink ref="Z446" r:id="rId1083" display="https://twitter.com/rlgrpch/status/1160523098250272771"/>
    <hyperlink ref="Z447" r:id="rId1084" display="https://twitter.com/_burnettcooper_/status/1160524488175472645"/>
    <hyperlink ref="Z448" r:id="rId1085" display="https://twitter.com/walters_rex/status/1160527435152142336"/>
    <hyperlink ref="Z449" r:id="rId1086" display="https://twitter.com/bigsteve207/status/1160527797061849095"/>
    <hyperlink ref="Z450" r:id="rId1087" display="https://twitter.com/muimuiz/status/1160531557393678336"/>
    <hyperlink ref="Z451" r:id="rId1088" display="https://twitter.com/timdemeester/status/1160532922790813696"/>
    <hyperlink ref="Z452" r:id="rId1089" display="https://twitter.com/timdemeester/status/1160532922790813696"/>
    <hyperlink ref="Z453" r:id="rId1090" display="https://twitter.com/sekwisniewski/status/1160534484162404358"/>
    <hyperlink ref="Z454" r:id="rId1091" display="https://twitter.com/feultweet/status/1160541594833084416"/>
    <hyperlink ref="Z455" r:id="rId1092" display="https://twitter.com/geoign/status/1160548129269137409"/>
    <hyperlink ref="Z456" r:id="rId1093" display="https://twitter.com/trumprussiahits/status/1160551137289940992"/>
    <hyperlink ref="Z457" r:id="rId1094" display="https://twitter.com/savtchenkoleoni/status/1160551272984043520"/>
    <hyperlink ref="Z458" r:id="rId1095" display="https://twitter.com/malpasanna/status/1160552141771235328"/>
    <hyperlink ref="Z459" r:id="rId1096" display="https://twitter.com/koshkanaokoshk3/status/1160558508808527872"/>
    <hyperlink ref="Z460" r:id="rId1097" display="https://twitter.com/cyber_infern0/status/1158741430535217152"/>
    <hyperlink ref="Z461" r:id="rId1098" display="https://twitter.com/cyber_infern0/status/1159239675480948736"/>
    <hyperlink ref="Z462" r:id="rId1099" display="https://twitter.com/cyber_infern0/status/1160333198745718784"/>
    <hyperlink ref="Z463" r:id="rId1100" display="https://twitter.com/cyber_infern0/status/1160559695100170240"/>
    <hyperlink ref="Z464" r:id="rId1101" display="https://twitter.com/mudatron/status/1160559967339974656"/>
    <hyperlink ref="Z465" r:id="rId1102" display="https://twitter.com/antcold/status/1160560144465444864"/>
    <hyperlink ref="Z466" r:id="rId1103" display="https://twitter.com/annw07197718/status/1160593463454380037"/>
    <hyperlink ref="Z467" r:id="rId1104" display="https://twitter.com/candiello/status/1160606452307976194"/>
    <hyperlink ref="Z468" r:id="rId1105" display="https://twitter.com/gonufrio/status/1160625755317067777"/>
    <hyperlink ref="Z469" r:id="rId1106" display="https://twitter.com/gonufrio/status/1160625755317067777"/>
    <hyperlink ref="Z470" r:id="rId1107" display="https://twitter.com/eevaruokosalmi/status/1160628201107988486"/>
    <hyperlink ref="Z471" r:id="rId1108" display="https://twitter.com/eevaruokosalmi/status/1160628201107988486"/>
    <hyperlink ref="Z472" r:id="rId1109" display="https://twitter.com/barbierisaretta/status/1160635217813618688"/>
    <hyperlink ref="Z473" r:id="rId1110" display="https://twitter.com/barbierisaretta/status/1160635217813618688"/>
    <hyperlink ref="Z474" r:id="rId1111" display="https://twitter.com/lyapunovs/status/1160643371712618499"/>
    <hyperlink ref="Z475" r:id="rId1112" display="https://twitter.com/vladlime/status/1160643538083823616"/>
    <hyperlink ref="Z476" r:id="rId1113" display="https://twitter.com/eusebiofg/status/1160643846696517638"/>
    <hyperlink ref="Z477" r:id="rId1114" display="https://twitter.com/davasko63/status/1160644574907445249"/>
    <hyperlink ref="Z478" r:id="rId1115" display="https://twitter.com/caiiiau/status/1160647920217145345"/>
    <hyperlink ref="Z479" r:id="rId1116" display="https://twitter.com/dantypin/status/1160650230829867011"/>
    <hyperlink ref="Z480" r:id="rId1117" display="https://twitter.com/ruxandraag1/status/1160652074683645953"/>
    <hyperlink ref="Z481" r:id="rId1118" display="https://twitter.com/ainarsbr11/status/1160656058966261760"/>
    <hyperlink ref="Z482" r:id="rId1119" display="https://twitter.com/ew91097135/status/1160657499416125440"/>
    <hyperlink ref="Z483" r:id="rId1120" display="https://twitter.com/vovamakarov/status/1160661222397792258"/>
    <hyperlink ref="Z484" r:id="rId1121" display="https://twitter.com/misrakfisseha/status/1158324447994101761"/>
    <hyperlink ref="Z485" r:id="rId1122" display="https://twitter.com/misrakfisseha/status/1158324509944025090"/>
    <hyperlink ref="Z486" r:id="rId1123" display="https://twitter.com/misrakfisseha/status/1159783577246150656"/>
    <hyperlink ref="Z487" r:id="rId1124" display="https://twitter.com/misrakfisseha/status/1159783577246150656"/>
    <hyperlink ref="Z488" r:id="rId1125" display="https://twitter.com/misrakfisseha/status/1160244691067187200"/>
    <hyperlink ref="Z489" r:id="rId1126" display="https://twitter.com/misrakfisseha/status/1160678181797539841"/>
    <hyperlink ref="Z490" r:id="rId1127" display="https://twitter.com/misrakfisseha/status/1160678181797539841"/>
    <hyperlink ref="Z491" r:id="rId1128" display="https://twitter.com/misrakfisseha/status/1160678181797539841"/>
    <hyperlink ref="Z492" r:id="rId1129" display="https://twitter.com/s0l0z/status/1160702070707621888"/>
    <hyperlink ref="Z493" r:id="rId1130" display="https://twitter.com/shizukakuramits/status/1158418294765785089"/>
    <hyperlink ref="Z494" r:id="rId1131" display="https://twitter.com/shizukakuramits/status/1158418320627863552"/>
    <hyperlink ref="Z495" r:id="rId1132" display="https://twitter.com/shizukakuramits/status/1160705556580982785"/>
    <hyperlink ref="Z496" r:id="rId1133" display="https://twitter.com/hibakushaappeal/status/1158392960926359552"/>
    <hyperlink ref="Z497" r:id="rId1134" display="https://twitter.com/hibakushaappeal/status/1160710925785034752"/>
    <hyperlink ref="Z498" r:id="rId1135" display="https://twitter.com/drsenait/status/1160734141018775554"/>
    <hyperlink ref="Z499" r:id="rId1136" display="https://twitter.com/drsenait/status/1160734141018775554"/>
    <hyperlink ref="Z500" r:id="rId1137" display="https://twitter.com/drsenait/status/1160734141018775554"/>
    <hyperlink ref="Z501" r:id="rId1138" display="https://twitter.com/slabbxo/status/1160750476519858176"/>
    <hyperlink ref="Z502" r:id="rId1139" display="https://twitter.com/themistella/status/1160758843628032006"/>
    <hyperlink ref="Z503" r:id="rId1140" display="https://twitter.com/riv421/status/1160781549509447680"/>
    <hyperlink ref="Z504" r:id="rId1141" display="https://twitter.com/dmytro_z_metro/status/1160784659468476417"/>
    <hyperlink ref="Z505" r:id="rId1142" display="https://twitter.com/totalforsvar/status/1160784905380536321"/>
    <hyperlink ref="Z506" r:id="rId1143" display="https://twitter.com/eliasaarnio/status/1160785952660475904"/>
    <hyperlink ref="Z507" r:id="rId1144" display="https://twitter.com/bichikota/status/1160788795777830912"/>
    <hyperlink ref="Z508" r:id="rId1145" display="https://twitter.com/sudhvir/status/1160810481348747264"/>
    <hyperlink ref="Z509" r:id="rId1146" display="https://twitter.com/sudhvir/status/1160810481348747264"/>
    <hyperlink ref="Z510" r:id="rId1147" display="https://twitter.com/sudhvir/status/1160810481348747264"/>
    <hyperlink ref="Z511" r:id="rId1148" display="https://twitter.com/bcarazzolo/status/1160834127039553536"/>
    <hyperlink ref="Z512" r:id="rId1149" display="https://twitter.com/bcarazzolo/status/1160834127039553536"/>
    <hyperlink ref="Z513" r:id="rId1150" display="https://twitter.com/wizardist/status/1160855863520890880"/>
    <hyperlink ref="Z514" r:id="rId1151" display="https://twitter.com/newesprod/status/1160866469607104512"/>
    <hyperlink ref="Z515" r:id="rId1152" display="https://twitter.com/tokuhiroakira/status/1160871750797844480"/>
    <hyperlink ref="Z516" r:id="rId1153" display="https://twitter.com/komissarwhipla/status/1160873590847430656"/>
    <hyperlink ref="Z517" r:id="rId1154" display="https://twitter.com/fab_hinz/status/1160874322535297030"/>
    <hyperlink ref="Z518" r:id="rId1155" display="https://twitter.com/tsar_vseja_rusi/status/1160880680211013632"/>
    <hyperlink ref="Z519" r:id="rId1156" display="https://twitter.com/pmgeducator/status/1160886067756765184"/>
    <hyperlink ref="Z520" r:id="rId1157" display="https://twitter.com/themichelotti/status/1160906214349217792"/>
    <hyperlink ref="Z521" r:id="rId1158" display="https://twitter.com/stnatyy/status/1160906893784702976"/>
    <hyperlink ref="Z522" r:id="rId1159" display="https://twitter.com/n_led/status/1160924256710090752"/>
    <hyperlink ref="Z523" r:id="rId1160" display="https://twitter.com/cecalli_helper/status/1159869010101583872"/>
    <hyperlink ref="Z524" r:id="rId1161" display="https://twitter.com/cecalli_helper/status/1159869010101583872"/>
    <hyperlink ref="Z525" r:id="rId1162" display="https://twitter.com/cecalli_helper/status/1159869288913747968"/>
    <hyperlink ref="Z526" r:id="rId1163" display="https://twitter.com/cecalli_helper/status/1160926436687040512"/>
    <hyperlink ref="Z527" r:id="rId1164" display="https://twitter.com/bpmckeon64/status/1160927906320834560"/>
    <hyperlink ref="Z528" r:id="rId1165" display="https://twitter.com/umeberto/status/1160932513361158145"/>
    <hyperlink ref="Z529" r:id="rId1166" display="https://twitter.com/majianadesan/status/1160935927776075776"/>
    <hyperlink ref="Z530" r:id="rId1167" display="https://twitter.com/herodote1789/status/1160945098974212096"/>
    <hyperlink ref="Z531" r:id="rId1168" display="https://twitter.com/afarruggia62/status/1160621882552541184"/>
    <hyperlink ref="Z532" r:id="rId1169" display="https://twitter.com/afarruggia62/status/1160625021984870402"/>
    <hyperlink ref="Z533" r:id="rId1170" display="https://twitter.com/lciucciovino/status/1160954020745420800"/>
    <hyperlink ref="Z534" r:id="rId1171" display="https://twitter.com/lciucciovino/status/1160954020745420800"/>
    <hyperlink ref="Z535" r:id="rId1172" display="https://twitter.com/tajigennorihiro/status/1160960469294653441"/>
    <hyperlink ref="Z536" r:id="rId1173" display="https://twitter.com/georgewherbert/status/1160963278303928327"/>
    <hyperlink ref="Z537" r:id="rId1174" display="https://twitter.com/envirogroup_fr/status/1160966824403570688"/>
    <hyperlink ref="Z538" r:id="rId1175" display="https://twitter.com/pfc_joker/status/1160967239518031872"/>
    <hyperlink ref="Z539" r:id="rId1176" display="https://twitter.com/pvoberstein/status/1160969554656419842"/>
    <hyperlink ref="Z540" r:id="rId1177" display="https://twitter.com/gbrumfiel/status/1160970081192595456"/>
    <hyperlink ref="Z541" r:id="rId1178" display="https://twitter.com/ngfantastic/status/1160971051972681728"/>
    <hyperlink ref="Z542" r:id="rId1179" display="https://twitter.com/belgiumembjapan/status/1158582702024601601"/>
    <hyperlink ref="Z543" r:id="rId1180" display="https://twitter.com/belgiumembjapan/status/1158584065056026624"/>
    <hyperlink ref="Z544" r:id="rId1181" display="https://twitter.com/maya0105/status/1160973235480981504"/>
    <hyperlink ref="Z545" r:id="rId1182" display="https://twitter.com/maya0105/status/1160973235480981504"/>
    <hyperlink ref="Z546" r:id="rId1183" display="https://twitter.com/snanish/status/1160973818430722048"/>
    <hyperlink ref="Z547" r:id="rId1184" display="https://twitter.com/tp_on_tw1tter/status/1160975733734486016"/>
    <hyperlink ref="Z548" r:id="rId1185" display="https://twitter.com/sufiboy/status/1160975894145642497"/>
    <hyperlink ref="Z549" r:id="rId1186" display="https://twitter.com/begfhrmjfedo1gr/status/1160984422205628416"/>
    <hyperlink ref="Z550" r:id="rId1187" display="https://twitter.com/rafasubia/status/1159199816179769346"/>
    <hyperlink ref="Z551" r:id="rId1188" display="https://twitter.com/rafasubia/status/1159544054142656515"/>
    <hyperlink ref="Z552" r:id="rId1189" display="https://twitter.com/rafasubia/status/1159544054142656515"/>
    <hyperlink ref="Z553" r:id="rId1190" display="https://twitter.com/rafasubia/status/1160985583029800963"/>
    <hyperlink ref="Z554" r:id="rId1191" display="https://twitter.com/ctbto_alerts/status/1159362961317740544"/>
    <hyperlink ref="Z555" r:id="rId1192" display="https://twitter.com/mbkalinowski/status/1159373786786992128"/>
    <hyperlink ref="Z556" r:id="rId1193" display="https://twitter.com/sinazerbo/status/1160459183734476800"/>
    <hyperlink ref="Z557" r:id="rId1194" display="https://twitter.com/mbkalinowski/status/1160893792402182149"/>
    <hyperlink ref="Z558" r:id="rId1195" display="https://twitter.com/sinazerbo/status/1160459183734476800"/>
    <hyperlink ref="Z559" r:id="rId1196" display="https://twitter.com/mbkalinowski/status/1160893792402182149"/>
    <hyperlink ref="Z560" r:id="rId1197" display="https://twitter.com/mbkalinowski/status/1158254220015034369"/>
    <hyperlink ref="Z561" r:id="rId1198" display="https://twitter.com/mbkalinowski/status/1158613357211131904"/>
    <hyperlink ref="Z562" r:id="rId1199" display="https://twitter.com/mbkalinowski/status/1158974501994094592"/>
    <hyperlink ref="Z563" r:id="rId1200" display="https://twitter.com/mbkalinowski/status/1159373786786992128"/>
    <hyperlink ref="Z564" r:id="rId1201" display="https://twitter.com/mbkalinowski/status/1159886771565551616"/>
    <hyperlink ref="Z565" r:id="rId1202" display="https://twitter.com/mbkalinowski/status/1160893792402182149"/>
    <hyperlink ref="Z566" r:id="rId1203" display="https://twitter.com/mbkalinowski/status/1160986907553280010"/>
    <hyperlink ref="Z567" r:id="rId1204" display="https://twitter.com/joshua_pollack/status/1160987614704492549"/>
    <hyperlink ref="Z568" r:id="rId1205" display="https://twitter.com/ajatollah_map/status/1160987969605574658"/>
    <hyperlink ref="Z569" r:id="rId1206" display="https://twitter.com/juanjohnjedi/status/1160988600462450688"/>
    <hyperlink ref="Z570" r:id="rId1207" display="https://twitter.com/real_bunkerman/status/1160995724244504576"/>
    <hyperlink ref="Z571" r:id="rId1208" display="https://twitter.com/iainhall/status/1161004991211081730"/>
    <hyperlink ref="Z572" r:id="rId1209" display="https://twitter.com/liotier/status/1161006255072321536"/>
    <hyperlink ref="Z573" r:id="rId1210" display="https://twitter.com/bwiedwards/status/1161006350085906433"/>
    <hyperlink ref="Z574" r:id="rId1211" display="https://twitter.com/initintegrity/status/1161009110839640064"/>
    <hyperlink ref="Z575" r:id="rId1212" display="https://twitter.com/geo_risk/status/1161014275126824963"/>
    <hyperlink ref="Z576" r:id="rId1213" display="https://twitter.com/kingstonareif/status/1161015761177108482"/>
    <hyperlink ref="Z577" r:id="rId1214" display="https://twitter.com/pbertoni89/status/1161018753896914944"/>
    <hyperlink ref="Z578" r:id="rId1215" display="https://twitter.com/uspolisci/status/1161018851376685057"/>
    <hyperlink ref="Z579" r:id="rId1216" display="https://twitter.com/ctbto_alerts/status/1158768849451474947"/>
    <hyperlink ref="Z580" r:id="rId1217" display="https://twitter.com/ctbto_alerts/status/1158769609060884480"/>
    <hyperlink ref="Z581" r:id="rId1218" display="https://twitter.com/sinazerbo/status/1158155415613530112"/>
    <hyperlink ref="Z582" r:id="rId1219" display="https://twitter.com/sinazerbo/status/1158273648907698176"/>
    <hyperlink ref="Z583" r:id="rId1220" display="https://twitter.com/sinazerbo/status/1158653171859972096"/>
    <hyperlink ref="Z584" r:id="rId1221" display="https://twitter.com/sinazerbo/status/1160229352585474049"/>
    <hyperlink ref="Z585" r:id="rId1222" display="https://twitter.com/nuclearanthro/status/1158641696063623168"/>
    <hyperlink ref="Z586" r:id="rId1223" display="https://twitter.com/nuclearanthro/status/1161021613099245568"/>
    <hyperlink ref="Z587" r:id="rId1224" display="https://twitter.com/qrandom/status/1161027382553141248"/>
    <hyperlink ref="Z588" r:id="rId1225" display="https://twitter.com/barbiewithatude/status/1161027777698529281"/>
    <hyperlink ref="Z589" r:id="rId1226" display="https://twitter.com/seb6philippe/status/1161028430915395584"/>
    <hyperlink ref="Z590" r:id="rId1227" display="https://twitter.com/pjpuas/status/1161028530773397505"/>
    <hyperlink ref="Z591" r:id="rId1228" display="https://twitter.com/chalexthegreat/status/1161034408905719809"/>
    <hyperlink ref="Z592" r:id="rId1229" display="https://twitter.com/trizlet/status/1161035263306588160"/>
    <hyperlink ref="Z593" r:id="rId1230" display="https://twitter.com/mfbenson1/status/1161048479075954688"/>
    <hyperlink ref="Z594" r:id="rId1231" display="https://twitter.com/jb_carlson/status/1137307922755661825"/>
    <hyperlink ref="Z595" r:id="rId1232" display="https://twitter.com/jb_carlson/status/1161044929679941633"/>
    <hyperlink ref="Z596" r:id="rId1233" display="https://twitter.com/jb_carlson/status/1039018046587904005"/>
    <hyperlink ref="Z597" r:id="rId1234" display="https://twitter.com/jb_carlson/status/1161048622508761089"/>
    <hyperlink ref="Z598" r:id="rId1235" display="https://twitter.com/jb_carlson/status/1137307922755661825"/>
    <hyperlink ref="Z599" r:id="rId1236" display="https://twitter.com/jb_carlson/status/1039018046587904005"/>
    <hyperlink ref="Z600" r:id="rId1237" display="https://twitter.com/jb_carlson/status/1054053104847601664"/>
    <hyperlink ref="Z601" r:id="rId1238" display="https://twitter.com/jb_carlson/status/1051862036970446848"/>
    <hyperlink ref="Z602" r:id="rId1239" display="https://twitter.com/jb_carlson/status/1160224057830383618"/>
    <hyperlink ref="Z603" r:id="rId1240" display="https://twitter.com/jb_carlson/status/1161044929679941633"/>
    <hyperlink ref="Z604" r:id="rId1241" display="https://twitter.com/jb_carlson/status/1161044929679941633"/>
    <hyperlink ref="Z605" r:id="rId1242" display="https://twitter.com/jb_carlson/status/1161048622508761089"/>
    <hyperlink ref="Z606" r:id="rId1243" display="https://twitter.com/jb_carlson/status/1161048622508761089"/>
    <hyperlink ref="Z607" r:id="rId1244" display="https://twitter.com/jb_carlson/status/1161050898786869248"/>
    <hyperlink ref="Z608" r:id="rId1245" display="https://twitter.com/jb_carlson/status/1161050898786869248"/>
    <hyperlink ref="Z609" r:id="rId1246" display="https://twitter.com/jb_carlson/status/1161050957557485568"/>
    <hyperlink ref="Z610" r:id="rId1247" display="https://twitter.com/jb_carlson/status/1161050957557485568"/>
    <hyperlink ref="Z611" r:id="rId1248" display="https://twitter.com/ctbto_alerts/status/1156928359915577345"/>
    <hyperlink ref="Z612" r:id="rId1249" display="https://twitter.com/ctbto_alerts/status/1158758395370967040"/>
    <hyperlink ref="Z613" r:id="rId1250" display="https://twitter.com/ctbto_alerts/status/1159782584701861888"/>
    <hyperlink ref="Z614" r:id="rId1251" display="https://twitter.com/ctbto_alerts/status/1160130156922642433"/>
    <hyperlink ref="Z615" r:id="rId1252" display="https://twitter.com/obnoxhouse/status/1161057779433517062"/>
    <hyperlink ref="BB556" r:id="rId1253" display="https://api.twitter.com/1.1/geo/id/6286b0ee1f351799.json"/>
    <hyperlink ref="BB558" r:id="rId1254" display="https://api.twitter.com/1.1/geo/id/6286b0ee1f351799.json"/>
    <hyperlink ref="BB581" r:id="rId1255" display="https://api.twitter.com/1.1/geo/id/1df8c91136c4c140.json"/>
    <hyperlink ref="BB614" r:id="rId1256" display="https://api.twitter.com/1.1/geo/id/32777274fb530269.json"/>
  </hyperlinks>
  <printOptions/>
  <pageMargins left="0.7" right="0.7" top="0.75" bottom="0.75" header="0.3" footer="0.3"/>
  <pageSetup horizontalDpi="600" verticalDpi="600" orientation="portrait" r:id="rId1260"/>
  <legacyDrawing r:id="rId1258"/>
  <tableParts>
    <tablePart r:id="rId125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5719</v>
      </c>
      <c r="B1" s="13" t="s">
        <v>5720</v>
      </c>
      <c r="C1" s="13" t="s">
        <v>5713</v>
      </c>
      <c r="D1" s="13" t="s">
        <v>5714</v>
      </c>
      <c r="E1" s="13" t="s">
        <v>5721</v>
      </c>
      <c r="F1" s="13" t="s">
        <v>144</v>
      </c>
      <c r="G1" s="13" t="s">
        <v>5722</v>
      </c>
      <c r="H1" s="13" t="s">
        <v>5723</v>
      </c>
      <c r="I1" s="13" t="s">
        <v>5724</v>
      </c>
      <c r="J1" s="13" t="s">
        <v>5725</v>
      </c>
      <c r="K1" s="13" t="s">
        <v>5726</v>
      </c>
      <c r="L1" s="13" t="s">
        <v>5727</v>
      </c>
    </row>
    <row r="2" spans="1:12" ht="15">
      <c r="A2" s="86" t="s">
        <v>5187</v>
      </c>
      <c r="B2" s="86" t="s">
        <v>5191</v>
      </c>
      <c r="C2" s="86">
        <v>253</v>
      </c>
      <c r="D2" s="121">
        <v>0.00682069463450187</v>
      </c>
      <c r="E2" s="121">
        <v>1.63206898773263</v>
      </c>
      <c r="F2" s="86" t="s">
        <v>5715</v>
      </c>
      <c r="G2" s="86" t="b">
        <v>0</v>
      </c>
      <c r="H2" s="86" t="b">
        <v>0</v>
      </c>
      <c r="I2" s="86" t="b">
        <v>0</v>
      </c>
      <c r="J2" s="86" t="b">
        <v>0</v>
      </c>
      <c r="K2" s="86" t="b">
        <v>0</v>
      </c>
      <c r="L2" s="86" t="b">
        <v>0</v>
      </c>
    </row>
    <row r="3" spans="1:12" ht="15">
      <c r="A3" s="86" t="s">
        <v>5527</v>
      </c>
      <c r="B3" s="86" t="s">
        <v>5528</v>
      </c>
      <c r="C3" s="86">
        <v>215</v>
      </c>
      <c r="D3" s="121">
        <v>0.007134446348005324</v>
      </c>
      <c r="E3" s="121">
        <v>1.7027510489928426</v>
      </c>
      <c r="F3" s="86" t="s">
        <v>5715</v>
      </c>
      <c r="G3" s="86" t="b">
        <v>0</v>
      </c>
      <c r="H3" s="86" t="b">
        <v>0</v>
      </c>
      <c r="I3" s="86" t="b">
        <v>0</v>
      </c>
      <c r="J3" s="86" t="b">
        <v>0</v>
      </c>
      <c r="K3" s="86" t="b">
        <v>0</v>
      </c>
      <c r="L3" s="86" t="b">
        <v>0</v>
      </c>
    </row>
    <row r="4" spans="1:12" ht="15">
      <c r="A4" s="86" t="s">
        <v>5528</v>
      </c>
      <c r="B4" s="86" t="s">
        <v>5529</v>
      </c>
      <c r="C4" s="86">
        <v>215</v>
      </c>
      <c r="D4" s="121">
        <v>0.007134446348005324</v>
      </c>
      <c r="E4" s="121">
        <v>1.7027510489928426</v>
      </c>
      <c r="F4" s="86" t="s">
        <v>5715</v>
      </c>
      <c r="G4" s="86" t="b">
        <v>0</v>
      </c>
      <c r="H4" s="86" t="b">
        <v>0</v>
      </c>
      <c r="I4" s="86" t="b">
        <v>0</v>
      </c>
      <c r="J4" s="86" t="b">
        <v>0</v>
      </c>
      <c r="K4" s="86" t="b">
        <v>0</v>
      </c>
      <c r="L4" s="86" t="b">
        <v>0</v>
      </c>
    </row>
    <row r="5" spans="1:12" ht="15">
      <c r="A5" s="86" t="s">
        <v>5529</v>
      </c>
      <c r="B5" s="86" t="s">
        <v>5530</v>
      </c>
      <c r="C5" s="86">
        <v>215</v>
      </c>
      <c r="D5" s="121">
        <v>0.007134446348005324</v>
      </c>
      <c r="E5" s="121">
        <v>1.7027510489928426</v>
      </c>
      <c r="F5" s="86" t="s">
        <v>5715</v>
      </c>
      <c r="G5" s="86" t="b">
        <v>0</v>
      </c>
      <c r="H5" s="86" t="b">
        <v>0</v>
      </c>
      <c r="I5" s="86" t="b">
        <v>0</v>
      </c>
      <c r="J5" s="86" t="b">
        <v>0</v>
      </c>
      <c r="K5" s="86" t="b">
        <v>0</v>
      </c>
      <c r="L5" s="86" t="b">
        <v>0</v>
      </c>
    </row>
    <row r="6" spans="1:12" ht="15">
      <c r="A6" s="86" t="s">
        <v>5530</v>
      </c>
      <c r="B6" s="86" t="s">
        <v>5531</v>
      </c>
      <c r="C6" s="86">
        <v>215</v>
      </c>
      <c r="D6" s="121">
        <v>0.007134446348005324</v>
      </c>
      <c r="E6" s="121">
        <v>1.7027510489928426</v>
      </c>
      <c r="F6" s="86" t="s">
        <v>5715</v>
      </c>
      <c r="G6" s="86" t="b">
        <v>0</v>
      </c>
      <c r="H6" s="86" t="b">
        <v>0</v>
      </c>
      <c r="I6" s="86" t="b">
        <v>0</v>
      </c>
      <c r="J6" s="86" t="b">
        <v>0</v>
      </c>
      <c r="K6" s="86" t="b">
        <v>0</v>
      </c>
      <c r="L6" s="86" t="b">
        <v>0</v>
      </c>
    </row>
    <row r="7" spans="1:12" ht="15">
      <c r="A7" s="86" t="s">
        <v>5531</v>
      </c>
      <c r="B7" s="86" t="s">
        <v>5532</v>
      </c>
      <c r="C7" s="86">
        <v>215</v>
      </c>
      <c r="D7" s="121">
        <v>0.007134446348005324</v>
      </c>
      <c r="E7" s="121">
        <v>1.7027510489928426</v>
      </c>
      <c r="F7" s="86" t="s">
        <v>5715</v>
      </c>
      <c r="G7" s="86" t="b">
        <v>0</v>
      </c>
      <c r="H7" s="86" t="b">
        <v>0</v>
      </c>
      <c r="I7" s="86" t="b">
        <v>0</v>
      </c>
      <c r="J7" s="86" t="b">
        <v>0</v>
      </c>
      <c r="K7" s="86" t="b">
        <v>0</v>
      </c>
      <c r="L7" s="86" t="b">
        <v>0</v>
      </c>
    </row>
    <row r="8" spans="1:12" ht="15">
      <c r="A8" s="86" t="s">
        <v>5532</v>
      </c>
      <c r="B8" s="86" t="s">
        <v>5185</v>
      </c>
      <c r="C8" s="86">
        <v>215</v>
      </c>
      <c r="D8" s="121">
        <v>0.007134446348005324</v>
      </c>
      <c r="E8" s="121">
        <v>1.5911447129903717</v>
      </c>
      <c r="F8" s="86" t="s">
        <v>5715</v>
      </c>
      <c r="G8" s="86" t="b">
        <v>0</v>
      </c>
      <c r="H8" s="86" t="b">
        <v>0</v>
      </c>
      <c r="I8" s="86" t="b">
        <v>0</v>
      </c>
      <c r="J8" s="86" t="b">
        <v>0</v>
      </c>
      <c r="K8" s="86" t="b">
        <v>0</v>
      </c>
      <c r="L8" s="86" t="b">
        <v>0</v>
      </c>
    </row>
    <row r="9" spans="1:12" ht="15">
      <c r="A9" s="86" t="s">
        <v>5185</v>
      </c>
      <c r="B9" s="86" t="s">
        <v>5533</v>
      </c>
      <c r="C9" s="86">
        <v>215</v>
      </c>
      <c r="D9" s="121">
        <v>0.007134446348005324</v>
      </c>
      <c r="E9" s="121">
        <v>1.5911447129903717</v>
      </c>
      <c r="F9" s="86" t="s">
        <v>5715</v>
      </c>
      <c r="G9" s="86" t="b">
        <v>0</v>
      </c>
      <c r="H9" s="86" t="b">
        <v>0</v>
      </c>
      <c r="I9" s="86" t="b">
        <v>0</v>
      </c>
      <c r="J9" s="86" t="b">
        <v>0</v>
      </c>
      <c r="K9" s="86" t="b">
        <v>0</v>
      </c>
      <c r="L9" s="86" t="b">
        <v>0</v>
      </c>
    </row>
    <row r="10" spans="1:12" ht="15">
      <c r="A10" s="86" t="s">
        <v>5533</v>
      </c>
      <c r="B10" s="86" t="s">
        <v>5526</v>
      </c>
      <c r="C10" s="86">
        <v>215</v>
      </c>
      <c r="D10" s="121">
        <v>0.007134446348005324</v>
      </c>
      <c r="E10" s="121">
        <v>1.6567916079603102</v>
      </c>
      <c r="F10" s="86" t="s">
        <v>5715</v>
      </c>
      <c r="G10" s="86" t="b">
        <v>0</v>
      </c>
      <c r="H10" s="86" t="b">
        <v>0</v>
      </c>
      <c r="I10" s="86" t="b">
        <v>0</v>
      </c>
      <c r="J10" s="86" t="b">
        <v>1</v>
      </c>
      <c r="K10" s="86" t="b">
        <v>0</v>
      </c>
      <c r="L10" s="86" t="b">
        <v>0</v>
      </c>
    </row>
    <row r="11" spans="1:12" ht="15">
      <c r="A11" s="86" t="s">
        <v>5526</v>
      </c>
      <c r="B11" s="86" t="s">
        <v>5184</v>
      </c>
      <c r="C11" s="86">
        <v>215</v>
      </c>
      <c r="D11" s="121">
        <v>0.007134446348005324</v>
      </c>
      <c r="E11" s="121">
        <v>1.5374436323516254</v>
      </c>
      <c r="F11" s="86" t="s">
        <v>5715</v>
      </c>
      <c r="G11" s="86" t="b">
        <v>1</v>
      </c>
      <c r="H11" s="86" t="b">
        <v>0</v>
      </c>
      <c r="I11" s="86" t="b">
        <v>0</v>
      </c>
      <c r="J11" s="86" t="b">
        <v>0</v>
      </c>
      <c r="K11" s="86" t="b">
        <v>0</v>
      </c>
      <c r="L11" s="86" t="b">
        <v>0</v>
      </c>
    </row>
    <row r="12" spans="1:12" ht="15">
      <c r="A12" s="86" t="s">
        <v>5191</v>
      </c>
      <c r="B12" s="86" t="s">
        <v>5183</v>
      </c>
      <c r="C12" s="86">
        <v>215</v>
      </c>
      <c r="D12" s="121">
        <v>0.007134446348005324</v>
      </c>
      <c r="E12" s="121">
        <v>1.2629394625923078</v>
      </c>
      <c r="F12" s="86" t="s">
        <v>5715</v>
      </c>
      <c r="G12" s="86" t="b">
        <v>0</v>
      </c>
      <c r="H12" s="86" t="b">
        <v>0</v>
      </c>
      <c r="I12" s="86" t="b">
        <v>0</v>
      </c>
      <c r="J12" s="86" t="b">
        <v>0</v>
      </c>
      <c r="K12" s="86" t="b">
        <v>0</v>
      </c>
      <c r="L12" s="86" t="b">
        <v>0</v>
      </c>
    </row>
    <row r="13" spans="1:12" ht="15">
      <c r="A13" s="86" t="s">
        <v>5190</v>
      </c>
      <c r="B13" s="86" t="s">
        <v>5189</v>
      </c>
      <c r="C13" s="86">
        <v>212</v>
      </c>
      <c r="D13" s="121">
        <v>0.007148822579251569</v>
      </c>
      <c r="E13" s="121">
        <v>1.6157013638969862</v>
      </c>
      <c r="F13" s="86" t="s">
        <v>5715</v>
      </c>
      <c r="G13" s="86" t="b">
        <v>0</v>
      </c>
      <c r="H13" s="86" t="b">
        <v>0</v>
      </c>
      <c r="I13" s="86" t="b">
        <v>0</v>
      </c>
      <c r="J13" s="86" t="b">
        <v>0</v>
      </c>
      <c r="K13" s="86" t="b">
        <v>0</v>
      </c>
      <c r="L13" s="86" t="b">
        <v>0</v>
      </c>
    </row>
    <row r="14" spans="1:12" ht="15">
      <c r="A14" s="86" t="s">
        <v>5192</v>
      </c>
      <c r="B14" s="86" t="s">
        <v>5190</v>
      </c>
      <c r="C14" s="86">
        <v>198</v>
      </c>
      <c r="D14" s="121">
        <v>0.0071940599332010685</v>
      </c>
      <c r="E14" s="121">
        <v>1.6622775059383414</v>
      </c>
      <c r="F14" s="86" t="s">
        <v>5715</v>
      </c>
      <c r="G14" s="86" t="b">
        <v>0</v>
      </c>
      <c r="H14" s="86" t="b">
        <v>0</v>
      </c>
      <c r="I14" s="86" t="b">
        <v>0</v>
      </c>
      <c r="J14" s="86" t="b">
        <v>0</v>
      </c>
      <c r="K14" s="86" t="b">
        <v>0</v>
      </c>
      <c r="L14" s="86" t="b">
        <v>0</v>
      </c>
    </row>
    <row r="15" spans="1:12" ht="15">
      <c r="A15" s="86" t="s">
        <v>5186</v>
      </c>
      <c r="B15" s="86" t="s">
        <v>5193</v>
      </c>
      <c r="C15" s="86">
        <v>198</v>
      </c>
      <c r="D15" s="121">
        <v>0.0071940599332010685</v>
      </c>
      <c r="E15" s="121">
        <v>1.62021616093763</v>
      </c>
      <c r="F15" s="86" t="s">
        <v>5715</v>
      </c>
      <c r="G15" s="86" t="b">
        <v>0</v>
      </c>
      <c r="H15" s="86" t="b">
        <v>0</v>
      </c>
      <c r="I15" s="86" t="b">
        <v>0</v>
      </c>
      <c r="J15" s="86" t="b">
        <v>0</v>
      </c>
      <c r="K15" s="86" t="b">
        <v>0</v>
      </c>
      <c r="L15" s="86" t="b">
        <v>0</v>
      </c>
    </row>
    <row r="16" spans="1:12" ht="15">
      <c r="A16" s="86" t="s">
        <v>5193</v>
      </c>
      <c r="B16" s="86" t="s">
        <v>5527</v>
      </c>
      <c r="C16" s="86">
        <v>198</v>
      </c>
      <c r="D16" s="121">
        <v>0.0071940599332010685</v>
      </c>
      <c r="E16" s="121">
        <v>1.7385243186469168</v>
      </c>
      <c r="F16" s="86" t="s">
        <v>5715</v>
      </c>
      <c r="G16" s="86" t="b">
        <v>0</v>
      </c>
      <c r="H16" s="86" t="b">
        <v>0</v>
      </c>
      <c r="I16" s="86" t="b">
        <v>0</v>
      </c>
      <c r="J16" s="86" t="b">
        <v>0</v>
      </c>
      <c r="K16" s="86" t="b">
        <v>0</v>
      </c>
      <c r="L16" s="86" t="b">
        <v>0</v>
      </c>
    </row>
    <row r="17" spans="1:12" ht="15">
      <c r="A17" s="86" t="s">
        <v>5184</v>
      </c>
      <c r="B17" s="86" t="s">
        <v>5187</v>
      </c>
      <c r="C17" s="86">
        <v>198</v>
      </c>
      <c r="D17" s="121">
        <v>0.0071940599332010685</v>
      </c>
      <c r="E17" s="121">
        <v>1.4800278580890813</v>
      </c>
      <c r="F17" s="86" t="s">
        <v>5715</v>
      </c>
      <c r="G17" s="86" t="b">
        <v>0</v>
      </c>
      <c r="H17" s="86" t="b">
        <v>0</v>
      </c>
      <c r="I17" s="86" t="b">
        <v>0</v>
      </c>
      <c r="J17" s="86" t="b">
        <v>0</v>
      </c>
      <c r="K17" s="86" t="b">
        <v>0</v>
      </c>
      <c r="L17" s="86" t="b">
        <v>0</v>
      </c>
    </row>
    <row r="18" spans="1:12" ht="15">
      <c r="A18" s="86" t="s">
        <v>5239</v>
      </c>
      <c r="B18" s="86" t="s">
        <v>5192</v>
      </c>
      <c r="C18" s="86">
        <v>174</v>
      </c>
      <c r="D18" s="121">
        <v>0.0071818777746233</v>
      </c>
      <c r="E18" s="121">
        <v>1.7385243186469168</v>
      </c>
      <c r="F18" s="86" t="s">
        <v>5715</v>
      </c>
      <c r="G18" s="86" t="b">
        <v>0</v>
      </c>
      <c r="H18" s="86" t="b">
        <v>0</v>
      </c>
      <c r="I18" s="86" t="b">
        <v>0</v>
      </c>
      <c r="J18" s="86" t="b">
        <v>0</v>
      </c>
      <c r="K18" s="86" t="b">
        <v>0</v>
      </c>
      <c r="L18" s="86" t="b">
        <v>0</v>
      </c>
    </row>
    <row r="19" spans="1:12" ht="15">
      <c r="A19" s="86" t="s">
        <v>5189</v>
      </c>
      <c r="B19" s="86" t="s">
        <v>5534</v>
      </c>
      <c r="C19" s="86">
        <v>174</v>
      </c>
      <c r="D19" s="121">
        <v>0.0071818777746233</v>
      </c>
      <c r="E19" s="121">
        <v>1.6622775059383414</v>
      </c>
      <c r="F19" s="86" t="s">
        <v>5715</v>
      </c>
      <c r="G19" s="86" t="b">
        <v>0</v>
      </c>
      <c r="H19" s="86" t="b">
        <v>0</v>
      </c>
      <c r="I19" s="86" t="b">
        <v>0</v>
      </c>
      <c r="J19" s="86" t="b">
        <v>0</v>
      </c>
      <c r="K19" s="86" t="b">
        <v>0</v>
      </c>
      <c r="L19" s="86" t="b">
        <v>0</v>
      </c>
    </row>
    <row r="20" spans="1:12" ht="15">
      <c r="A20" s="86" t="s">
        <v>5534</v>
      </c>
      <c r="B20" s="86" t="s">
        <v>5186</v>
      </c>
      <c r="C20" s="86">
        <v>174</v>
      </c>
      <c r="D20" s="121">
        <v>0.0071818777746233</v>
      </c>
      <c r="E20" s="121">
        <v>1.62021616093763</v>
      </c>
      <c r="F20" s="86" t="s">
        <v>5715</v>
      </c>
      <c r="G20" s="86" t="b">
        <v>0</v>
      </c>
      <c r="H20" s="86" t="b">
        <v>0</v>
      </c>
      <c r="I20" s="86" t="b">
        <v>0</v>
      </c>
      <c r="J20" s="86" t="b">
        <v>0</v>
      </c>
      <c r="K20" s="86" t="b">
        <v>0</v>
      </c>
      <c r="L20" s="86" t="b">
        <v>0</v>
      </c>
    </row>
    <row r="21" spans="1:12" ht="15">
      <c r="A21" s="86" t="s">
        <v>5196</v>
      </c>
      <c r="B21" s="86" t="s">
        <v>5197</v>
      </c>
      <c r="C21" s="86">
        <v>145</v>
      </c>
      <c r="D21" s="121">
        <v>0.006995930258667145</v>
      </c>
      <c r="E21" s="121">
        <v>1.8738215066734731</v>
      </c>
      <c r="F21" s="86" t="s">
        <v>5715</v>
      </c>
      <c r="G21" s="86" t="b">
        <v>0</v>
      </c>
      <c r="H21" s="86" t="b">
        <v>0</v>
      </c>
      <c r="I21" s="86" t="b">
        <v>0</v>
      </c>
      <c r="J21" s="86" t="b">
        <v>0</v>
      </c>
      <c r="K21" s="86" t="b">
        <v>0</v>
      </c>
      <c r="L21" s="86" t="b">
        <v>0</v>
      </c>
    </row>
    <row r="22" spans="1:12" ht="15">
      <c r="A22" s="86" t="s">
        <v>5197</v>
      </c>
      <c r="B22" s="86" t="s">
        <v>5198</v>
      </c>
      <c r="C22" s="86">
        <v>145</v>
      </c>
      <c r="D22" s="121">
        <v>0.006995930258667145</v>
      </c>
      <c r="E22" s="121">
        <v>1.8738215066734731</v>
      </c>
      <c r="F22" s="86" t="s">
        <v>5715</v>
      </c>
      <c r="G22" s="86" t="b">
        <v>0</v>
      </c>
      <c r="H22" s="86" t="b">
        <v>0</v>
      </c>
      <c r="I22" s="86" t="b">
        <v>0</v>
      </c>
      <c r="J22" s="86" t="b">
        <v>0</v>
      </c>
      <c r="K22" s="86" t="b">
        <v>0</v>
      </c>
      <c r="L22" s="86" t="b">
        <v>0</v>
      </c>
    </row>
    <row r="23" spans="1:12" ht="15">
      <c r="A23" s="86" t="s">
        <v>5198</v>
      </c>
      <c r="B23" s="86" t="s">
        <v>5199</v>
      </c>
      <c r="C23" s="86">
        <v>145</v>
      </c>
      <c r="D23" s="121">
        <v>0.006995930258667145</v>
      </c>
      <c r="E23" s="121">
        <v>1.8738215066734731</v>
      </c>
      <c r="F23" s="86" t="s">
        <v>5715</v>
      </c>
      <c r="G23" s="86" t="b">
        <v>0</v>
      </c>
      <c r="H23" s="86" t="b">
        <v>0</v>
      </c>
      <c r="I23" s="86" t="b">
        <v>0</v>
      </c>
      <c r="J23" s="86" t="b">
        <v>0</v>
      </c>
      <c r="K23" s="86" t="b">
        <v>0</v>
      </c>
      <c r="L23" s="86" t="b">
        <v>0</v>
      </c>
    </row>
    <row r="24" spans="1:12" ht="15">
      <c r="A24" s="86" t="s">
        <v>5199</v>
      </c>
      <c r="B24" s="86" t="s">
        <v>5200</v>
      </c>
      <c r="C24" s="86">
        <v>145</v>
      </c>
      <c r="D24" s="121">
        <v>0.006995930258667145</v>
      </c>
      <c r="E24" s="121">
        <v>1.8738215066734731</v>
      </c>
      <c r="F24" s="86" t="s">
        <v>5715</v>
      </c>
      <c r="G24" s="86" t="b">
        <v>0</v>
      </c>
      <c r="H24" s="86" t="b">
        <v>0</v>
      </c>
      <c r="I24" s="86" t="b">
        <v>0</v>
      </c>
      <c r="J24" s="86" t="b">
        <v>0</v>
      </c>
      <c r="K24" s="86" t="b">
        <v>0</v>
      </c>
      <c r="L24" s="86" t="b">
        <v>0</v>
      </c>
    </row>
    <row r="25" spans="1:12" ht="15">
      <c r="A25" s="86" t="s">
        <v>5200</v>
      </c>
      <c r="B25" s="86" t="s">
        <v>5201</v>
      </c>
      <c r="C25" s="86">
        <v>145</v>
      </c>
      <c r="D25" s="121">
        <v>0.006995930258667145</v>
      </c>
      <c r="E25" s="121">
        <v>1.8738215066734731</v>
      </c>
      <c r="F25" s="86" t="s">
        <v>5715</v>
      </c>
      <c r="G25" s="86" t="b">
        <v>0</v>
      </c>
      <c r="H25" s="86" t="b">
        <v>0</v>
      </c>
      <c r="I25" s="86" t="b">
        <v>0</v>
      </c>
      <c r="J25" s="86" t="b">
        <v>0</v>
      </c>
      <c r="K25" s="86" t="b">
        <v>0</v>
      </c>
      <c r="L25" s="86" t="b">
        <v>0</v>
      </c>
    </row>
    <row r="26" spans="1:12" ht="15">
      <c r="A26" s="86" t="s">
        <v>5201</v>
      </c>
      <c r="B26" s="86" t="s">
        <v>5202</v>
      </c>
      <c r="C26" s="86">
        <v>145</v>
      </c>
      <c r="D26" s="121">
        <v>0.006995930258667145</v>
      </c>
      <c r="E26" s="121">
        <v>1.8738215066734731</v>
      </c>
      <c r="F26" s="86" t="s">
        <v>5715</v>
      </c>
      <c r="G26" s="86" t="b">
        <v>0</v>
      </c>
      <c r="H26" s="86" t="b">
        <v>0</v>
      </c>
      <c r="I26" s="86" t="b">
        <v>0</v>
      </c>
      <c r="J26" s="86" t="b">
        <v>0</v>
      </c>
      <c r="K26" s="86" t="b">
        <v>0</v>
      </c>
      <c r="L26" s="86" t="b">
        <v>0</v>
      </c>
    </row>
    <row r="27" spans="1:12" ht="15">
      <c r="A27" s="86" t="s">
        <v>5202</v>
      </c>
      <c r="B27" s="86" t="s">
        <v>5203</v>
      </c>
      <c r="C27" s="86">
        <v>145</v>
      </c>
      <c r="D27" s="121">
        <v>0.006995930258667145</v>
      </c>
      <c r="E27" s="121">
        <v>1.8738215066734731</v>
      </c>
      <c r="F27" s="86" t="s">
        <v>5715</v>
      </c>
      <c r="G27" s="86" t="b">
        <v>0</v>
      </c>
      <c r="H27" s="86" t="b">
        <v>0</v>
      </c>
      <c r="I27" s="86" t="b">
        <v>0</v>
      </c>
      <c r="J27" s="86" t="b">
        <v>0</v>
      </c>
      <c r="K27" s="86" t="b">
        <v>0</v>
      </c>
      <c r="L27" s="86" t="b">
        <v>0</v>
      </c>
    </row>
    <row r="28" spans="1:12" ht="15">
      <c r="A28" s="86" t="s">
        <v>5203</v>
      </c>
      <c r="B28" s="86" t="s">
        <v>5183</v>
      </c>
      <c r="C28" s="86">
        <v>145</v>
      </c>
      <c r="D28" s="121">
        <v>0.006995930258667145</v>
      </c>
      <c r="E28" s="121">
        <v>1.3336215238525206</v>
      </c>
      <c r="F28" s="86" t="s">
        <v>5715</v>
      </c>
      <c r="G28" s="86" t="b">
        <v>0</v>
      </c>
      <c r="H28" s="86" t="b">
        <v>0</v>
      </c>
      <c r="I28" s="86" t="b">
        <v>0</v>
      </c>
      <c r="J28" s="86" t="b">
        <v>0</v>
      </c>
      <c r="K28" s="86" t="b">
        <v>0</v>
      </c>
      <c r="L28" s="86" t="b">
        <v>0</v>
      </c>
    </row>
    <row r="29" spans="1:12" ht="15">
      <c r="A29" s="86" t="s">
        <v>5183</v>
      </c>
      <c r="B29" s="86" t="s">
        <v>5195</v>
      </c>
      <c r="C29" s="86">
        <v>145</v>
      </c>
      <c r="D29" s="121">
        <v>0.006995930258667145</v>
      </c>
      <c r="E29" s="121">
        <v>1.6938027453630624</v>
      </c>
      <c r="F29" s="86" t="s">
        <v>5715</v>
      </c>
      <c r="G29" s="86" t="b">
        <v>0</v>
      </c>
      <c r="H29" s="86" t="b">
        <v>0</v>
      </c>
      <c r="I29" s="86" t="b">
        <v>0</v>
      </c>
      <c r="J29" s="86" t="b">
        <v>0</v>
      </c>
      <c r="K29" s="86" t="b">
        <v>0</v>
      </c>
      <c r="L29" s="86" t="b">
        <v>0</v>
      </c>
    </row>
    <row r="30" spans="1:12" ht="15">
      <c r="A30" s="86" t="s">
        <v>5195</v>
      </c>
      <c r="B30" s="86" t="s">
        <v>5536</v>
      </c>
      <c r="C30" s="86">
        <v>145</v>
      </c>
      <c r="D30" s="121">
        <v>0.006995930258667145</v>
      </c>
      <c r="E30" s="121">
        <v>1.8420649105539864</v>
      </c>
      <c r="F30" s="86" t="s">
        <v>5715</v>
      </c>
      <c r="G30" s="86" t="b">
        <v>0</v>
      </c>
      <c r="H30" s="86" t="b">
        <v>0</v>
      </c>
      <c r="I30" s="86" t="b">
        <v>0</v>
      </c>
      <c r="J30" s="86" t="b">
        <v>0</v>
      </c>
      <c r="K30" s="86" t="b">
        <v>0</v>
      </c>
      <c r="L30" s="86" t="b">
        <v>0</v>
      </c>
    </row>
    <row r="31" spans="1:12" ht="15">
      <c r="A31" s="86" t="s">
        <v>5536</v>
      </c>
      <c r="B31" s="86" t="s">
        <v>5537</v>
      </c>
      <c r="C31" s="86">
        <v>145</v>
      </c>
      <c r="D31" s="121">
        <v>0.006995930258667145</v>
      </c>
      <c r="E31" s="121">
        <v>1.8738215066734731</v>
      </c>
      <c r="F31" s="86" t="s">
        <v>5715</v>
      </c>
      <c r="G31" s="86" t="b">
        <v>0</v>
      </c>
      <c r="H31" s="86" t="b">
        <v>0</v>
      </c>
      <c r="I31" s="86" t="b">
        <v>0</v>
      </c>
      <c r="J31" s="86" t="b">
        <v>0</v>
      </c>
      <c r="K31" s="86" t="b">
        <v>0</v>
      </c>
      <c r="L31" s="86" t="b">
        <v>0</v>
      </c>
    </row>
    <row r="32" spans="1:12" ht="15">
      <c r="A32" s="86" t="s">
        <v>5537</v>
      </c>
      <c r="B32" s="86" t="s">
        <v>5538</v>
      </c>
      <c r="C32" s="86">
        <v>145</v>
      </c>
      <c r="D32" s="121">
        <v>0.006995930258667145</v>
      </c>
      <c r="E32" s="121">
        <v>1.8738215066734731</v>
      </c>
      <c r="F32" s="86" t="s">
        <v>5715</v>
      </c>
      <c r="G32" s="86" t="b">
        <v>0</v>
      </c>
      <c r="H32" s="86" t="b">
        <v>0</v>
      </c>
      <c r="I32" s="86" t="b">
        <v>0</v>
      </c>
      <c r="J32" s="86" t="b">
        <v>0</v>
      </c>
      <c r="K32" s="86" t="b">
        <v>0</v>
      </c>
      <c r="L32" s="86" t="b">
        <v>0</v>
      </c>
    </row>
    <row r="33" spans="1:12" ht="15">
      <c r="A33" s="86" t="s">
        <v>5538</v>
      </c>
      <c r="B33" s="86" t="s">
        <v>5539</v>
      </c>
      <c r="C33" s="86">
        <v>145</v>
      </c>
      <c r="D33" s="121">
        <v>0.006995930258667145</v>
      </c>
      <c r="E33" s="121">
        <v>1.8738215066734731</v>
      </c>
      <c r="F33" s="86" t="s">
        <v>5715</v>
      </c>
      <c r="G33" s="86" t="b">
        <v>0</v>
      </c>
      <c r="H33" s="86" t="b">
        <v>0</v>
      </c>
      <c r="I33" s="86" t="b">
        <v>0</v>
      </c>
      <c r="J33" s="86" t="b">
        <v>0</v>
      </c>
      <c r="K33" s="86" t="b">
        <v>0</v>
      </c>
      <c r="L33" s="86" t="b">
        <v>0</v>
      </c>
    </row>
    <row r="34" spans="1:12" ht="15">
      <c r="A34" s="86" t="s">
        <v>5539</v>
      </c>
      <c r="B34" s="86" t="s">
        <v>5540</v>
      </c>
      <c r="C34" s="86">
        <v>145</v>
      </c>
      <c r="D34" s="121">
        <v>0.006995930258667145</v>
      </c>
      <c r="E34" s="121">
        <v>1.8738215066734731</v>
      </c>
      <c r="F34" s="86" t="s">
        <v>5715</v>
      </c>
      <c r="G34" s="86" t="b">
        <v>0</v>
      </c>
      <c r="H34" s="86" t="b">
        <v>0</v>
      </c>
      <c r="I34" s="86" t="b">
        <v>0</v>
      </c>
      <c r="J34" s="86" t="b">
        <v>0</v>
      </c>
      <c r="K34" s="86" t="b">
        <v>0</v>
      </c>
      <c r="L34" s="86" t="b">
        <v>0</v>
      </c>
    </row>
    <row r="35" spans="1:12" ht="15">
      <c r="A35" s="86" t="s">
        <v>5540</v>
      </c>
      <c r="B35" s="86" t="s">
        <v>5541</v>
      </c>
      <c r="C35" s="86">
        <v>145</v>
      </c>
      <c r="D35" s="121">
        <v>0.006995930258667145</v>
      </c>
      <c r="E35" s="121">
        <v>1.8738215066734731</v>
      </c>
      <c r="F35" s="86" t="s">
        <v>5715</v>
      </c>
      <c r="G35" s="86" t="b">
        <v>0</v>
      </c>
      <c r="H35" s="86" t="b">
        <v>0</v>
      </c>
      <c r="I35" s="86" t="b">
        <v>0</v>
      </c>
      <c r="J35" s="86" t="b">
        <v>0</v>
      </c>
      <c r="K35" s="86" t="b">
        <v>0</v>
      </c>
      <c r="L35" s="86" t="b">
        <v>0</v>
      </c>
    </row>
    <row r="36" spans="1:12" ht="15">
      <c r="A36" s="86" t="s">
        <v>5541</v>
      </c>
      <c r="B36" s="86" t="s">
        <v>5542</v>
      </c>
      <c r="C36" s="86">
        <v>145</v>
      </c>
      <c r="D36" s="121">
        <v>0.006995930258667145</v>
      </c>
      <c r="E36" s="121">
        <v>1.8738215066734731</v>
      </c>
      <c r="F36" s="86" t="s">
        <v>5715</v>
      </c>
      <c r="G36" s="86" t="b">
        <v>0</v>
      </c>
      <c r="H36" s="86" t="b">
        <v>0</v>
      </c>
      <c r="I36" s="86" t="b">
        <v>0</v>
      </c>
      <c r="J36" s="86" t="b">
        <v>0</v>
      </c>
      <c r="K36" s="86" t="b">
        <v>0</v>
      </c>
      <c r="L36" s="86" t="b">
        <v>0</v>
      </c>
    </row>
    <row r="37" spans="1:12" ht="15">
      <c r="A37" s="86" t="s">
        <v>5542</v>
      </c>
      <c r="B37" s="86" t="s">
        <v>5543</v>
      </c>
      <c r="C37" s="86">
        <v>145</v>
      </c>
      <c r="D37" s="121">
        <v>0.006995930258667145</v>
      </c>
      <c r="E37" s="121">
        <v>1.8738215066734731</v>
      </c>
      <c r="F37" s="86" t="s">
        <v>5715</v>
      </c>
      <c r="G37" s="86" t="b">
        <v>0</v>
      </c>
      <c r="H37" s="86" t="b">
        <v>0</v>
      </c>
      <c r="I37" s="86" t="b">
        <v>0</v>
      </c>
      <c r="J37" s="86" t="b">
        <v>0</v>
      </c>
      <c r="K37" s="86" t="b">
        <v>0</v>
      </c>
      <c r="L37" s="86" t="b">
        <v>0</v>
      </c>
    </row>
    <row r="38" spans="1:12" ht="15">
      <c r="A38" s="86" t="s">
        <v>5543</v>
      </c>
      <c r="B38" s="86" t="s">
        <v>5544</v>
      </c>
      <c r="C38" s="86">
        <v>145</v>
      </c>
      <c r="D38" s="121">
        <v>0.006995930258667145</v>
      </c>
      <c r="E38" s="121">
        <v>1.8738215066734731</v>
      </c>
      <c r="F38" s="86" t="s">
        <v>5715</v>
      </c>
      <c r="G38" s="86" t="b">
        <v>0</v>
      </c>
      <c r="H38" s="86" t="b">
        <v>0</v>
      </c>
      <c r="I38" s="86" t="b">
        <v>0</v>
      </c>
      <c r="J38" s="86" t="b">
        <v>0</v>
      </c>
      <c r="K38" s="86" t="b">
        <v>0</v>
      </c>
      <c r="L38" s="86" t="b">
        <v>0</v>
      </c>
    </row>
    <row r="39" spans="1:12" ht="15">
      <c r="A39" s="86" t="s">
        <v>5544</v>
      </c>
      <c r="B39" s="86" t="s">
        <v>5146</v>
      </c>
      <c r="C39" s="86">
        <v>145</v>
      </c>
      <c r="D39" s="121">
        <v>0.006995930258667145</v>
      </c>
      <c r="E39" s="121">
        <v>1.8562125616152785</v>
      </c>
      <c r="F39" s="86" t="s">
        <v>5715</v>
      </c>
      <c r="G39" s="86" t="b">
        <v>0</v>
      </c>
      <c r="H39" s="86" t="b">
        <v>0</v>
      </c>
      <c r="I39" s="86" t="b">
        <v>0</v>
      </c>
      <c r="J39" s="86" t="b">
        <v>0</v>
      </c>
      <c r="K39" s="86" t="b">
        <v>0</v>
      </c>
      <c r="L39" s="86" t="b">
        <v>0</v>
      </c>
    </row>
    <row r="40" spans="1:12" ht="15">
      <c r="A40" s="86" t="s">
        <v>5146</v>
      </c>
      <c r="B40" s="86" t="s">
        <v>5545</v>
      </c>
      <c r="C40" s="86">
        <v>145</v>
      </c>
      <c r="D40" s="121">
        <v>0.006995930258667145</v>
      </c>
      <c r="E40" s="121">
        <v>1.8562125616152785</v>
      </c>
      <c r="F40" s="86" t="s">
        <v>5715</v>
      </c>
      <c r="G40" s="86" t="b">
        <v>0</v>
      </c>
      <c r="H40" s="86" t="b">
        <v>0</v>
      </c>
      <c r="I40" s="86" t="b">
        <v>0</v>
      </c>
      <c r="J40" s="86" t="b">
        <v>0</v>
      </c>
      <c r="K40" s="86" t="b">
        <v>0</v>
      </c>
      <c r="L40" s="86" t="b">
        <v>0</v>
      </c>
    </row>
    <row r="41" spans="1:12" ht="15">
      <c r="A41" s="86" t="s">
        <v>5545</v>
      </c>
      <c r="B41" s="86" t="s">
        <v>5546</v>
      </c>
      <c r="C41" s="86">
        <v>145</v>
      </c>
      <c r="D41" s="121">
        <v>0.006995930258667145</v>
      </c>
      <c r="E41" s="121">
        <v>1.8738215066734731</v>
      </c>
      <c r="F41" s="86" t="s">
        <v>5715</v>
      </c>
      <c r="G41" s="86" t="b">
        <v>0</v>
      </c>
      <c r="H41" s="86" t="b">
        <v>0</v>
      </c>
      <c r="I41" s="86" t="b">
        <v>0</v>
      </c>
      <c r="J41" s="86" t="b">
        <v>0</v>
      </c>
      <c r="K41" s="86" t="b">
        <v>0</v>
      </c>
      <c r="L41" s="86" t="b">
        <v>0</v>
      </c>
    </row>
    <row r="42" spans="1:12" ht="15">
      <c r="A42" s="86" t="s">
        <v>5546</v>
      </c>
      <c r="B42" s="86" t="s">
        <v>5547</v>
      </c>
      <c r="C42" s="86">
        <v>145</v>
      </c>
      <c r="D42" s="121">
        <v>0.006995930258667145</v>
      </c>
      <c r="E42" s="121">
        <v>1.8738215066734731</v>
      </c>
      <c r="F42" s="86" t="s">
        <v>5715</v>
      </c>
      <c r="G42" s="86" t="b">
        <v>0</v>
      </c>
      <c r="H42" s="86" t="b">
        <v>0</v>
      </c>
      <c r="I42" s="86" t="b">
        <v>0</v>
      </c>
      <c r="J42" s="86" t="b">
        <v>0</v>
      </c>
      <c r="K42" s="86" t="b">
        <v>0</v>
      </c>
      <c r="L42" s="86" t="b">
        <v>0</v>
      </c>
    </row>
    <row r="43" spans="1:12" ht="15">
      <c r="A43" s="86" t="s">
        <v>5547</v>
      </c>
      <c r="B43" s="86" t="s">
        <v>5535</v>
      </c>
      <c r="C43" s="86">
        <v>145</v>
      </c>
      <c r="D43" s="121">
        <v>0.006995930258667145</v>
      </c>
      <c r="E43" s="121">
        <v>1.8678721741602717</v>
      </c>
      <c r="F43" s="86" t="s">
        <v>5715</v>
      </c>
      <c r="G43" s="86" t="b">
        <v>0</v>
      </c>
      <c r="H43" s="86" t="b">
        <v>0</v>
      </c>
      <c r="I43" s="86" t="b">
        <v>0</v>
      </c>
      <c r="J43" s="86" t="b">
        <v>0</v>
      </c>
      <c r="K43" s="86" t="b">
        <v>0</v>
      </c>
      <c r="L43" s="86" t="b">
        <v>0</v>
      </c>
    </row>
    <row r="44" spans="1:12" ht="15">
      <c r="A44" s="86" t="s">
        <v>5535</v>
      </c>
      <c r="B44" s="86" t="s">
        <v>5548</v>
      </c>
      <c r="C44" s="86">
        <v>145</v>
      </c>
      <c r="D44" s="121">
        <v>0.006995930258667145</v>
      </c>
      <c r="E44" s="121">
        <v>1.8678721741602717</v>
      </c>
      <c r="F44" s="86" t="s">
        <v>5715</v>
      </c>
      <c r="G44" s="86" t="b">
        <v>0</v>
      </c>
      <c r="H44" s="86" t="b">
        <v>0</v>
      </c>
      <c r="I44" s="86" t="b">
        <v>0</v>
      </c>
      <c r="J44" s="86" t="b">
        <v>0</v>
      </c>
      <c r="K44" s="86" t="b">
        <v>0</v>
      </c>
      <c r="L44" s="86" t="b">
        <v>0</v>
      </c>
    </row>
    <row r="45" spans="1:12" ht="15">
      <c r="A45" s="86" t="s">
        <v>5548</v>
      </c>
      <c r="B45" s="86" t="s">
        <v>5549</v>
      </c>
      <c r="C45" s="86">
        <v>145</v>
      </c>
      <c r="D45" s="121">
        <v>0.006995930258667145</v>
      </c>
      <c r="E45" s="121">
        <v>1.8738215066734731</v>
      </c>
      <c r="F45" s="86" t="s">
        <v>5715</v>
      </c>
      <c r="G45" s="86" t="b">
        <v>0</v>
      </c>
      <c r="H45" s="86" t="b">
        <v>0</v>
      </c>
      <c r="I45" s="86" t="b">
        <v>0</v>
      </c>
      <c r="J45" s="86" t="b">
        <v>0</v>
      </c>
      <c r="K45" s="86" t="b">
        <v>0</v>
      </c>
      <c r="L45" s="86" t="b">
        <v>0</v>
      </c>
    </row>
    <row r="46" spans="1:12" ht="15">
      <c r="A46" s="86" t="s">
        <v>5549</v>
      </c>
      <c r="B46" s="86" t="s">
        <v>5550</v>
      </c>
      <c r="C46" s="86">
        <v>145</v>
      </c>
      <c r="D46" s="121">
        <v>0.006995930258667145</v>
      </c>
      <c r="E46" s="121">
        <v>1.8738215066734731</v>
      </c>
      <c r="F46" s="86" t="s">
        <v>5715</v>
      </c>
      <c r="G46" s="86" t="b">
        <v>0</v>
      </c>
      <c r="H46" s="86" t="b">
        <v>0</v>
      </c>
      <c r="I46" s="86" t="b">
        <v>0</v>
      </c>
      <c r="J46" s="86" t="b">
        <v>0</v>
      </c>
      <c r="K46" s="86" t="b">
        <v>0</v>
      </c>
      <c r="L46" s="86" t="b">
        <v>0</v>
      </c>
    </row>
    <row r="47" spans="1:12" ht="15">
      <c r="A47" s="86" t="s">
        <v>5550</v>
      </c>
      <c r="B47" s="86" t="s">
        <v>5551</v>
      </c>
      <c r="C47" s="86">
        <v>145</v>
      </c>
      <c r="D47" s="121">
        <v>0.006995930258667145</v>
      </c>
      <c r="E47" s="121">
        <v>1.8738215066734731</v>
      </c>
      <c r="F47" s="86" t="s">
        <v>5715</v>
      </c>
      <c r="G47" s="86" t="b">
        <v>0</v>
      </c>
      <c r="H47" s="86" t="b">
        <v>0</v>
      </c>
      <c r="I47" s="86" t="b">
        <v>0</v>
      </c>
      <c r="J47" s="86" t="b">
        <v>0</v>
      </c>
      <c r="K47" s="86" t="b">
        <v>0</v>
      </c>
      <c r="L47" s="86" t="b">
        <v>0</v>
      </c>
    </row>
    <row r="48" spans="1:12" ht="15">
      <c r="A48" s="86" t="s">
        <v>683</v>
      </c>
      <c r="B48" s="86" t="s">
        <v>5552</v>
      </c>
      <c r="C48" s="86">
        <v>62</v>
      </c>
      <c r="D48" s="121">
        <v>0.00500585178157888</v>
      </c>
      <c r="E48" s="121">
        <v>2.0214012244228146</v>
      </c>
      <c r="F48" s="86" t="s">
        <v>5715</v>
      </c>
      <c r="G48" s="86" t="b">
        <v>0</v>
      </c>
      <c r="H48" s="86" t="b">
        <v>0</v>
      </c>
      <c r="I48" s="86" t="b">
        <v>0</v>
      </c>
      <c r="J48" s="86" t="b">
        <v>0</v>
      </c>
      <c r="K48" s="86" t="b">
        <v>0</v>
      </c>
      <c r="L48" s="86" t="b">
        <v>0</v>
      </c>
    </row>
    <row r="49" spans="1:12" ht="15">
      <c r="A49" s="86" t="s">
        <v>623</v>
      </c>
      <c r="B49" s="86" t="s">
        <v>5205</v>
      </c>
      <c r="C49" s="86">
        <v>55</v>
      </c>
      <c r="D49" s="121">
        <v>0.004692664664625509</v>
      </c>
      <c r="E49" s="121">
        <v>2.294826819414204</v>
      </c>
      <c r="F49" s="86" t="s">
        <v>5715</v>
      </c>
      <c r="G49" s="86" t="b">
        <v>0</v>
      </c>
      <c r="H49" s="86" t="b">
        <v>0</v>
      </c>
      <c r="I49" s="86" t="b">
        <v>0</v>
      </c>
      <c r="J49" s="86" t="b">
        <v>0</v>
      </c>
      <c r="K49" s="86" t="b">
        <v>0</v>
      </c>
      <c r="L49" s="86" t="b">
        <v>0</v>
      </c>
    </row>
    <row r="50" spans="1:12" ht="15">
      <c r="A50" s="86" t="s">
        <v>5205</v>
      </c>
      <c r="B50" s="86" t="s">
        <v>5183</v>
      </c>
      <c r="C50" s="86">
        <v>55</v>
      </c>
      <c r="D50" s="121">
        <v>0.004692664664625509</v>
      </c>
      <c r="E50" s="121">
        <v>1.3336215238525206</v>
      </c>
      <c r="F50" s="86" t="s">
        <v>5715</v>
      </c>
      <c r="G50" s="86" t="b">
        <v>0</v>
      </c>
      <c r="H50" s="86" t="b">
        <v>0</v>
      </c>
      <c r="I50" s="86" t="b">
        <v>0</v>
      </c>
      <c r="J50" s="86" t="b">
        <v>0</v>
      </c>
      <c r="K50" s="86" t="b">
        <v>0</v>
      </c>
      <c r="L50" s="86" t="b">
        <v>0</v>
      </c>
    </row>
    <row r="51" spans="1:12" ht="15">
      <c r="A51" s="86" t="s">
        <v>5206</v>
      </c>
      <c r="B51" s="86" t="s">
        <v>5207</v>
      </c>
      <c r="C51" s="86">
        <v>48</v>
      </c>
      <c r="D51" s="121">
        <v>0.005617719137432439</v>
      </c>
      <c r="E51" s="121">
        <v>2.3539482715328606</v>
      </c>
      <c r="F51" s="86" t="s">
        <v>5715</v>
      </c>
      <c r="G51" s="86" t="b">
        <v>0</v>
      </c>
      <c r="H51" s="86" t="b">
        <v>0</v>
      </c>
      <c r="I51" s="86" t="b">
        <v>0</v>
      </c>
      <c r="J51" s="86" t="b">
        <v>0</v>
      </c>
      <c r="K51" s="86" t="b">
        <v>0</v>
      </c>
      <c r="L51" s="86" t="b">
        <v>0</v>
      </c>
    </row>
    <row r="52" spans="1:12" ht="15">
      <c r="A52" s="86" t="s">
        <v>5554</v>
      </c>
      <c r="B52" s="86" t="s">
        <v>5553</v>
      </c>
      <c r="C52" s="86">
        <v>38</v>
      </c>
      <c r="D52" s="121">
        <v>0.0037795422548117983</v>
      </c>
      <c r="E52" s="121">
        <v>2.4224056521887123</v>
      </c>
      <c r="F52" s="86" t="s">
        <v>5715</v>
      </c>
      <c r="G52" s="86" t="b">
        <v>0</v>
      </c>
      <c r="H52" s="86" t="b">
        <v>0</v>
      </c>
      <c r="I52" s="86" t="b">
        <v>0</v>
      </c>
      <c r="J52" s="86" t="b">
        <v>0</v>
      </c>
      <c r="K52" s="86" t="b">
        <v>0</v>
      </c>
      <c r="L52" s="86" t="b">
        <v>0</v>
      </c>
    </row>
    <row r="53" spans="1:12" ht="15">
      <c r="A53" s="86" t="s">
        <v>5553</v>
      </c>
      <c r="B53" s="86" t="s">
        <v>5213</v>
      </c>
      <c r="C53" s="86">
        <v>38</v>
      </c>
      <c r="D53" s="121">
        <v>0.0037795422548117983</v>
      </c>
      <c r="E53" s="121">
        <v>2.224037998421879</v>
      </c>
      <c r="F53" s="86" t="s">
        <v>5715</v>
      </c>
      <c r="G53" s="86" t="b">
        <v>0</v>
      </c>
      <c r="H53" s="86" t="b">
        <v>0</v>
      </c>
      <c r="I53" s="86" t="b">
        <v>0</v>
      </c>
      <c r="J53" s="86" t="b">
        <v>0</v>
      </c>
      <c r="K53" s="86" t="b">
        <v>0</v>
      </c>
      <c r="L53" s="86" t="b">
        <v>0</v>
      </c>
    </row>
    <row r="54" spans="1:12" ht="15">
      <c r="A54" s="86" t="s">
        <v>5213</v>
      </c>
      <c r="B54" s="86" t="s">
        <v>5190</v>
      </c>
      <c r="C54" s="86">
        <v>38</v>
      </c>
      <c r="D54" s="121">
        <v>0.0037795422548117983</v>
      </c>
      <c r="E54" s="121">
        <v>1.4496694130568977</v>
      </c>
      <c r="F54" s="86" t="s">
        <v>5715</v>
      </c>
      <c r="G54" s="86" t="b">
        <v>0</v>
      </c>
      <c r="H54" s="86" t="b">
        <v>0</v>
      </c>
      <c r="I54" s="86" t="b">
        <v>0</v>
      </c>
      <c r="J54" s="86" t="b">
        <v>0</v>
      </c>
      <c r="K54" s="86" t="b">
        <v>0</v>
      </c>
      <c r="L54" s="86" t="b">
        <v>0</v>
      </c>
    </row>
    <row r="55" spans="1:12" ht="15">
      <c r="A55" s="86" t="s">
        <v>5189</v>
      </c>
      <c r="B55" s="86" t="s">
        <v>5186</v>
      </c>
      <c r="C55" s="86">
        <v>38</v>
      </c>
      <c r="D55" s="121">
        <v>0.0037795422548117983</v>
      </c>
      <c r="E55" s="121">
        <v>0.8270877545843336</v>
      </c>
      <c r="F55" s="86" t="s">
        <v>5715</v>
      </c>
      <c r="G55" s="86" t="b">
        <v>0</v>
      </c>
      <c r="H55" s="86" t="b">
        <v>0</v>
      </c>
      <c r="I55" s="86" t="b">
        <v>0</v>
      </c>
      <c r="J55" s="86" t="b">
        <v>0</v>
      </c>
      <c r="K55" s="86" t="b">
        <v>0</v>
      </c>
      <c r="L55" s="86" t="b">
        <v>0</v>
      </c>
    </row>
    <row r="56" spans="1:12" ht="15">
      <c r="A56" s="86" t="s">
        <v>5186</v>
      </c>
      <c r="B56" s="86" t="s">
        <v>5555</v>
      </c>
      <c r="C56" s="86">
        <v>38</v>
      </c>
      <c r="D56" s="121">
        <v>0.0037795422548117983</v>
      </c>
      <c r="E56" s="121">
        <v>1.62021616093763</v>
      </c>
      <c r="F56" s="86" t="s">
        <v>5715</v>
      </c>
      <c r="G56" s="86" t="b">
        <v>0</v>
      </c>
      <c r="H56" s="86" t="b">
        <v>0</v>
      </c>
      <c r="I56" s="86" t="b">
        <v>0</v>
      </c>
      <c r="J56" s="86" t="b">
        <v>0</v>
      </c>
      <c r="K56" s="86" t="b">
        <v>0</v>
      </c>
      <c r="L56" s="86" t="b">
        <v>0</v>
      </c>
    </row>
    <row r="57" spans="1:12" ht="15">
      <c r="A57" s="86" t="s">
        <v>5555</v>
      </c>
      <c r="B57" s="86" t="s">
        <v>5556</v>
      </c>
      <c r="C57" s="86">
        <v>38</v>
      </c>
      <c r="D57" s="121">
        <v>0.0037795422548117983</v>
      </c>
      <c r="E57" s="121">
        <v>2.4554059122916376</v>
      </c>
      <c r="F57" s="86" t="s">
        <v>5715</v>
      </c>
      <c r="G57" s="86" t="b">
        <v>0</v>
      </c>
      <c r="H57" s="86" t="b">
        <v>0</v>
      </c>
      <c r="I57" s="86" t="b">
        <v>0</v>
      </c>
      <c r="J57" s="86" t="b">
        <v>0</v>
      </c>
      <c r="K57" s="86" t="b">
        <v>0</v>
      </c>
      <c r="L57" s="86" t="b">
        <v>0</v>
      </c>
    </row>
    <row r="58" spans="1:12" ht="15">
      <c r="A58" s="86" t="s">
        <v>5556</v>
      </c>
      <c r="B58" s="86" t="s">
        <v>5557</v>
      </c>
      <c r="C58" s="86">
        <v>38</v>
      </c>
      <c r="D58" s="121">
        <v>0.0037795422548117983</v>
      </c>
      <c r="E58" s="121">
        <v>2.4554059122916376</v>
      </c>
      <c r="F58" s="86" t="s">
        <v>5715</v>
      </c>
      <c r="G58" s="86" t="b">
        <v>0</v>
      </c>
      <c r="H58" s="86" t="b">
        <v>0</v>
      </c>
      <c r="I58" s="86" t="b">
        <v>0</v>
      </c>
      <c r="J58" s="86" t="b">
        <v>0</v>
      </c>
      <c r="K58" s="86" t="b">
        <v>0</v>
      </c>
      <c r="L58" s="86" t="b">
        <v>0</v>
      </c>
    </row>
    <row r="59" spans="1:12" ht="15">
      <c r="A59" s="86" t="s">
        <v>5557</v>
      </c>
      <c r="B59" s="86" t="s">
        <v>5558</v>
      </c>
      <c r="C59" s="86">
        <v>38</v>
      </c>
      <c r="D59" s="121">
        <v>0.0037795422548117983</v>
      </c>
      <c r="E59" s="121">
        <v>2.4554059122916376</v>
      </c>
      <c r="F59" s="86" t="s">
        <v>5715</v>
      </c>
      <c r="G59" s="86" t="b">
        <v>0</v>
      </c>
      <c r="H59" s="86" t="b">
        <v>0</v>
      </c>
      <c r="I59" s="86" t="b">
        <v>0</v>
      </c>
      <c r="J59" s="86" t="b">
        <v>0</v>
      </c>
      <c r="K59" s="86" t="b">
        <v>0</v>
      </c>
      <c r="L59" s="86" t="b">
        <v>0</v>
      </c>
    </row>
    <row r="60" spans="1:12" ht="15">
      <c r="A60" s="86" t="s">
        <v>5558</v>
      </c>
      <c r="B60" s="86" t="s">
        <v>5184</v>
      </c>
      <c r="C60" s="86">
        <v>38</v>
      </c>
      <c r="D60" s="121">
        <v>0.0037795422548117983</v>
      </c>
      <c r="E60" s="121">
        <v>1.5834030733841578</v>
      </c>
      <c r="F60" s="86" t="s">
        <v>5715</v>
      </c>
      <c r="G60" s="86" t="b">
        <v>0</v>
      </c>
      <c r="H60" s="86" t="b">
        <v>0</v>
      </c>
      <c r="I60" s="86" t="b">
        <v>0</v>
      </c>
      <c r="J60" s="86" t="b">
        <v>0</v>
      </c>
      <c r="K60" s="86" t="b">
        <v>0</v>
      </c>
      <c r="L60" s="86" t="b">
        <v>0</v>
      </c>
    </row>
    <row r="61" spans="1:12" ht="15">
      <c r="A61" s="86" t="s">
        <v>5184</v>
      </c>
      <c r="B61" s="86" t="s">
        <v>5559</v>
      </c>
      <c r="C61" s="86">
        <v>38</v>
      </c>
      <c r="D61" s="121">
        <v>0.0037795422548117983</v>
      </c>
      <c r="E61" s="121">
        <v>1.586483189003368</v>
      </c>
      <c r="F61" s="86" t="s">
        <v>5715</v>
      </c>
      <c r="G61" s="86" t="b">
        <v>0</v>
      </c>
      <c r="H61" s="86" t="b">
        <v>0</v>
      </c>
      <c r="I61" s="86" t="b">
        <v>0</v>
      </c>
      <c r="J61" s="86" t="b">
        <v>0</v>
      </c>
      <c r="K61" s="86" t="b">
        <v>0</v>
      </c>
      <c r="L61" s="86" t="b">
        <v>0</v>
      </c>
    </row>
    <row r="62" spans="1:12" ht="15">
      <c r="A62" s="86" t="s">
        <v>5559</v>
      </c>
      <c r="B62" s="86" t="s">
        <v>5185</v>
      </c>
      <c r="C62" s="86">
        <v>38</v>
      </c>
      <c r="D62" s="121">
        <v>0.0037795422548117983</v>
      </c>
      <c r="E62" s="121">
        <v>1.5911447129903717</v>
      </c>
      <c r="F62" s="86" t="s">
        <v>5715</v>
      </c>
      <c r="G62" s="86" t="b">
        <v>0</v>
      </c>
      <c r="H62" s="86" t="b">
        <v>0</v>
      </c>
      <c r="I62" s="86" t="b">
        <v>0</v>
      </c>
      <c r="J62" s="86" t="b">
        <v>0</v>
      </c>
      <c r="K62" s="86" t="b">
        <v>0</v>
      </c>
      <c r="L62" s="86" t="b">
        <v>0</v>
      </c>
    </row>
    <row r="63" spans="1:12" ht="15">
      <c r="A63" s="86" t="s">
        <v>5185</v>
      </c>
      <c r="B63" s="86" t="s">
        <v>5552</v>
      </c>
      <c r="C63" s="86">
        <v>38</v>
      </c>
      <c r="D63" s="121">
        <v>0.0037795422548117983</v>
      </c>
      <c r="E63" s="121">
        <v>1.1709283096071819</v>
      </c>
      <c r="F63" s="86" t="s">
        <v>5715</v>
      </c>
      <c r="G63" s="86" t="b">
        <v>0</v>
      </c>
      <c r="H63" s="86" t="b">
        <v>0</v>
      </c>
      <c r="I63" s="86" t="b">
        <v>0</v>
      </c>
      <c r="J63" s="86" t="b">
        <v>0</v>
      </c>
      <c r="K63" s="86" t="b">
        <v>0</v>
      </c>
      <c r="L63" s="86" t="b">
        <v>0</v>
      </c>
    </row>
    <row r="64" spans="1:12" ht="15">
      <c r="A64" s="86" t="s">
        <v>5552</v>
      </c>
      <c r="B64" s="86" t="s">
        <v>5560</v>
      </c>
      <c r="C64" s="86">
        <v>38</v>
      </c>
      <c r="D64" s="121">
        <v>0.0037795422548117983</v>
      </c>
      <c r="E64" s="121">
        <v>2.0351895089084477</v>
      </c>
      <c r="F64" s="86" t="s">
        <v>5715</v>
      </c>
      <c r="G64" s="86" t="b">
        <v>0</v>
      </c>
      <c r="H64" s="86" t="b">
        <v>0</v>
      </c>
      <c r="I64" s="86" t="b">
        <v>0</v>
      </c>
      <c r="J64" s="86" t="b">
        <v>0</v>
      </c>
      <c r="K64" s="86" t="b">
        <v>0</v>
      </c>
      <c r="L64" s="86" t="b">
        <v>0</v>
      </c>
    </row>
    <row r="65" spans="1:12" ht="15">
      <c r="A65" s="86" t="s">
        <v>5560</v>
      </c>
      <c r="B65" s="86" t="s">
        <v>5561</v>
      </c>
      <c r="C65" s="86">
        <v>38</v>
      </c>
      <c r="D65" s="121">
        <v>0.0037795422548117983</v>
      </c>
      <c r="E65" s="121">
        <v>2.4554059122916376</v>
      </c>
      <c r="F65" s="86" t="s">
        <v>5715</v>
      </c>
      <c r="G65" s="86" t="b">
        <v>0</v>
      </c>
      <c r="H65" s="86" t="b">
        <v>0</v>
      </c>
      <c r="I65" s="86" t="b">
        <v>0</v>
      </c>
      <c r="J65" s="86" t="b">
        <v>0</v>
      </c>
      <c r="K65" s="86" t="b">
        <v>0</v>
      </c>
      <c r="L65" s="86" t="b">
        <v>0</v>
      </c>
    </row>
    <row r="66" spans="1:12" ht="15">
      <c r="A66" s="86" t="s">
        <v>5561</v>
      </c>
      <c r="B66" s="86" t="s">
        <v>5562</v>
      </c>
      <c r="C66" s="86">
        <v>38</v>
      </c>
      <c r="D66" s="121">
        <v>0.0037795422548117983</v>
      </c>
      <c r="E66" s="121">
        <v>2.4554059122916376</v>
      </c>
      <c r="F66" s="86" t="s">
        <v>5715</v>
      </c>
      <c r="G66" s="86" t="b">
        <v>0</v>
      </c>
      <c r="H66" s="86" t="b">
        <v>0</v>
      </c>
      <c r="I66" s="86" t="b">
        <v>0</v>
      </c>
      <c r="J66" s="86" t="b">
        <v>0</v>
      </c>
      <c r="K66" s="86" t="b">
        <v>0</v>
      </c>
      <c r="L66" s="86" t="b">
        <v>0</v>
      </c>
    </row>
    <row r="67" spans="1:12" ht="15">
      <c r="A67" s="86" t="s">
        <v>5562</v>
      </c>
      <c r="B67" s="86" t="s">
        <v>5563</v>
      </c>
      <c r="C67" s="86">
        <v>38</v>
      </c>
      <c r="D67" s="121">
        <v>0.0037795422548117983</v>
      </c>
      <c r="E67" s="121">
        <v>2.4554059122916376</v>
      </c>
      <c r="F67" s="86" t="s">
        <v>5715</v>
      </c>
      <c r="G67" s="86" t="b">
        <v>0</v>
      </c>
      <c r="H67" s="86" t="b">
        <v>0</v>
      </c>
      <c r="I67" s="86" t="b">
        <v>0</v>
      </c>
      <c r="J67" s="86" t="b">
        <v>0</v>
      </c>
      <c r="K67" s="86" t="b">
        <v>0</v>
      </c>
      <c r="L67" s="86" t="b">
        <v>0</v>
      </c>
    </row>
    <row r="68" spans="1:12" ht="15">
      <c r="A68" s="86" t="s">
        <v>5563</v>
      </c>
      <c r="B68" s="86" t="s">
        <v>5564</v>
      </c>
      <c r="C68" s="86">
        <v>38</v>
      </c>
      <c r="D68" s="121">
        <v>0.0037795422548117983</v>
      </c>
      <c r="E68" s="121">
        <v>2.4554059122916376</v>
      </c>
      <c r="F68" s="86" t="s">
        <v>5715</v>
      </c>
      <c r="G68" s="86" t="b">
        <v>0</v>
      </c>
      <c r="H68" s="86" t="b">
        <v>0</v>
      </c>
      <c r="I68" s="86" t="b">
        <v>0</v>
      </c>
      <c r="J68" s="86" t="b">
        <v>0</v>
      </c>
      <c r="K68" s="86" t="b">
        <v>0</v>
      </c>
      <c r="L68" s="86" t="b">
        <v>0</v>
      </c>
    </row>
    <row r="69" spans="1:12" ht="15">
      <c r="A69" s="86" t="s">
        <v>5564</v>
      </c>
      <c r="B69" s="86" t="s">
        <v>683</v>
      </c>
      <c r="C69" s="86">
        <v>38</v>
      </c>
      <c r="D69" s="121">
        <v>0.0037795422548117983</v>
      </c>
      <c r="E69" s="121">
        <v>2.2290095349245607</v>
      </c>
      <c r="F69" s="86" t="s">
        <v>5715</v>
      </c>
      <c r="G69" s="86" t="b">
        <v>0</v>
      </c>
      <c r="H69" s="86" t="b">
        <v>0</v>
      </c>
      <c r="I69" s="86" t="b">
        <v>0</v>
      </c>
      <c r="J69" s="86" t="b">
        <v>0</v>
      </c>
      <c r="K69" s="86" t="b">
        <v>0</v>
      </c>
      <c r="L69" s="86" t="b">
        <v>0</v>
      </c>
    </row>
    <row r="70" spans="1:12" ht="15">
      <c r="A70" s="86" t="s">
        <v>5552</v>
      </c>
      <c r="B70" s="86" t="s">
        <v>5187</v>
      </c>
      <c r="C70" s="86">
        <v>38</v>
      </c>
      <c r="D70" s="121">
        <v>0.0037795422548117983</v>
      </c>
      <c r="E70" s="121">
        <v>1.2118525843494403</v>
      </c>
      <c r="F70" s="86" t="s">
        <v>5715</v>
      </c>
      <c r="G70" s="86" t="b">
        <v>0</v>
      </c>
      <c r="H70" s="86" t="b">
        <v>0</v>
      </c>
      <c r="I70" s="86" t="b">
        <v>0</v>
      </c>
      <c r="J70" s="86" t="b">
        <v>0</v>
      </c>
      <c r="K70" s="86" t="b">
        <v>0</v>
      </c>
      <c r="L70" s="86" t="b">
        <v>0</v>
      </c>
    </row>
    <row r="71" spans="1:12" ht="15">
      <c r="A71" s="86" t="s">
        <v>5191</v>
      </c>
      <c r="B71" s="86" t="s">
        <v>5214</v>
      </c>
      <c r="C71" s="86">
        <v>38</v>
      </c>
      <c r="D71" s="121">
        <v>0.0037795422548117983</v>
      </c>
      <c r="E71" s="121">
        <v>1.4636645573432399</v>
      </c>
      <c r="F71" s="86" t="s">
        <v>5715</v>
      </c>
      <c r="G71" s="86" t="b">
        <v>0</v>
      </c>
      <c r="H71" s="86" t="b">
        <v>0</v>
      </c>
      <c r="I71" s="86" t="b">
        <v>0</v>
      </c>
      <c r="J71" s="86" t="b">
        <v>0</v>
      </c>
      <c r="K71" s="86" t="b">
        <v>0</v>
      </c>
      <c r="L71" s="86" t="b">
        <v>0</v>
      </c>
    </row>
    <row r="72" spans="1:12" ht="15">
      <c r="A72" s="86" t="s">
        <v>5214</v>
      </c>
      <c r="B72" s="86" t="s">
        <v>5183</v>
      </c>
      <c r="C72" s="86">
        <v>38</v>
      </c>
      <c r="D72" s="121">
        <v>0.0037795422548117983</v>
      </c>
      <c r="E72" s="121">
        <v>1.1652170934631303</v>
      </c>
      <c r="F72" s="86" t="s">
        <v>5715</v>
      </c>
      <c r="G72" s="86" t="b">
        <v>0</v>
      </c>
      <c r="H72" s="86" t="b">
        <v>0</v>
      </c>
      <c r="I72" s="86" t="b">
        <v>0</v>
      </c>
      <c r="J72" s="86" t="b">
        <v>0</v>
      </c>
      <c r="K72" s="86" t="b">
        <v>0</v>
      </c>
      <c r="L72" s="86" t="b">
        <v>0</v>
      </c>
    </row>
    <row r="73" spans="1:12" ht="15">
      <c r="A73" s="86" t="s">
        <v>5208</v>
      </c>
      <c r="B73" s="86" t="s">
        <v>5209</v>
      </c>
      <c r="C73" s="86">
        <v>31</v>
      </c>
      <c r="D73" s="121">
        <v>0.0033246879430599064</v>
      </c>
      <c r="E73" s="121">
        <v>2.543827815074175</v>
      </c>
      <c r="F73" s="86" t="s">
        <v>5715</v>
      </c>
      <c r="G73" s="86" t="b">
        <v>0</v>
      </c>
      <c r="H73" s="86" t="b">
        <v>0</v>
      </c>
      <c r="I73" s="86" t="b">
        <v>0</v>
      </c>
      <c r="J73" s="86" t="b">
        <v>0</v>
      </c>
      <c r="K73" s="86" t="b">
        <v>0</v>
      </c>
      <c r="L73" s="86" t="b">
        <v>0</v>
      </c>
    </row>
    <row r="74" spans="1:12" ht="15">
      <c r="A74" s="86" t="s">
        <v>5209</v>
      </c>
      <c r="B74" s="86" t="s">
        <v>5210</v>
      </c>
      <c r="C74" s="86">
        <v>31</v>
      </c>
      <c r="D74" s="121">
        <v>0.0033246879430599064</v>
      </c>
      <c r="E74" s="121">
        <v>2.543827815074175</v>
      </c>
      <c r="F74" s="86" t="s">
        <v>5715</v>
      </c>
      <c r="G74" s="86" t="b">
        <v>0</v>
      </c>
      <c r="H74" s="86" t="b">
        <v>0</v>
      </c>
      <c r="I74" s="86" t="b">
        <v>0</v>
      </c>
      <c r="J74" s="86" t="b">
        <v>0</v>
      </c>
      <c r="K74" s="86" t="b">
        <v>0</v>
      </c>
      <c r="L74" s="86" t="b">
        <v>0</v>
      </c>
    </row>
    <row r="75" spans="1:12" ht="15">
      <c r="A75" s="86" t="s">
        <v>5210</v>
      </c>
      <c r="B75" s="86" t="s">
        <v>623</v>
      </c>
      <c r="C75" s="86">
        <v>31</v>
      </c>
      <c r="D75" s="121">
        <v>0.0033246879430599064</v>
      </c>
      <c r="E75" s="121">
        <v>2.294826819414204</v>
      </c>
      <c r="F75" s="86" t="s">
        <v>5715</v>
      </c>
      <c r="G75" s="86" t="b">
        <v>0</v>
      </c>
      <c r="H75" s="86" t="b">
        <v>0</v>
      </c>
      <c r="I75" s="86" t="b">
        <v>0</v>
      </c>
      <c r="J75" s="86" t="b">
        <v>0</v>
      </c>
      <c r="K75" s="86" t="b">
        <v>0</v>
      </c>
      <c r="L75" s="86" t="b">
        <v>0</v>
      </c>
    </row>
    <row r="76" spans="1:12" ht="15">
      <c r="A76" s="86" t="s">
        <v>5565</v>
      </c>
      <c r="B76" s="86" t="s">
        <v>5566</v>
      </c>
      <c r="C76" s="86">
        <v>24</v>
      </c>
      <c r="D76" s="121">
        <v>0.0028088595687162194</v>
      </c>
      <c r="E76" s="121">
        <v>2.654978267196842</v>
      </c>
      <c r="F76" s="86" t="s">
        <v>5715</v>
      </c>
      <c r="G76" s="86" t="b">
        <v>0</v>
      </c>
      <c r="H76" s="86" t="b">
        <v>0</v>
      </c>
      <c r="I76" s="86" t="b">
        <v>0</v>
      </c>
      <c r="J76" s="86" t="b">
        <v>0</v>
      </c>
      <c r="K76" s="86" t="b">
        <v>0</v>
      </c>
      <c r="L76" s="86" t="b">
        <v>0</v>
      </c>
    </row>
    <row r="77" spans="1:12" ht="15">
      <c r="A77" s="86" t="s">
        <v>5566</v>
      </c>
      <c r="B77" s="86" t="s">
        <v>5567</v>
      </c>
      <c r="C77" s="86">
        <v>24</v>
      </c>
      <c r="D77" s="121">
        <v>0.0028088595687162194</v>
      </c>
      <c r="E77" s="121">
        <v>2.654978267196842</v>
      </c>
      <c r="F77" s="86" t="s">
        <v>5715</v>
      </c>
      <c r="G77" s="86" t="b">
        <v>0</v>
      </c>
      <c r="H77" s="86" t="b">
        <v>0</v>
      </c>
      <c r="I77" s="86" t="b">
        <v>0</v>
      </c>
      <c r="J77" s="86" t="b">
        <v>0</v>
      </c>
      <c r="K77" s="86" t="b">
        <v>0</v>
      </c>
      <c r="L77" s="86" t="b">
        <v>0</v>
      </c>
    </row>
    <row r="78" spans="1:12" ht="15">
      <c r="A78" s="86" t="s">
        <v>5567</v>
      </c>
      <c r="B78" s="86" t="s">
        <v>5568</v>
      </c>
      <c r="C78" s="86">
        <v>24</v>
      </c>
      <c r="D78" s="121">
        <v>0.0028088595687162194</v>
      </c>
      <c r="E78" s="121">
        <v>2.654978267196842</v>
      </c>
      <c r="F78" s="86" t="s">
        <v>5715</v>
      </c>
      <c r="G78" s="86" t="b">
        <v>0</v>
      </c>
      <c r="H78" s="86" t="b">
        <v>0</v>
      </c>
      <c r="I78" s="86" t="b">
        <v>0</v>
      </c>
      <c r="J78" s="86" t="b">
        <v>0</v>
      </c>
      <c r="K78" s="86" t="b">
        <v>0</v>
      </c>
      <c r="L78" s="86" t="b">
        <v>0</v>
      </c>
    </row>
    <row r="79" spans="1:12" ht="15">
      <c r="A79" s="86" t="s">
        <v>5568</v>
      </c>
      <c r="B79" s="86" t="s">
        <v>5569</v>
      </c>
      <c r="C79" s="86">
        <v>24</v>
      </c>
      <c r="D79" s="121">
        <v>0.0028088595687162194</v>
      </c>
      <c r="E79" s="121">
        <v>2.654978267196842</v>
      </c>
      <c r="F79" s="86" t="s">
        <v>5715</v>
      </c>
      <c r="G79" s="86" t="b">
        <v>0</v>
      </c>
      <c r="H79" s="86" t="b">
        <v>0</v>
      </c>
      <c r="I79" s="86" t="b">
        <v>0</v>
      </c>
      <c r="J79" s="86" t="b">
        <v>0</v>
      </c>
      <c r="K79" s="86" t="b">
        <v>0</v>
      </c>
      <c r="L79" s="86" t="b">
        <v>0</v>
      </c>
    </row>
    <row r="80" spans="1:12" ht="15">
      <c r="A80" s="86" t="s">
        <v>5569</v>
      </c>
      <c r="B80" s="86" t="s">
        <v>5570</v>
      </c>
      <c r="C80" s="86">
        <v>24</v>
      </c>
      <c r="D80" s="121">
        <v>0.0028088595687162194</v>
      </c>
      <c r="E80" s="121">
        <v>2.654978267196842</v>
      </c>
      <c r="F80" s="86" t="s">
        <v>5715</v>
      </c>
      <c r="G80" s="86" t="b">
        <v>0</v>
      </c>
      <c r="H80" s="86" t="b">
        <v>0</v>
      </c>
      <c r="I80" s="86" t="b">
        <v>0</v>
      </c>
      <c r="J80" s="86" t="b">
        <v>0</v>
      </c>
      <c r="K80" s="86" t="b">
        <v>0</v>
      </c>
      <c r="L80" s="86" t="b">
        <v>0</v>
      </c>
    </row>
    <row r="81" spans="1:12" ht="15">
      <c r="A81" s="86" t="s">
        <v>5570</v>
      </c>
      <c r="B81" s="86" t="s">
        <v>5189</v>
      </c>
      <c r="C81" s="86">
        <v>24</v>
      </c>
      <c r="D81" s="121">
        <v>0.0028088595687162194</v>
      </c>
      <c r="E81" s="121">
        <v>1.6622775059383414</v>
      </c>
      <c r="F81" s="86" t="s">
        <v>5715</v>
      </c>
      <c r="G81" s="86" t="b">
        <v>0</v>
      </c>
      <c r="H81" s="86" t="b">
        <v>0</v>
      </c>
      <c r="I81" s="86" t="b">
        <v>0</v>
      </c>
      <c r="J81" s="86" t="b">
        <v>0</v>
      </c>
      <c r="K81" s="86" t="b">
        <v>0</v>
      </c>
      <c r="L81" s="86" t="b">
        <v>0</v>
      </c>
    </row>
    <row r="82" spans="1:12" ht="15">
      <c r="A82" s="86" t="s">
        <v>5189</v>
      </c>
      <c r="B82" s="86" t="s">
        <v>5192</v>
      </c>
      <c r="C82" s="86">
        <v>24</v>
      </c>
      <c r="D82" s="121">
        <v>0.0028088595687162194</v>
      </c>
      <c r="E82" s="121">
        <v>0.7458235573884162</v>
      </c>
      <c r="F82" s="86" t="s">
        <v>5715</v>
      </c>
      <c r="G82" s="86" t="b">
        <v>0</v>
      </c>
      <c r="H82" s="86" t="b">
        <v>0</v>
      </c>
      <c r="I82" s="86" t="b">
        <v>0</v>
      </c>
      <c r="J82" s="86" t="b">
        <v>0</v>
      </c>
      <c r="K82" s="86" t="b">
        <v>0</v>
      </c>
      <c r="L82" s="86" t="b">
        <v>0</v>
      </c>
    </row>
    <row r="83" spans="1:12" ht="15">
      <c r="A83" s="86" t="s">
        <v>5190</v>
      </c>
      <c r="B83" s="86" t="s">
        <v>5571</v>
      </c>
      <c r="C83" s="86">
        <v>24</v>
      </c>
      <c r="D83" s="121">
        <v>0.0028088595687162194</v>
      </c>
      <c r="E83" s="121">
        <v>1.6622775059383414</v>
      </c>
      <c r="F83" s="86" t="s">
        <v>5715</v>
      </c>
      <c r="G83" s="86" t="b">
        <v>0</v>
      </c>
      <c r="H83" s="86" t="b">
        <v>0</v>
      </c>
      <c r="I83" s="86" t="b">
        <v>0</v>
      </c>
      <c r="J83" s="86" t="b">
        <v>0</v>
      </c>
      <c r="K83" s="86" t="b">
        <v>0</v>
      </c>
      <c r="L83" s="86" t="b">
        <v>0</v>
      </c>
    </row>
    <row r="84" spans="1:12" ht="15">
      <c r="A84" s="86" t="s">
        <v>5571</v>
      </c>
      <c r="B84" s="86" t="s">
        <v>5186</v>
      </c>
      <c r="C84" s="86">
        <v>24</v>
      </c>
      <c r="D84" s="121">
        <v>0.0028088595687162194</v>
      </c>
      <c r="E84" s="121">
        <v>1.62021616093763</v>
      </c>
      <c r="F84" s="86" t="s">
        <v>5715</v>
      </c>
      <c r="G84" s="86" t="b">
        <v>0</v>
      </c>
      <c r="H84" s="86" t="b">
        <v>0</v>
      </c>
      <c r="I84" s="86" t="b">
        <v>0</v>
      </c>
      <c r="J84" s="86" t="b">
        <v>0</v>
      </c>
      <c r="K84" s="86" t="b">
        <v>0</v>
      </c>
      <c r="L84" s="86" t="b">
        <v>0</v>
      </c>
    </row>
    <row r="85" spans="1:12" ht="15">
      <c r="A85" s="86" t="s">
        <v>5572</v>
      </c>
      <c r="B85" s="86" t="s">
        <v>5573</v>
      </c>
      <c r="C85" s="86">
        <v>24</v>
      </c>
      <c r="D85" s="121">
        <v>0.0028088595687162194</v>
      </c>
      <c r="E85" s="121">
        <v>2.654978267196842</v>
      </c>
      <c r="F85" s="86" t="s">
        <v>5715</v>
      </c>
      <c r="G85" s="86" t="b">
        <v>0</v>
      </c>
      <c r="H85" s="86" t="b">
        <v>0</v>
      </c>
      <c r="I85" s="86" t="b">
        <v>0</v>
      </c>
      <c r="J85" s="86" t="b">
        <v>0</v>
      </c>
      <c r="K85" s="86" t="b">
        <v>0</v>
      </c>
      <c r="L85" s="86" t="b">
        <v>0</v>
      </c>
    </row>
    <row r="86" spans="1:12" ht="15">
      <c r="A86" s="86" t="s">
        <v>5573</v>
      </c>
      <c r="B86" s="86" t="s">
        <v>5186</v>
      </c>
      <c r="C86" s="86">
        <v>24</v>
      </c>
      <c r="D86" s="121">
        <v>0.0028088595687162194</v>
      </c>
      <c r="E86" s="121">
        <v>1.62021616093763</v>
      </c>
      <c r="F86" s="86" t="s">
        <v>5715</v>
      </c>
      <c r="G86" s="86" t="b">
        <v>0</v>
      </c>
      <c r="H86" s="86" t="b">
        <v>0</v>
      </c>
      <c r="I86" s="86" t="b">
        <v>0</v>
      </c>
      <c r="J86" s="86" t="b">
        <v>0</v>
      </c>
      <c r="K86" s="86" t="b">
        <v>0</v>
      </c>
      <c r="L86" s="86" t="b">
        <v>0</v>
      </c>
    </row>
    <row r="87" spans="1:12" ht="15">
      <c r="A87" s="86" t="s">
        <v>5186</v>
      </c>
      <c r="B87" s="86" t="s">
        <v>5574</v>
      </c>
      <c r="C87" s="86">
        <v>24</v>
      </c>
      <c r="D87" s="121">
        <v>0.0028088595687162194</v>
      </c>
      <c r="E87" s="121">
        <v>1.62021616093763</v>
      </c>
      <c r="F87" s="86" t="s">
        <v>5715</v>
      </c>
      <c r="G87" s="86" t="b">
        <v>0</v>
      </c>
      <c r="H87" s="86" t="b">
        <v>0</v>
      </c>
      <c r="I87" s="86" t="b">
        <v>0</v>
      </c>
      <c r="J87" s="86" t="b">
        <v>0</v>
      </c>
      <c r="K87" s="86" t="b">
        <v>1</v>
      </c>
      <c r="L87" s="86" t="b">
        <v>1</v>
      </c>
    </row>
    <row r="88" spans="1:12" ht="15">
      <c r="A88" s="86" t="s">
        <v>5574</v>
      </c>
      <c r="B88" s="86" t="s">
        <v>664</v>
      </c>
      <c r="C88" s="86">
        <v>24</v>
      </c>
      <c r="D88" s="121">
        <v>0.0028088595687162194</v>
      </c>
      <c r="E88" s="121">
        <v>2.654978267196842</v>
      </c>
      <c r="F88" s="86" t="s">
        <v>5715</v>
      </c>
      <c r="G88" s="86" t="b">
        <v>0</v>
      </c>
      <c r="H88" s="86" t="b">
        <v>1</v>
      </c>
      <c r="I88" s="86" t="b">
        <v>1</v>
      </c>
      <c r="J88" s="86" t="b">
        <v>0</v>
      </c>
      <c r="K88" s="86" t="b">
        <v>0</v>
      </c>
      <c r="L88" s="86" t="b">
        <v>0</v>
      </c>
    </row>
    <row r="89" spans="1:12" ht="15">
      <c r="A89" s="86" t="s">
        <v>664</v>
      </c>
      <c r="B89" s="86" t="s">
        <v>5575</v>
      </c>
      <c r="C89" s="86">
        <v>24</v>
      </c>
      <c r="D89" s="121">
        <v>0.0028088595687162194</v>
      </c>
      <c r="E89" s="121">
        <v>2.654978267196842</v>
      </c>
      <c r="F89" s="86" t="s">
        <v>5715</v>
      </c>
      <c r="G89" s="86" t="b">
        <v>0</v>
      </c>
      <c r="H89" s="86" t="b">
        <v>0</v>
      </c>
      <c r="I89" s="86" t="b">
        <v>0</v>
      </c>
      <c r="J89" s="86" t="b">
        <v>0</v>
      </c>
      <c r="K89" s="86" t="b">
        <v>0</v>
      </c>
      <c r="L89" s="86" t="b">
        <v>0</v>
      </c>
    </row>
    <row r="90" spans="1:12" ht="15">
      <c r="A90" s="86" t="s">
        <v>5575</v>
      </c>
      <c r="B90" s="86" t="s">
        <v>5206</v>
      </c>
      <c r="C90" s="86">
        <v>24</v>
      </c>
      <c r="D90" s="121">
        <v>0.0028088595687162194</v>
      </c>
      <c r="E90" s="121">
        <v>2.3539482715328606</v>
      </c>
      <c r="F90" s="86" t="s">
        <v>5715</v>
      </c>
      <c r="G90" s="86" t="b">
        <v>0</v>
      </c>
      <c r="H90" s="86" t="b">
        <v>0</v>
      </c>
      <c r="I90" s="86" t="b">
        <v>0</v>
      </c>
      <c r="J90" s="86" t="b">
        <v>0</v>
      </c>
      <c r="K90" s="86" t="b">
        <v>0</v>
      </c>
      <c r="L90" s="86" t="b">
        <v>0</v>
      </c>
    </row>
    <row r="91" spans="1:12" ht="15">
      <c r="A91" s="86" t="s">
        <v>5207</v>
      </c>
      <c r="B91" s="86" t="s">
        <v>5130</v>
      </c>
      <c r="C91" s="86">
        <v>24</v>
      </c>
      <c r="D91" s="121">
        <v>0.0028088595687162194</v>
      </c>
      <c r="E91" s="121">
        <v>2.3539482715328606</v>
      </c>
      <c r="F91" s="86" t="s">
        <v>5715</v>
      </c>
      <c r="G91" s="86" t="b">
        <v>0</v>
      </c>
      <c r="H91" s="86" t="b">
        <v>0</v>
      </c>
      <c r="I91" s="86" t="b">
        <v>0</v>
      </c>
      <c r="J91" s="86" t="b">
        <v>0</v>
      </c>
      <c r="K91" s="86" t="b">
        <v>0</v>
      </c>
      <c r="L91" s="86" t="b">
        <v>0</v>
      </c>
    </row>
    <row r="92" spans="1:12" ht="15">
      <c r="A92" s="86" t="s">
        <v>5130</v>
      </c>
      <c r="B92" s="86" t="s">
        <v>5576</v>
      </c>
      <c r="C92" s="86">
        <v>24</v>
      </c>
      <c r="D92" s="121">
        <v>0.0028088595687162194</v>
      </c>
      <c r="E92" s="121">
        <v>2.654978267196842</v>
      </c>
      <c r="F92" s="86" t="s">
        <v>5715</v>
      </c>
      <c r="G92" s="86" t="b">
        <v>0</v>
      </c>
      <c r="H92" s="86" t="b">
        <v>0</v>
      </c>
      <c r="I92" s="86" t="b">
        <v>0</v>
      </c>
      <c r="J92" s="86" t="b">
        <v>0</v>
      </c>
      <c r="K92" s="86" t="b">
        <v>0</v>
      </c>
      <c r="L92" s="86" t="b">
        <v>0</v>
      </c>
    </row>
    <row r="93" spans="1:12" ht="15">
      <c r="A93" s="86" t="s">
        <v>5576</v>
      </c>
      <c r="B93" s="86" t="s">
        <v>5206</v>
      </c>
      <c r="C93" s="86">
        <v>24</v>
      </c>
      <c r="D93" s="121">
        <v>0.0028088595687162194</v>
      </c>
      <c r="E93" s="121">
        <v>2.3539482715328606</v>
      </c>
      <c r="F93" s="86" t="s">
        <v>5715</v>
      </c>
      <c r="G93" s="86" t="b">
        <v>0</v>
      </c>
      <c r="H93" s="86" t="b">
        <v>0</v>
      </c>
      <c r="I93" s="86" t="b">
        <v>0</v>
      </c>
      <c r="J93" s="86" t="b">
        <v>0</v>
      </c>
      <c r="K93" s="86" t="b">
        <v>0</v>
      </c>
      <c r="L93" s="86" t="b">
        <v>0</v>
      </c>
    </row>
    <row r="94" spans="1:12" ht="15">
      <c r="A94" s="86" t="s">
        <v>5207</v>
      </c>
      <c r="B94" s="86" t="s">
        <v>5577</v>
      </c>
      <c r="C94" s="86">
        <v>24</v>
      </c>
      <c r="D94" s="121">
        <v>0.0028088595687162194</v>
      </c>
      <c r="E94" s="121">
        <v>2.3539482715328606</v>
      </c>
      <c r="F94" s="86" t="s">
        <v>5715</v>
      </c>
      <c r="G94" s="86" t="b">
        <v>0</v>
      </c>
      <c r="H94" s="86" t="b">
        <v>0</v>
      </c>
      <c r="I94" s="86" t="b">
        <v>0</v>
      </c>
      <c r="J94" s="86" t="b">
        <v>0</v>
      </c>
      <c r="K94" s="86" t="b">
        <v>0</v>
      </c>
      <c r="L94" s="86" t="b">
        <v>0</v>
      </c>
    </row>
    <row r="95" spans="1:12" ht="15">
      <c r="A95" s="86" t="s">
        <v>5577</v>
      </c>
      <c r="B95" s="86" t="s">
        <v>5578</v>
      </c>
      <c r="C95" s="86">
        <v>24</v>
      </c>
      <c r="D95" s="121">
        <v>0.0028088595687162194</v>
      </c>
      <c r="E95" s="121">
        <v>2.654978267196842</v>
      </c>
      <c r="F95" s="86" t="s">
        <v>5715</v>
      </c>
      <c r="G95" s="86" t="b">
        <v>0</v>
      </c>
      <c r="H95" s="86" t="b">
        <v>0</v>
      </c>
      <c r="I95" s="86" t="b">
        <v>0</v>
      </c>
      <c r="J95" s="86" t="b">
        <v>1</v>
      </c>
      <c r="K95" s="86" t="b">
        <v>0</v>
      </c>
      <c r="L95" s="86" t="b">
        <v>0</v>
      </c>
    </row>
    <row r="96" spans="1:12" ht="15">
      <c r="A96" s="86" t="s">
        <v>5578</v>
      </c>
      <c r="B96" s="86" t="s">
        <v>5579</v>
      </c>
      <c r="C96" s="86">
        <v>24</v>
      </c>
      <c r="D96" s="121">
        <v>0.0028088595687162194</v>
      </c>
      <c r="E96" s="121">
        <v>2.654978267196842</v>
      </c>
      <c r="F96" s="86" t="s">
        <v>5715</v>
      </c>
      <c r="G96" s="86" t="b">
        <v>1</v>
      </c>
      <c r="H96" s="86" t="b">
        <v>0</v>
      </c>
      <c r="I96" s="86" t="b">
        <v>0</v>
      </c>
      <c r="J96" s="86" t="b">
        <v>0</v>
      </c>
      <c r="K96" s="86" t="b">
        <v>0</v>
      </c>
      <c r="L96" s="86" t="b">
        <v>0</v>
      </c>
    </row>
    <row r="97" spans="1:12" ht="15">
      <c r="A97" s="86" t="s">
        <v>5579</v>
      </c>
      <c r="B97" s="86" t="s">
        <v>5580</v>
      </c>
      <c r="C97" s="86">
        <v>24</v>
      </c>
      <c r="D97" s="121">
        <v>0.0028088595687162194</v>
      </c>
      <c r="E97" s="121">
        <v>2.654978267196842</v>
      </c>
      <c r="F97" s="86" t="s">
        <v>5715</v>
      </c>
      <c r="G97" s="86" t="b">
        <v>0</v>
      </c>
      <c r="H97" s="86" t="b">
        <v>0</v>
      </c>
      <c r="I97" s="86" t="b">
        <v>0</v>
      </c>
      <c r="J97" s="86" t="b">
        <v>0</v>
      </c>
      <c r="K97" s="86" t="b">
        <v>0</v>
      </c>
      <c r="L97" s="86" t="b">
        <v>0</v>
      </c>
    </row>
    <row r="98" spans="1:12" ht="15">
      <c r="A98" s="86" t="s">
        <v>5580</v>
      </c>
      <c r="B98" s="86" t="s">
        <v>5581</v>
      </c>
      <c r="C98" s="86">
        <v>24</v>
      </c>
      <c r="D98" s="121">
        <v>0.0028088595687162194</v>
      </c>
      <c r="E98" s="121">
        <v>2.654978267196842</v>
      </c>
      <c r="F98" s="86" t="s">
        <v>5715</v>
      </c>
      <c r="G98" s="86" t="b">
        <v>0</v>
      </c>
      <c r="H98" s="86" t="b">
        <v>0</v>
      </c>
      <c r="I98" s="86" t="b">
        <v>0</v>
      </c>
      <c r="J98" s="86" t="b">
        <v>0</v>
      </c>
      <c r="K98" s="86" t="b">
        <v>0</v>
      </c>
      <c r="L98" s="86" t="b">
        <v>0</v>
      </c>
    </row>
    <row r="99" spans="1:12" ht="15">
      <c r="A99" s="86" t="s">
        <v>5581</v>
      </c>
      <c r="B99" s="86" t="s">
        <v>5184</v>
      </c>
      <c r="C99" s="86">
        <v>24</v>
      </c>
      <c r="D99" s="121">
        <v>0.0028088595687162194</v>
      </c>
      <c r="E99" s="121">
        <v>1.5834030733841578</v>
      </c>
      <c r="F99" s="86" t="s">
        <v>5715</v>
      </c>
      <c r="G99" s="86" t="b">
        <v>0</v>
      </c>
      <c r="H99" s="86" t="b">
        <v>0</v>
      </c>
      <c r="I99" s="86" t="b">
        <v>0</v>
      </c>
      <c r="J99" s="86" t="b">
        <v>0</v>
      </c>
      <c r="K99" s="86" t="b">
        <v>0</v>
      </c>
      <c r="L99" s="86" t="b">
        <v>0</v>
      </c>
    </row>
    <row r="100" spans="1:12" ht="15">
      <c r="A100" s="86" t="s">
        <v>5184</v>
      </c>
      <c r="B100" s="86" t="s">
        <v>5526</v>
      </c>
      <c r="C100" s="86">
        <v>24</v>
      </c>
      <c r="D100" s="121">
        <v>0.0028088595687162194</v>
      </c>
      <c r="E100" s="121">
        <v>0.5882965297668364</v>
      </c>
      <c r="F100" s="86" t="s">
        <v>5715</v>
      </c>
      <c r="G100" s="86" t="b">
        <v>0</v>
      </c>
      <c r="H100" s="86" t="b">
        <v>0</v>
      </c>
      <c r="I100" s="86" t="b">
        <v>0</v>
      </c>
      <c r="J100" s="86" t="b">
        <v>1</v>
      </c>
      <c r="K100" s="86" t="b">
        <v>0</v>
      </c>
      <c r="L100" s="86" t="b">
        <v>0</v>
      </c>
    </row>
    <row r="101" spans="1:12" ht="15">
      <c r="A101" s="86" t="s">
        <v>5526</v>
      </c>
      <c r="B101" s="86" t="s">
        <v>683</v>
      </c>
      <c r="C101" s="86">
        <v>24</v>
      </c>
      <c r="D101" s="121">
        <v>0.0028088595687162194</v>
      </c>
      <c r="E101" s="121">
        <v>1.230822875688029</v>
      </c>
      <c r="F101" s="86" t="s">
        <v>5715</v>
      </c>
      <c r="G101" s="86" t="b">
        <v>1</v>
      </c>
      <c r="H101" s="86" t="b">
        <v>0</v>
      </c>
      <c r="I101" s="86" t="b">
        <v>0</v>
      </c>
      <c r="J101" s="86" t="b">
        <v>0</v>
      </c>
      <c r="K101" s="86" t="b">
        <v>0</v>
      </c>
      <c r="L101" s="86" t="b">
        <v>0</v>
      </c>
    </row>
    <row r="102" spans="1:12" ht="15">
      <c r="A102" s="86" t="s">
        <v>5552</v>
      </c>
      <c r="B102" s="86" t="s">
        <v>623</v>
      </c>
      <c r="C102" s="86">
        <v>24</v>
      </c>
      <c r="D102" s="121">
        <v>0.0028088595687162194</v>
      </c>
      <c r="E102" s="121">
        <v>1.67503806112581</v>
      </c>
      <c r="F102" s="86" t="s">
        <v>5715</v>
      </c>
      <c r="G102" s="86" t="b">
        <v>0</v>
      </c>
      <c r="H102" s="86" t="b">
        <v>0</v>
      </c>
      <c r="I102" s="86" t="b">
        <v>0</v>
      </c>
      <c r="J102" s="86" t="b">
        <v>0</v>
      </c>
      <c r="K102" s="86" t="b">
        <v>0</v>
      </c>
      <c r="L102" s="86" t="b">
        <v>0</v>
      </c>
    </row>
    <row r="103" spans="1:12" ht="15">
      <c r="A103" s="86" t="s">
        <v>5584</v>
      </c>
      <c r="B103" s="86" t="s">
        <v>5585</v>
      </c>
      <c r="C103" s="86">
        <v>20</v>
      </c>
      <c r="D103" s="121">
        <v>0.002480169012525272</v>
      </c>
      <c r="E103" s="121">
        <v>2.734159513244467</v>
      </c>
      <c r="F103" s="86" t="s">
        <v>5715</v>
      </c>
      <c r="G103" s="86" t="b">
        <v>0</v>
      </c>
      <c r="H103" s="86" t="b">
        <v>0</v>
      </c>
      <c r="I103" s="86" t="b">
        <v>0</v>
      </c>
      <c r="J103" s="86" t="b">
        <v>0</v>
      </c>
      <c r="K103" s="86" t="b">
        <v>0</v>
      </c>
      <c r="L103" s="86" t="b">
        <v>0</v>
      </c>
    </row>
    <row r="104" spans="1:12" ht="15">
      <c r="A104" s="86" t="s">
        <v>5586</v>
      </c>
      <c r="B104" s="86" t="s">
        <v>5587</v>
      </c>
      <c r="C104" s="86">
        <v>20</v>
      </c>
      <c r="D104" s="121">
        <v>0.002480169012525272</v>
      </c>
      <c r="E104" s="121">
        <v>2.734159513244467</v>
      </c>
      <c r="F104" s="86" t="s">
        <v>5715</v>
      </c>
      <c r="G104" s="86" t="b">
        <v>0</v>
      </c>
      <c r="H104" s="86" t="b">
        <v>0</v>
      </c>
      <c r="I104" s="86" t="b">
        <v>0</v>
      </c>
      <c r="J104" s="86" t="b">
        <v>0</v>
      </c>
      <c r="K104" s="86" t="b">
        <v>0</v>
      </c>
      <c r="L104" s="86" t="b">
        <v>0</v>
      </c>
    </row>
    <row r="105" spans="1:12" ht="15">
      <c r="A105" s="86" t="s">
        <v>5184</v>
      </c>
      <c r="B105" s="86" t="s">
        <v>661</v>
      </c>
      <c r="C105" s="86">
        <v>17</v>
      </c>
      <c r="D105" s="121">
        <v>0.0022138039514933484</v>
      </c>
      <c r="E105" s="121">
        <v>1.586483189003368</v>
      </c>
      <c r="F105" s="86" t="s">
        <v>5715</v>
      </c>
      <c r="G105" s="86" t="b">
        <v>0</v>
      </c>
      <c r="H105" s="86" t="b">
        <v>0</v>
      </c>
      <c r="I105" s="86" t="b">
        <v>0</v>
      </c>
      <c r="J105" s="86" t="b">
        <v>0</v>
      </c>
      <c r="K105" s="86" t="b">
        <v>0</v>
      </c>
      <c r="L105" s="86" t="b">
        <v>0</v>
      </c>
    </row>
    <row r="106" spans="1:12" ht="15">
      <c r="A106" s="86" t="s">
        <v>661</v>
      </c>
      <c r="B106" s="86" t="s">
        <v>5584</v>
      </c>
      <c r="C106" s="86">
        <v>17</v>
      </c>
      <c r="D106" s="121">
        <v>0.0022138039514933484</v>
      </c>
      <c r="E106" s="121">
        <v>2.734159513244467</v>
      </c>
      <c r="F106" s="86" t="s">
        <v>5715</v>
      </c>
      <c r="G106" s="86" t="b">
        <v>0</v>
      </c>
      <c r="H106" s="86" t="b">
        <v>0</v>
      </c>
      <c r="I106" s="86" t="b">
        <v>0</v>
      </c>
      <c r="J106" s="86" t="b">
        <v>0</v>
      </c>
      <c r="K106" s="86" t="b">
        <v>0</v>
      </c>
      <c r="L106" s="86" t="b">
        <v>0</v>
      </c>
    </row>
    <row r="107" spans="1:12" ht="15">
      <c r="A107" s="86" t="s">
        <v>5585</v>
      </c>
      <c r="B107" s="86" t="s">
        <v>5586</v>
      </c>
      <c r="C107" s="86">
        <v>17</v>
      </c>
      <c r="D107" s="121">
        <v>0.0022138039514933484</v>
      </c>
      <c r="E107" s="121">
        <v>2.6635784389587593</v>
      </c>
      <c r="F107" s="86" t="s">
        <v>5715</v>
      </c>
      <c r="G107" s="86" t="b">
        <v>0</v>
      </c>
      <c r="H107" s="86" t="b">
        <v>0</v>
      </c>
      <c r="I107" s="86" t="b">
        <v>0</v>
      </c>
      <c r="J107" s="86" t="b">
        <v>0</v>
      </c>
      <c r="K107" s="86" t="b">
        <v>0</v>
      </c>
      <c r="L107" s="86" t="b">
        <v>0</v>
      </c>
    </row>
    <row r="108" spans="1:12" ht="15">
      <c r="A108" s="86" t="s">
        <v>5587</v>
      </c>
      <c r="B108" s="86" t="s">
        <v>5187</v>
      </c>
      <c r="C108" s="86">
        <v>17</v>
      </c>
      <c r="D108" s="121">
        <v>0.0022138039514933484</v>
      </c>
      <c r="E108" s="121">
        <v>1.5614879134469228</v>
      </c>
      <c r="F108" s="86" t="s">
        <v>5715</v>
      </c>
      <c r="G108" s="86" t="b">
        <v>0</v>
      </c>
      <c r="H108" s="86" t="b">
        <v>0</v>
      </c>
      <c r="I108" s="86" t="b">
        <v>0</v>
      </c>
      <c r="J108" s="86" t="b">
        <v>0</v>
      </c>
      <c r="K108" s="86" t="b">
        <v>0</v>
      </c>
      <c r="L108" s="86" t="b">
        <v>0</v>
      </c>
    </row>
    <row r="109" spans="1:12" ht="15">
      <c r="A109" s="86" t="s">
        <v>5590</v>
      </c>
      <c r="B109" s="86" t="s">
        <v>5212</v>
      </c>
      <c r="C109" s="86">
        <v>16</v>
      </c>
      <c r="D109" s="121">
        <v>0.0021206762639237845</v>
      </c>
      <c r="E109" s="121">
        <v>2.4331295175804857</v>
      </c>
      <c r="F109" s="86" t="s">
        <v>5715</v>
      </c>
      <c r="G109" s="86" t="b">
        <v>0</v>
      </c>
      <c r="H109" s="86" t="b">
        <v>0</v>
      </c>
      <c r="I109" s="86" t="b">
        <v>0</v>
      </c>
      <c r="J109" s="86" t="b">
        <v>0</v>
      </c>
      <c r="K109" s="86" t="b">
        <v>0</v>
      </c>
      <c r="L109" s="86" t="b">
        <v>0</v>
      </c>
    </row>
    <row r="110" spans="1:12" ht="15">
      <c r="A110" s="86" t="s">
        <v>5212</v>
      </c>
      <c r="B110" s="86" t="s">
        <v>5591</v>
      </c>
      <c r="C110" s="86">
        <v>16</v>
      </c>
      <c r="D110" s="121">
        <v>0.0021206762639237845</v>
      </c>
      <c r="E110" s="121">
        <v>2.4331295175804857</v>
      </c>
      <c r="F110" s="86" t="s">
        <v>5715</v>
      </c>
      <c r="G110" s="86" t="b">
        <v>0</v>
      </c>
      <c r="H110" s="86" t="b">
        <v>0</v>
      </c>
      <c r="I110" s="86" t="b">
        <v>0</v>
      </c>
      <c r="J110" s="86" t="b">
        <v>0</v>
      </c>
      <c r="K110" s="86" t="b">
        <v>1</v>
      </c>
      <c r="L110" s="86" t="b">
        <v>0</v>
      </c>
    </row>
    <row r="111" spans="1:12" ht="15">
      <c r="A111" s="86" t="s">
        <v>5591</v>
      </c>
      <c r="B111" s="86" t="s">
        <v>5592</v>
      </c>
      <c r="C111" s="86">
        <v>16</v>
      </c>
      <c r="D111" s="121">
        <v>0.0021206762639237845</v>
      </c>
      <c r="E111" s="121">
        <v>2.831069526252523</v>
      </c>
      <c r="F111" s="86" t="s">
        <v>5715</v>
      </c>
      <c r="G111" s="86" t="b">
        <v>0</v>
      </c>
      <c r="H111" s="86" t="b">
        <v>1</v>
      </c>
      <c r="I111" s="86" t="b">
        <v>0</v>
      </c>
      <c r="J111" s="86" t="b">
        <v>0</v>
      </c>
      <c r="K111" s="86" t="b">
        <v>0</v>
      </c>
      <c r="L111" s="86" t="b">
        <v>0</v>
      </c>
    </row>
    <row r="112" spans="1:12" ht="15">
      <c r="A112" s="86" t="s">
        <v>5592</v>
      </c>
      <c r="B112" s="86" t="s">
        <v>5183</v>
      </c>
      <c r="C112" s="86">
        <v>16</v>
      </c>
      <c r="D112" s="121">
        <v>0.0021206762639237845</v>
      </c>
      <c r="E112" s="121">
        <v>1.3336215238525206</v>
      </c>
      <c r="F112" s="86" t="s">
        <v>5715</v>
      </c>
      <c r="G112" s="86" t="b">
        <v>0</v>
      </c>
      <c r="H112" s="86" t="b">
        <v>0</v>
      </c>
      <c r="I112" s="86" t="b">
        <v>0</v>
      </c>
      <c r="J112" s="86" t="b">
        <v>0</v>
      </c>
      <c r="K112" s="86" t="b">
        <v>0</v>
      </c>
      <c r="L112" s="86" t="b">
        <v>0</v>
      </c>
    </row>
    <row r="113" spans="1:12" ht="15">
      <c r="A113" s="86" t="s">
        <v>5183</v>
      </c>
      <c r="B113" s="86" t="s">
        <v>5593</v>
      </c>
      <c r="C113" s="86">
        <v>16</v>
      </c>
      <c r="D113" s="121">
        <v>0.0021206762639237845</v>
      </c>
      <c r="E113" s="121">
        <v>1.7255593414825492</v>
      </c>
      <c r="F113" s="86" t="s">
        <v>5715</v>
      </c>
      <c r="G113" s="86" t="b">
        <v>0</v>
      </c>
      <c r="H113" s="86" t="b">
        <v>0</v>
      </c>
      <c r="I113" s="86" t="b">
        <v>0</v>
      </c>
      <c r="J113" s="86" t="b">
        <v>0</v>
      </c>
      <c r="K113" s="86" t="b">
        <v>0</v>
      </c>
      <c r="L113" s="86" t="b">
        <v>0</v>
      </c>
    </row>
    <row r="114" spans="1:12" ht="15">
      <c r="A114" s="86" t="s">
        <v>5593</v>
      </c>
      <c r="B114" s="86" t="s">
        <v>5594</v>
      </c>
      <c r="C114" s="86">
        <v>16</v>
      </c>
      <c r="D114" s="121">
        <v>0.0021206762639237845</v>
      </c>
      <c r="E114" s="121">
        <v>2.831069526252523</v>
      </c>
      <c r="F114" s="86" t="s">
        <v>5715</v>
      </c>
      <c r="G114" s="86" t="b">
        <v>0</v>
      </c>
      <c r="H114" s="86" t="b">
        <v>0</v>
      </c>
      <c r="I114" s="86" t="b">
        <v>0</v>
      </c>
      <c r="J114" s="86" t="b">
        <v>0</v>
      </c>
      <c r="K114" s="86" t="b">
        <v>0</v>
      </c>
      <c r="L114" s="86" t="b">
        <v>0</v>
      </c>
    </row>
    <row r="115" spans="1:12" ht="15">
      <c r="A115" s="86" t="s">
        <v>5594</v>
      </c>
      <c r="B115" s="86" t="s">
        <v>5595</v>
      </c>
      <c r="C115" s="86">
        <v>16</v>
      </c>
      <c r="D115" s="121">
        <v>0.0021206762639237845</v>
      </c>
      <c r="E115" s="121">
        <v>2.831069526252523</v>
      </c>
      <c r="F115" s="86" t="s">
        <v>5715</v>
      </c>
      <c r="G115" s="86" t="b">
        <v>0</v>
      </c>
      <c r="H115" s="86" t="b">
        <v>0</v>
      </c>
      <c r="I115" s="86" t="b">
        <v>0</v>
      </c>
      <c r="J115" s="86" t="b">
        <v>0</v>
      </c>
      <c r="K115" s="86" t="b">
        <v>0</v>
      </c>
      <c r="L115" s="86" t="b">
        <v>0</v>
      </c>
    </row>
    <row r="116" spans="1:12" ht="15">
      <c r="A116" s="86" t="s">
        <v>5595</v>
      </c>
      <c r="B116" s="86" t="s">
        <v>5185</v>
      </c>
      <c r="C116" s="86">
        <v>16</v>
      </c>
      <c r="D116" s="121">
        <v>0.0021206762639237845</v>
      </c>
      <c r="E116" s="121">
        <v>1.5911447129903717</v>
      </c>
      <c r="F116" s="86" t="s">
        <v>5715</v>
      </c>
      <c r="G116" s="86" t="b">
        <v>0</v>
      </c>
      <c r="H116" s="86" t="b">
        <v>0</v>
      </c>
      <c r="I116" s="86" t="b">
        <v>0</v>
      </c>
      <c r="J116" s="86" t="b">
        <v>0</v>
      </c>
      <c r="K116" s="86" t="b">
        <v>0</v>
      </c>
      <c r="L116" s="86" t="b">
        <v>0</v>
      </c>
    </row>
    <row r="117" spans="1:12" ht="15">
      <c r="A117" s="86" t="s">
        <v>5185</v>
      </c>
      <c r="B117" s="86" t="s">
        <v>5596</v>
      </c>
      <c r="C117" s="86">
        <v>16</v>
      </c>
      <c r="D117" s="121">
        <v>0.0021206762639237845</v>
      </c>
      <c r="E117" s="121">
        <v>1.5911447129903717</v>
      </c>
      <c r="F117" s="86" t="s">
        <v>5715</v>
      </c>
      <c r="G117" s="86" t="b">
        <v>0</v>
      </c>
      <c r="H117" s="86" t="b">
        <v>0</v>
      </c>
      <c r="I117" s="86" t="b">
        <v>0</v>
      </c>
      <c r="J117" s="86" t="b">
        <v>0</v>
      </c>
      <c r="K117" s="86" t="b">
        <v>0</v>
      </c>
      <c r="L117" s="86" t="b">
        <v>0</v>
      </c>
    </row>
    <row r="118" spans="1:12" ht="15">
      <c r="A118" s="86" t="s">
        <v>5596</v>
      </c>
      <c r="B118" s="86" t="s">
        <v>5597</v>
      </c>
      <c r="C118" s="86">
        <v>16</v>
      </c>
      <c r="D118" s="121">
        <v>0.0021206762639237845</v>
      </c>
      <c r="E118" s="121">
        <v>2.831069526252523</v>
      </c>
      <c r="F118" s="86" t="s">
        <v>5715</v>
      </c>
      <c r="G118" s="86" t="b">
        <v>0</v>
      </c>
      <c r="H118" s="86" t="b">
        <v>0</v>
      </c>
      <c r="I118" s="86" t="b">
        <v>0</v>
      </c>
      <c r="J118" s="86" t="b">
        <v>0</v>
      </c>
      <c r="K118" s="86" t="b">
        <v>0</v>
      </c>
      <c r="L118" s="86" t="b">
        <v>0</v>
      </c>
    </row>
    <row r="119" spans="1:12" ht="15">
      <c r="A119" s="86" t="s">
        <v>5597</v>
      </c>
      <c r="B119" s="86" t="s">
        <v>5598</v>
      </c>
      <c r="C119" s="86">
        <v>16</v>
      </c>
      <c r="D119" s="121">
        <v>0.0021206762639237845</v>
      </c>
      <c r="E119" s="121">
        <v>2.831069526252523</v>
      </c>
      <c r="F119" s="86" t="s">
        <v>5715</v>
      </c>
      <c r="G119" s="86" t="b">
        <v>0</v>
      </c>
      <c r="H119" s="86" t="b">
        <v>0</v>
      </c>
      <c r="I119" s="86" t="b">
        <v>0</v>
      </c>
      <c r="J119" s="86" t="b">
        <v>0</v>
      </c>
      <c r="K119" s="86" t="b">
        <v>0</v>
      </c>
      <c r="L119" s="86" t="b">
        <v>0</v>
      </c>
    </row>
    <row r="120" spans="1:12" ht="15">
      <c r="A120" s="86" t="s">
        <v>5598</v>
      </c>
      <c r="B120" s="86" t="s">
        <v>5599</v>
      </c>
      <c r="C120" s="86">
        <v>16</v>
      </c>
      <c r="D120" s="121">
        <v>0.0021206762639237845</v>
      </c>
      <c r="E120" s="121">
        <v>2.831069526252523</v>
      </c>
      <c r="F120" s="86" t="s">
        <v>5715</v>
      </c>
      <c r="G120" s="86" t="b">
        <v>0</v>
      </c>
      <c r="H120" s="86" t="b">
        <v>0</v>
      </c>
      <c r="I120" s="86" t="b">
        <v>0</v>
      </c>
      <c r="J120" s="86" t="b">
        <v>0</v>
      </c>
      <c r="K120" s="86" t="b">
        <v>0</v>
      </c>
      <c r="L120" s="86" t="b">
        <v>0</v>
      </c>
    </row>
    <row r="121" spans="1:12" ht="15">
      <c r="A121" s="86" t="s">
        <v>5599</v>
      </c>
      <c r="B121" s="86" t="s">
        <v>5214</v>
      </c>
      <c r="C121" s="86">
        <v>16</v>
      </c>
      <c r="D121" s="121">
        <v>0.0021206762639237845</v>
      </c>
      <c r="E121" s="121">
        <v>2.2870014819022475</v>
      </c>
      <c r="F121" s="86" t="s">
        <v>5715</v>
      </c>
      <c r="G121" s="86" t="b">
        <v>0</v>
      </c>
      <c r="H121" s="86" t="b">
        <v>0</v>
      </c>
      <c r="I121" s="86" t="b">
        <v>0</v>
      </c>
      <c r="J121" s="86" t="b">
        <v>0</v>
      </c>
      <c r="K121" s="86" t="b">
        <v>0</v>
      </c>
      <c r="L121" s="86" t="b">
        <v>0</v>
      </c>
    </row>
    <row r="122" spans="1:12" ht="15">
      <c r="A122" s="86" t="s">
        <v>5214</v>
      </c>
      <c r="B122" s="86" t="s">
        <v>5600</v>
      </c>
      <c r="C122" s="86">
        <v>16</v>
      </c>
      <c r="D122" s="121">
        <v>0.0021206762639237845</v>
      </c>
      <c r="E122" s="121">
        <v>2.2870014819022475</v>
      </c>
      <c r="F122" s="86" t="s">
        <v>5715</v>
      </c>
      <c r="G122" s="86" t="b">
        <v>0</v>
      </c>
      <c r="H122" s="86" t="b">
        <v>0</v>
      </c>
      <c r="I122" s="86" t="b">
        <v>0</v>
      </c>
      <c r="J122" s="86" t="b">
        <v>0</v>
      </c>
      <c r="K122" s="86" t="b">
        <v>0</v>
      </c>
      <c r="L122" s="86" t="b">
        <v>0</v>
      </c>
    </row>
    <row r="123" spans="1:12" ht="15">
      <c r="A123" s="86" t="s">
        <v>5600</v>
      </c>
      <c r="B123" s="86" t="s">
        <v>5212</v>
      </c>
      <c r="C123" s="86">
        <v>16</v>
      </c>
      <c r="D123" s="121">
        <v>0.0021206762639237845</v>
      </c>
      <c r="E123" s="121">
        <v>2.4331295175804857</v>
      </c>
      <c r="F123" s="86" t="s">
        <v>5715</v>
      </c>
      <c r="G123" s="86" t="b">
        <v>0</v>
      </c>
      <c r="H123" s="86" t="b">
        <v>0</v>
      </c>
      <c r="I123" s="86" t="b">
        <v>0</v>
      </c>
      <c r="J123" s="86" t="b">
        <v>0</v>
      </c>
      <c r="K123" s="86" t="b">
        <v>0</v>
      </c>
      <c r="L123" s="86" t="b">
        <v>0</v>
      </c>
    </row>
    <row r="124" spans="1:12" ht="15">
      <c r="A124" s="86" t="s">
        <v>5212</v>
      </c>
      <c r="B124" s="86" t="s">
        <v>5213</v>
      </c>
      <c r="C124" s="86">
        <v>16</v>
      </c>
      <c r="D124" s="121">
        <v>0.0021206762639237845</v>
      </c>
      <c r="E124" s="121">
        <v>1.8590982498527666</v>
      </c>
      <c r="F124" s="86" t="s">
        <v>5715</v>
      </c>
      <c r="G124" s="86" t="b">
        <v>0</v>
      </c>
      <c r="H124" s="86" t="b">
        <v>0</v>
      </c>
      <c r="I124" s="86" t="b">
        <v>0</v>
      </c>
      <c r="J124" s="86" t="b">
        <v>0</v>
      </c>
      <c r="K124" s="86" t="b">
        <v>0</v>
      </c>
      <c r="L124" s="86" t="b">
        <v>0</v>
      </c>
    </row>
    <row r="125" spans="1:12" ht="15">
      <c r="A125" s="86" t="s">
        <v>5213</v>
      </c>
      <c r="B125" s="86" t="s">
        <v>5601</v>
      </c>
      <c r="C125" s="86">
        <v>16</v>
      </c>
      <c r="D125" s="121">
        <v>0.0021206762639237845</v>
      </c>
      <c r="E125" s="121">
        <v>2.242797819410194</v>
      </c>
      <c r="F125" s="86" t="s">
        <v>5715</v>
      </c>
      <c r="G125" s="86" t="b">
        <v>0</v>
      </c>
      <c r="H125" s="86" t="b">
        <v>0</v>
      </c>
      <c r="I125" s="86" t="b">
        <v>0</v>
      </c>
      <c r="J125" s="86" t="b">
        <v>0</v>
      </c>
      <c r="K125" s="86" t="b">
        <v>0</v>
      </c>
      <c r="L125" s="86" t="b">
        <v>0</v>
      </c>
    </row>
    <row r="126" spans="1:12" ht="15">
      <c r="A126" s="86" t="s">
        <v>5601</v>
      </c>
      <c r="B126" s="86" t="s">
        <v>624</v>
      </c>
      <c r="C126" s="86">
        <v>16</v>
      </c>
      <c r="D126" s="121">
        <v>0.0021206762639237845</v>
      </c>
      <c r="E126" s="121">
        <v>2.831069526252523</v>
      </c>
      <c r="F126" s="86" t="s">
        <v>5715</v>
      </c>
      <c r="G126" s="86" t="b">
        <v>0</v>
      </c>
      <c r="H126" s="86" t="b">
        <v>0</v>
      </c>
      <c r="I126" s="86" t="b">
        <v>0</v>
      </c>
      <c r="J126" s="86" t="b">
        <v>0</v>
      </c>
      <c r="K126" s="86" t="b">
        <v>0</v>
      </c>
      <c r="L126" s="86" t="b">
        <v>0</v>
      </c>
    </row>
    <row r="127" spans="1:12" ht="15">
      <c r="A127" s="86" t="s">
        <v>5183</v>
      </c>
      <c r="B127" s="86" t="s">
        <v>5602</v>
      </c>
      <c r="C127" s="86">
        <v>11</v>
      </c>
      <c r="D127" s="121">
        <v>0.0016155908800628445</v>
      </c>
      <c r="E127" s="121">
        <v>1.7255593414825492</v>
      </c>
      <c r="F127" s="86" t="s">
        <v>5715</v>
      </c>
      <c r="G127" s="86" t="b">
        <v>0</v>
      </c>
      <c r="H127" s="86" t="b">
        <v>0</v>
      </c>
      <c r="I127" s="86" t="b">
        <v>0</v>
      </c>
      <c r="J127" s="86" t="b">
        <v>1</v>
      </c>
      <c r="K127" s="86" t="b">
        <v>0</v>
      </c>
      <c r="L127" s="86" t="b">
        <v>0</v>
      </c>
    </row>
    <row r="128" spans="1:12" ht="15">
      <c r="A128" s="86" t="s">
        <v>5602</v>
      </c>
      <c r="B128" s="86" t="s">
        <v>5603</v>
      </c>
      <c r="C128" s="86">
        <v>11</v>
      </c>
      <c r="D128" s="121">
        <v>0.0016155908800628445</v>
      </c>
      <c r="E128" s="121">
        <v>2.993796823750223</v>
      </c>
      <c r="F128" s="86" t="s">
        <v>5715</v>
      </c>
      <c r="G128" s="86" t="b">
        <v>1</v>
      </c>
      <c r="H128" s="86" t="b">
        <v>0</v>
      </c>
      <c r="I128" s="86" t="b">
        <v>0</v>
      </c>
      <c r="J128" s="86" t="b">
        <v>0</v>
      </c>
      <c r="K128" s="86" t="b">
        <v>0</v>
      </c>
      <c r="L128" s="86" t="b">
        <v>0</v>
      </c>
    </row>
    <row r="129" spans="1:12" ht="15">
      <c r="A129" s="86" t="s">
        <v>5603</v>
      </c>
      <c r="B129" s="86" t="s">
        <v>5195</v>
      </c>
      <c r="C129" s="86">
        <v>11</v>
      </c>
      <c r="D129" s="121">
        <v>0.0016155908800628445</v>
      </c>
      <c r="E129" s="121">
        <v>1.8420649105539864</v>
      </c>
      <c r="F129" s="86" t="s">
        <v>5715</v>
      </c>
      <c r="G129" s="86" t="b">
        <v>0</v>
      </c>
      <c r="H129" s="86" t="b">
        <v>0</v>
      </c>
      <c r="I129" s="86" t="b">
        <v>0</v>
      </c>
      <c r="J129" s="86" t="b">
        <v>0</v>
      </c>
      <c r="K129" s="86" t="b">
        <v>0</v>
      </c>
      <c r="L129" s="86" t="b">
        <v>0</v>
      </c>
    </row>
    <row r="130" spans="1:12" ht="15">
      <c r="A130" s="86" t="s">
        <v>5195</v>
      </c>
      <c r="B130" s="86" t="s">
        <v>5604</v>
      </c>
      <c r="C130" s="86">
        <v>11</v>
      </c>
      <c r="D130" s="121">
        <v>0.0016155908800628445</v>
      </c>
      <c r="E130" s="121">
        <v>1.8420649105539864</v>
      </c>
      <c r="F130" s="86" t="s">
        <v>5715</v>
      </c>
      <c r="G130" s="86" t="b">
        <v>0</v>
      </c>
      <c r="H130" s="86" t="b">
        <v>0</v>
      </c>
      <c r="I130" s="86" t="b">
        <v>0</v>
      </c>
      <c r="J130" s="86" t="b">
        <v>0</v>
      </c>
      <c r="K130" s="86" t="b">
        <v>0</v>
      </c>
      <c r="L130" s="86" t="b">
        <v>0</v>
      </c>
    </row>
    <row r="131" spans="1:12" ht="15">
      <c r="A131" s="86" t="s">
        <v>5604</v>
      </c>
      <c r="B131" s="86" t="s">
        <v>5605</v>
      </c>
      <c r="C131" s="86">
        <v>11</v>
      </c>
      <c r="D131" s="121">
        <v>0.0016155908800628445</v>
      </c>
      <c r="E131" s="121">
        <v>2.993796823750223</v>
      </c>
      <c r="F131" s="86" t="s">
        <v>5715</v>
      </c>
      <c r="G131" s="86" t="b">
        <v>0</v>
      </c>
      <c r="H131" s="86" t="b">
        <v>0</v>
      </c>
      <c r="I131" s="86" t="b">
        <v>0</v>
      </c>
      <c r="J131" s="86" t="b">
        <v>0</v>
      </c>
      <c r="K131" s="86" t="b">
        <v>0</v>
      </c>
      <c r="L131" s="86" t="b">
        <v>0</v>
      </c>
    </row>
    <row r="132" spans="1:12" ht="15">
      <c r="A132" s="86" t="s">
        <v>5605</v>
      </c>
      <c r="B132" s="86" t="s">
        <v>5606</v>
      </c>
      <c r="C132" s="86">
        <v>11</v>
      </c>
      <c r="D132" s="121">
        <v>0.0016155908800628445</v>
      </c>
      <c r="E132" s="121">
        <v>2.993796823750223</v>
      </c>
      <c r="F132" s="86" t="s">
        <v>5715</v>
      </c>
      <c r="G132" s="86" t="b">
        <v>0</v>
      </c>
      <c r="H132" s="86" t="b">
        <v>0</v>
      </c>
      <c r="I132" s="86" t="b">
        <v>0</v>
      </c>
      <c r="J132" s="86" t="b">
        <v>0</v>
      </c>
      <c r="K132" s="86" t="b">
        <v>0</v>
      </c>
      <c r="L132" s="86" t="b">
        <v>0</v>
      </c>
    </row>
    <row r="133" spans="1:12" ht="15">
      <c r="A133" s="86" t="s">
        <v>5606</v>
      </c>
      <c r="B133" s="86" t="s">
        <v>5607</v>
      </c>
      <c r="C133" s="86">
        <v>11</v>
      </c>
      <c r="D133" s="121">
        <v>0.0016155908800628445</v>
      </c>
      <c r="E133" s="121">
        <v>2.993796823750223</v>
      </c>
      <c r="F133" s="86" t="s">
        <v>5715</v>
      </c>
      <c r="G133" s="86" t="b">
        <v>0</v>
      </c>
      <c r="H133" s="86" t="b">
        <v>0</v>
      </c>
      <c r="I133" s="86" t="b">
        <v>0</v>
      </c>
      <c r="J133" s="86" t="b">
        <v>0</v>
      </c>
      <c r="K133" s="86" t="b">
        <v>0</v>
      </c>
      <c r="L133" s="86" t="b">
        <v>0</v>
      </c>
    </row>
    <row r="134" spans="1:12" ht="15">
      <c r="A134" s="86" t="s">
        <v>5607</v>
      </c>
      <c r="B134" s="86" t="s">
        <v>5608</v>
      </c>
      <c r="C134" s="86">
        <v>11</v>
      </c>
      <c r="D134" s="121">
        <v>0.0016155908800628445</v>
      </c>
      <c r="E134" s="121">
        <v>2.993796823750223</v>
      </c>
      <c r="F134" s="86" t="s">
        <v>5715</v>
      </c>
      <c r="G134" s="86" t="b">
        <v>0</v>
      </c>
      <c r="H134" s="86" t="b">
        <v>0</v>
      </c>
      <c r="I134" s="86" t="b">
        <v>0</v>
      </c>
      <c r="J134" s="86" t="b">
        <v>0</v>
      </c>
      <c r="K134" s="86" t="b">
        <v>0</v>
      </c>
      <c r="L134" s="86" t="b">
        <v>0</v>
      </c>
    </row>
    <row r="135" spans="1:12" ht="15">
      <c r="A135" s="86" t="s">
        <v>5608</v>
      </c>
      <c r="B135" s="86" t="s">
        <v>5609</v>
      </c>
      <c r="C135" s="86">
        <v>11</v>
      </c>
      <c r="D135" s="121">
        <v>0.0016155908800628445</v>
      </c>
      <c r="E135" s="121">
        <v>2.993796823750223</v>
      </c>
      <c r="F135" s="86" t="s">
        <v>5715</v>
      </c>
      <c r="G135" s="86" t="b">
        <v>0</v>
      </c>
      <c r="H135" s="86" t="b">
        <v>0</v>
      </c>
      <c r="I135" s="86" t="b">
        <v>0</v>
      </c>
      <c r="J135" s="86" t="b">
        <v>0</v>
      </c>
      <c r="K135" s="86" t="b">
        <v>0</v>
      </c>
      <c r="L135" s="86" t="b">
        <v>0</v>
      </c>
    </row>
    <row r="136" spans="1:12" ht="15">
      <c r="A136" s="86" t="s">
        <v>5609</v>
      </c>
      <c r="B136" s="86" t="s">
        <v>5610</v>
      </c>
      <c r="C136" s="86">
        <v>11</v>
      </c>
      <c r="D136" s="121">
        <v>0.0016155908800628445</v>
      </c>
      <c r="E136" s="121">
        <v>2.993796823750223</v>
      </c>
      <c r="F136" s="86" t="s">
        <v>5715</v>
      </c>
      <c r="G136" s="86" t="b">
        <v>0</v>
      </c>
      <c r="H136" s="86" t="b">
        <v>0</v>
      </c>
      <c r="I136" s="86" t="b">
        <v>0</v>
      </c>
      <c r="J136" s="86" t="b">
        <v>0</v>
      </c>
      <c r="K136" s="86" t="b">
        <v>0</v>
      </c>
      <c r="L136" s="86" t="b">
        <v>0</v>
      </c>
    </row>
    <row r="137" spans="1:12" ht="15">
      <c r="A137" s="86" t="s">
        <v>5610</v>
      </c>
      <c r="B137" s="86" t="s">
        <v>5611</v>
      </c>
      <c r="C137" s="86">
        <v>11</v>
      </c>
      <c r="D137" s="121">
        <v>0.0016155908800628445</v>
      </c>
      <c r="E137" s="121">
        <v>2.993796823750223</v>
      </c>
      <c r="F137" s="86" t="s">
        <v>5715</v>
      </c>
      <c r="G137" s="86" t="b">
        <v>0</v>
      </c>
      <c r="H137" s="86" t="b">
        <v>0</v>
      </c>
      <c r="I137" s="86" t="b">
        <v>0</v>
      </c>
      <c r="J137" s="86" t="b">
        <v>0</v>
      </c>
      <c r="K137" s="86" t="b">
        <v>0</v>
      </c>
      <c r="L137" s="86" t="b">
        <v>0</v>
      </c>
    </row>
    <row r="138" spans="1:12" ht="15">
      <c r="A138" s="86" t="s">
        <v>5611</v>
      </c>
      <c r="B138" s="86" t="s">
        <v>5612</v>
      </c>
      <c r="C138" s="86">
        <v>11</v>
      </c>
      <c r="D138" s="121">
        <v>0.0016155908800628445</v>
      </c>
      <c r="E138" s="121">
        <v>2.993796823750223</v>
      </c>
      <c r="F138" s="86" t="s">
        <v>5715</v>
      </c>
      <c r="G138" s="86" t="b">
        <v>0</v>
      </c>
      <c r="H138" s="86" t="b">
        <v>0</v>
      </c>
      <c r="I138" s="86" t="b">
        <v>0</v>
      </c>
      <c r="J138" s="86" t="b">
        <v>0</v>
      </c>
      <c r="K138" s="86" t="b">
        <v>0</v>
      </c>
      <c r="L138" s="86" t="b">
        <v>0</v>
      </c>
    </row>
    <row r="139" spans="1:12" ht="15">
      <c r="A139" s="86" t="s">
        <v>5612</v>
      </c>
      <c r="B139" s="86" t="s">
        <v>5613</v>
      </c>
      <c r="C139" s="86">
        <v>11</v>
      </c>
      <c r="D139" s="121">
        <v>0.0016155908800628445</v>
      </c>
      <c r="E139" s="121">
        <v>2.993796823750223</v>
      </c>
      <c r="F139" s="86" t="s">
        <v>5715</v>
      </c>
      <c r="G139" s="86" t="b">
        <v>0</v>
      </c>
      <c r="H139" s="86" t="b">
        <v>0</v>
      </c>
      <c r="I139" s="86" t="b">
        <v>0</v>
      </c>
      <c r="J139" s="86" t="b">
        <v>0</v>
      </c>
      <c r="K139" s="86" t="b">
        <v>0</v>
      </c>
      <c r="L139" s="86" t="b">
        <v>0</v>
      </c>
    </row>
    <row r="140" spans="1:12" ht="15">
      <c r="A140" s="86" t="s">
        <v>5613</v>
      </c>
      <c r="B140" s="86" t="s">
        <v>5614</v>
      </c>
      <c r="C140" s="86">
        <v>11</v>
      </c>
      <c r="D140" s="121">
        <v>0.0016155908800628445</v>
      </c>
      <c r="E140" s="121">
        <v>2.993796823750223</v>
      </c>
      <c r="F140" s="86" t="s">
        <v>5715</v>
      </c>
      <c r="G140" s="86" t="b">
        <v>0</v>
      </c>
      <c r="H140" s="86" t="b">
        <v>0</v>
      </c>
      <c r="I140" s="86" t="b">
        <v>0</v>
      </c>
      <c r="J140" s="86" t="b">
        <v>0</v>
      </c>
      <c r="K140" s="86" t="b">
        <v>0</v>
      </c>
      <c r="L140" s="86" t="b">
        <v>0</v>
      </c>
    </row>
    <row r="141" spans="1:12" ht="15">
      <c r="A141" s="86" t="s">
        <v>5614</v>
      </c>
      <c r="B141" s="86" t="s">
        <v>5615</v>
      </c>
      <c r="C141" s="86">
        <v>11</v>
      </c>
      <c r="D141" s="121">
        <v>0.0016155908800628445</v>
      </c>
      <c r="E141" s="121">
        <v>2.993796823750223</v>
      </c>
      <c r="F141" s="86" t="s">
        <v>5715</v>
      </c>
      <c r="G141" s="86" t="b">
        <v>0</v>
      </c>
      <c r="H141" s="86" t="b">
        <v>0</v>
      </c>
      <c r="I141" s="86" t="b">
        <v>0</v>
      </c>
      <c r="J141" s="86" t="b">
        <v>0</v>
      </c>
      <c r="K141" s="86" t="b">
        <v>0</v>
      </c>
      <c r="L141" s="86" t="b">
        <v>0</v>
      </c>
    </row>
    <row r="142" spans="1:12" ht="15">
      <c r="A142" s="86" t="s">
        <v>5615</v>
      </c>
      <c r="B142" s="86" t="s">
        <v>5616</v>
      </c>
      <c r="C142" s="86">
        <v>11</v>
      </c>
      <c r="D142" s="121">
        <v>0.0016155908800628445</v>
      </c>
      <c r="E142" s="121">
        <v>2.993796823750223</v>
      </c>
      <c r="F142" s="86" t="s">
        <v>5715</v>
      </c>
      <c r="G142" s="86" t="b">
        <v>0</v>
      </c>
      <c r="H142" s="86" t="b">
        <v>0</v>
      </c>
      <c r="I142" s="86" t="b">
        <v>0</v>
      </c>
      <c r="J142" s="86" t="b">
        <v>0</v>
      </c>
      <c r="K142" s="86" t="b">
        <v>0</v>
      </c>
      <c r="L142" s="86" t="b">
        <v>0</v>
      </c>
    </row>
    <row r="143" spans="1:12" ht="15">
      <c r="A143" s="86" t="s">
        <v>5616</v>
      </c>
      <c r="B143" s="86" t="s">
        <v>5582</v>
      </c>
      <c r="C143" s="86">
        <v>11</v>
      </c>
      <c r="D143" s="121">
        <v>0.0016155908800628445</v>
      </c>
      <c r="E143" s="121">
        <v>2.6927668280862416</v>
      </c>
      <c r="F143" s="86" t="s">
        <v>5715</v>
      </c>
      <c r="G143" s="86" t="b">
        <v>0</v>
      </c>
      <c r="H143" s="86" t="b">
        <v>0</v>
      </c>
      <c r="I143" s="86" t="b">
        <v>0</v>
      </c>
      <c r="J143" s="86" t="b">
        <v>0</v>
      </c>
      <c r="K143" s="86" t="b">
        <v>0</v>
      </c>
      <c r="L143" s="86" t="b">
        <v>0</v>
      </c>
    </row>
    <row r="144" spans="1:12" ht="15">
      <c r="A144" s="86" t="s">
        <v>5582</v>
      </c>
      <c r="B144" s="86" t="s">
        <v>5617</v>
      </c>
      <c r="C144" s="86">
        <v>11</v>
      </c>
      <c r="D144" s="121">
        <v>0.0016155908800628445</v>
      </c>
      <c r="E144" s="121">
        <v>2.6927668280862416</v>
      </c>
      <c r="F144" s="86" t="s">
        <v>5715</v>
      </c>
      <c r="G144" s="86" t="b">
        <v>0</v>
      </c>
      <c r="H144" s="86" t="b">
        <v>0</v>
      </c>
      <c r="I144" s="86" t="b">
        <v>0</v>
      </c>
      <c r="J144" s="86" t="b">
        <v>0</v>
      </c>
      <c r="K144" s="86" t="b">
        <v>0</v>
      </c>
      <c r="L144" s="86" t="b">
        <v>0</v>
      </c>
    </row>
    <row r="145" spans="1:12" ht="15">
      <c r="A145" s="86" t="s">
        <v>5617</v>
      </c>
      <c r="B145" s="86" t="s">
        <v>5618</v>
      </c>
      <c r="C145" s="86">
        <v>11</v>
      </c>
      <c r="D145" s="121">
        <v>0.0016155908800628445</v>
      </c>
      <c r="E145" s="121">
        <v>2.993796823750223</v>
      </c>
      <c r="F145" s="86" t="s">
        <v>5715</v>
      </c>
      <c r="G145" s="86" t="b">
        <v>0</v>
      </c>
      <c r="H145" s="86" t="b">
        <v>0</v>
      </c>
      <c r="I145" s="86" t="b">
        <v>0</v>
      </c>
      <c r="J145" s="86" t="b">
        <v>0</v>
      </c>
      <c r="K145" s="86" t="b">
        <v>0</v>
      </c>
      <c r="L145" s="86" t="b">
        <v>0</v>
      </c>
    </row>
    <row r="146" spans="1:12" ht="15">
      <c r="A146" s="86" t="s">
        <v>5618</v>
      </c>
      <c r="B146" s="86" t="s">
        <v>5583</v>
      </c>
      <c r="C146" s="86">
        <v>11</v>
      </c>
      <c r="D146" s="121">
        <v>0.0016155908800628445</v>
      </c>
      <c r="E146" s="121">
        <v>2.6927668280862416</v>
      </c>
      <c r="F146" s="86" t="s">
        <v>5715</v>
      </c>
      <c r="G146" s="86" t="b">
        <v>0</v>
      </c>
      <c r="H146" s="86" t="b">
        <v>0</v>
      </c>
      <c r="I146" s="86" t="b">
        <v>0</v>
      </c>
      <c r="J146" s="86" t="b">
        <v>0</v>
      </c>
      <c r="K146" s="86" t="b">
        <v>0</v>
      </c>
      <c r="L146" s="86" t="b">
        <v>0</v>
      </c>
    </row>
    <row r="147" spans="1:12" ht="15">
      <c r="A147" s="86" t="s">
        <v>5583</v>
      </c>
      <c r="B147" s="86" t="s">
        <v>5582</v>
      </c>
      <c r="C147" s="86">
        <v>11</v>
      </c>
      <c r="D147" s="121">
        <v>0.0016155908800628445</v>
      </c>
      <c r="E147" s="121">
        <v>2.3917368324222603</v>
      </c>
      <c r="F147" s="86" t="s">
        <v>5715</v>
      </c>
      <c r="G147" s="86" t="b">
        <v>0</v>
      </c>
      <c r="H147" s="86" t="b">
        <v>0</v>
      </c>
      <c r="I147" s="86" t="b">
        <v>0</v>
      </c>
      <c r="J147" s="86" t="b">
        <v>0</v>
      </c>
      <c r="K147" s="86" t="b">
        <v>0</v>
      </c>
      <c r="L147" s="86" t="b">
        <v>0</v>
      </c>
    </row>
    <row r="148" spans="1:12" ht="15">
      <c r="A148" s="86" t="s">
        <v>5582</v>
      </c>
      <c r="B148" s="86" t="s">
        <v>5619</v>
      </c>
      <c r="C148" s="86">
        <v>11</v>
      </c>
      <c r="D148" s="121">
        <v>0.0016155908800628445</v>
      </c>
      <c r="E148" s="121">
        <v>2.6927668280862416</v>
      </c>
      <c r="F148" s="86" t="s">
        <v>5715</v>
      </c>
      <c r="G148" s="86" t="b">
        <v>0</v>
      </c>
      <c r="H148" s="86" t="b">
        <v>0</v>
      </c>
      <c r="I148" s="86" t="b">
        <v>0</v>
      </c>
      <c r="J148" s="86" t="b">
        <v>0</v>
      </c>
      <c r="K148" s="86" t="b">
        <v>0</v>
      </c>
      <c r="L148" s="86" t="b">
        <v>0</v>
      </c>
    </row>
    <row r="149" spans="1:12" ht="15">
      <c r="A149" s="86" t="s">
        <v>5619</v>
      </c>
      <c r="B149" s="86" t="s">
        <v>5620</v>
      </c>
      <c r="C149" s="86">
        <v>11</v>
      </c>
      <c r="D149" s="121">
        <v>0.0016155908800628445</v>
      </c>
      <c r="E149" s="121">
        <v>2.993796823750223</v>
      </c>
      <c r="F149" s="86" t="s">
        <v>5715</v>
      </c>
      <c r="G149" s="86" t="b">
        <v>0</v>
      </c>
      <c r="H149" s="86" t="b">
        <v>0</v>
      </c>
      <c r="I149" s="86" t="b">
        <v>0</v>
      </c>
      <c r="J149" s="86" t="b">
        <v>0</v>
      </c>
      <c r="K149" s="86" t="b">
        <v>0</v>
      </c>
      <c r="L149" s="86" t="b">
        <v>0</v>
      </c>
    </row>
    <row r="150" spans="1:12" ht="15">
      <c r="A150" s="86" t="s">
        <v>5620</v>
      </c>
      <c r="B150" s="86" t="s">
        <v>5621</v>
      </c>
      <c r="C150" s="86">
        <v>11</v>
      </c>
      <c r="D150" s="121">
        <v>0.0016155908800628445</v>
      </c>
      <c r="E150" s="121">
        <v>2.993796823750223</v>
      </c>
      <c r="F150" s="86" t="s">
        <v>5715</v>
      </c>
      <c r="G150" s="86" t="b">
        <v>0</v>
      </c>
      <c r="H150" s="86" t="b">
        <v>0</v>
      </c>
      <c r="I150" s="86" t="b">
        <v>0</v>
      </c>
      <c r="J150" s="86" t="b">
        <v>0</v>
      </c>
      <c r="K150" s="86" t="b">
        <v>0</v>
      </c>
      <c r="L150" s="86" t="b">
        <v>0</v>
      </c>
    </row>
    <row r="151" spans="1:12" ht="15">
      <c r="A151" s="86" t="s">
        <v>5621</v>
      </c>
      <c r="B151" s="86" t="s">
        <v>5622</v>
      </c>
      <c r="C151" s="86">
        <v>11</v>
      </c>
      <c r="D151" s="121">
        <v>0.0016155908800628445</v>
      </c>
      <c r="E151" s="121">
        <v>2.993796823750223</v>
      </c>
      <c r="F151" s="86" t="s">
        <v>5715</v>
      </c>
      <c r="G151" s="86" t="b">
        <v>0</v>
      </c>
      <c r="H151" s="86" t="b">
        <v>0</v>
      </c>
      <c r="I151" s="86" t="b">
        <v>0</v>
      </c>
      <c r="J151" s="86" t="b">
        <v>0</v>
      </c>
      <c r="K151" s="86" t="b">
        <v>0</v>
      </c>
      <c r="L151" s="86" t="b">
        <v>0</v>
      </c>
    </row>
    <row r="152" spans="1:12" ht="15">
      <c r="A152" s="86" t="s">
        <v>5622</v>
      </c>
      <c r="B152" s="86" t="s">
        <v>5583</v>
      </c>
      <c r="C152" s="86">
        <v>11</v>
      </c>
      <c r="D152" s="121">
        <v>0.0016155908800628445</v>
      </c>
      <c r="E152" s="121">
        <v>2.6927668280862416</v>
      </c>
      <c r="F152" s="86" t="s">
        <v>5715</v>
      </c>
      <c r="G152" s="86" t="b">
        <v>0</v>
      </c>
      <c r="H152" s="86" t="b">
        <v>0</v>
      </c>
      <c r="I152" s="86" t="b">
        <v>0</v>
      </c>
      <c r="J152" s="86" t="b">
        <v>0</v>
      </c>
      <c r="K152" s="86" t="b">
        <v>0</v>
      </c>
      <c r="L152" s="86" t="b">
        <v>0</v>
      </c>
    </row>
    <row r="153" spans="1:12" ht="15">
      <c r="A153" s="86" t="s">
        <v>5583</v>
      </c>
      <c r="B153" s="86" t="s">
        <v>5623</v>
      </c>
      <c r="C153" s="86">
        <v>11</v>
      </c>
      <c r="D153" s="121">
        <v>0.0016155908800628445</v>
      </c>
      <c r="E153" s="121">
        <v>2.6927668280862416</v>
      </c>
      <c r="F153" s="86" t="s">
        <v>5715</v>
      </c>
      <c r="G153" s="86" t="b">
        <v>0</v>
      </c>
      <c r="H153" s="86" t="b">
        <v>0</v>
      </c>
      <c r="I153" s="86" t="b">
        <v>0</v>
      </c>
      <c r="J153" s="86" t="b">
        <v>0</v>
      </c>
      <c r="K153" s="86" t="b">
        <v>0</v>
      </c>
      <c r="L153" s="86" t="b">
        <v>0</v>
      </c>
    </row>
    <row r="154" spans="1:12" ht="15">
      <c r="A154" s="86" t="s">
        <v>5624</v>
      </c>
      <c r="B154" s="86" t="s">
        <v>5212</v>
      </c>
      <c r="C154" s="86">
        <v>8</v>
      </c>
      <c r="D154" s="121">
        <v>0.0012724057583542705</v>
      </c>
      <c r="E154" s="121">
        <v>2.336219504572429</v>
      </c>
      <c r="F154" s="86" t="s">
        <v>5715</v>
      </c>
      <c r="G154" s="86" t="b">
        <v>1</v>
      </c>
      <c r="H154" s="86" t="b">
        <v>0</v>
      </c>
      <c r="I154" s="86" t="b">
        <v>0</v>
      </c>
      <c r="J154" s="86" t="b">
        <v>0</v>
      </c>
      <c r="K154" s="86" t="b">
        <v>0</v>
      </c>
      <c r="L154" s="86" t="b">
        <v>0</v>
      </c>
    </row>
    <row r="155" spans="1:12" ht="15">
      <c r="A155" s="86" t="s">
        <v>5212</v>
      </c>
      <c r="B155" s="86" t="s">
        <v>5625</v>
      </c>
      <c r="C155" s="86">
        <v>8</v>
      </c>
      <c r="D155" s="121">
        <v>0.0012724057583542705</v>
      </c>
      <c r="E155" s="121">
        <v>2.4331295175804857</v>
      </c>
      <c r="F155" s="86" t="s">
        <v>5715</v>
      </c>
      <c r="G155" s="86" t="b">
        <v>0</v>
      </c>
      <c r="H155" s="86" t="b">
        <v>0</v>
      </c>
      <c r="I155" s="86" t="b">
        <v>0</v>
      </c>
      <c r="J155" s="86" t="b">
        <v>0</v>
      </c>
      <c r="K155" s="86" t="b">
        <v>0</v>
      </c>
      <c r="L155" s="86" t="b">
        <v>0</v>
      </c>
    </row>
    <row r="156" spans="1:12" ht="15">
      <c r="A156" s="86" t="s">
        <v>5625</v>
      </c>
      <c r="B156" s="86" t="s">
        <v>626</v>
      </c>
      <c r="C156" s="86">
        <v>8</v>
      </c>
      <c r="D156" s="121">
        <v>0.0012724057583542705</v>
      </c>
      <c r="E156" s="121">
        <v>3.1320995219165044</v>
      </c>
      <c r="F156" s="86" t="s">
        <v>5715</v>
      </c>
      <c r="G156" s="86" t="b">
        <v>0</v>
      </c>
      <c r="H156" s="86" t="b">
        <v>0</v>
      </c>
      <c r="I156" s="86" t="b">
        <v>0</v>
      </c>
      <c r="J156" s="86" t="b">
        <v>0</v>
      </c>
      <c r="K156" s="86" t="b">
        <v>0</v>
      </c>
      <c r="L156" s="86" t="b">
        <v>0</v>
      </c>
    </row>
    <row r="157" spans="1:12" ht="15">
      <c r="A157" s="86" t="s">
        <v>626</v>
      </c>
      <c r="B157" s="86" t="s">
        <v>5626</v>
      </c>
      <c r="C157" s="86">
        <v>8</v>
      </c>
      <c r="D157" s="121">
        <v>0.0012724057583542705</v>
      </c>
      <c r="E157" s="121">
        <v>3.1320995219165044</v>
      </c>
      <c r="F157" s="86" t="s">
        <v>5715</v>
      </c>
      <c r="G157" s="86" t="b">
        <v>0</v>
      </c>
      <c r="H157" s="86" t="b">
        <v>0</v>
      </c>
      <c r="I157" s="86" t="b">
        <v>0</v>
      </c>
      <c r="J157" s="86" t="b">
        <v>0</v>
      </c>
      <c r="K157" s="86" t="b">
        <v>0</v>
      </c>
      <c r="L157" s="86" t="b">
        <v>0</v>
      </c>
    </row>
    <row r="158" spans="1:12" ht="15">
      <c r="A158" s="86" t="s">
        <v>5626</v>
      </c>
      <c r="B158" s="86" t="s">
        <v>5627</v>
      </c>
      <c r="C158" s="86">
        <v>8</v>
      </c>
      <c r="D158" s="121">
        <v>0.0012724057583542705</v>
      </c>
      <c r="E158" s="121">
        <v>3.1320995219165044</v>
      </c>
      <c r="F158" s="86" t="s">
        <v>5715</v>
      </c>
      <c r="G158" s="86" t="b">
        <v>0</v>
      </c>
      <c r="H158" s="86" t="b">
        <v>0</v>
      </c>
      <c r="I158" s="86" t="b">
        <v>0</v>
      </c>
      <c r="J158" s="86" t="b">
        <v>0</v>
      </c>
      <c r="K158" s="86" t="b">
        <v>0</v>
      </c>
      <c r="L158" s="86" t="b">
        <v>0</v>
      </c>
    </row>
    <row r="159" spans="1:12" ht="15">
      <c r="A159" s="86" t="s">
        <v>5627</v>
      </c>
      <c r="B159" s="86" t="s">
        <v>5628</v>
      </c>
      <c r="C159" s="86">
        <v>8</v>
      </c>
      <c r="D159" s="121">
        <v>0.0012724057583542705</v>
      </c>
      <c r="E159" s="121">
        <v>3.1320995219165044</v>
      </c>
      <c r="F159" s="86" t="s">
        <v>5715</v>
      </c>
      <c r="G159" s="86" t="b">
        <v>0</v>
      </c>
      <c r="H159" s="86" t="b">
        <v>0</v>
      </c>
      <c r="I159" s="86" t="b">
        <v>0</v>
      </c>
      <c r="J159" s="86" t="b">
        <v>0</v>
      </c>
      <c r="K159" s="86" t="b">
        <v>0</v>
      </c>
      <c r="L159" s="86" t="b">
        <v>0</v>
      </c>
    </row>
    <row r="160" spans="1:12" ht="15">
      <c r="A160" s="86" t="s">
        <v>5628</v>
      </c>
      <c r="B160" s="86" t="s">
        <v>5629</v>
      </c>
      <c r="C160" s="86">
        <v>8</v>
      </c>
      <c r="D160" s="121">
        <v>0.0012724057583542705</v>
      </c>
      <c r="E160" s="121">
        <v>3.1320995219165044</v>
      </c>
      <c r="F160" s="86" t="s">
        <v>5715</v>
      </c>
      <c r="G160" s="86" t="b">
        <v>0</v>
      </c>
      <c r="H160" s="86" t="b">
        <v>0</v>
      </c>
      <c r="I160" s="86" t="b">
        <v>0</v>
      </c>
      <c r="J160" s="86" t="b">
        <v>0</v>
      </c>
      <c r="K160" s="86" t="b">
        <v>0</v>
      </c>
      <c r="L160" s="86" t="b">
        <v>0</v>
      </c>
    </row>
    <row r="161" spans="1:12" ht="15">
      <c r="A161" s="86" t="s">
        <v>5629</v>
      </c>
      <c r="B161" s="86" t="s">
        <v>5630</v>
      </c>
      <c r="C161" s="86">
        <v>8</v>
      </c>
      <c r="D161" s="121">
        <v>0.0012724057583542705</v>
      </c>
      <c r="E161" s="121">
        <v>3.1320995219165044</v>
      </c>
      <c r="F161" s="86" t="s">
        <v>5715</v>
      </c>
      <c r="G161" s="86" t="b">
        <v>0</v>
      </c>
      <c r="H161" s="86" t="b">
        <v>0</v>
      </c>
      <c r="I161" s="86" t="b">
        <v>0</v>
      </c>
      <c r="J161" s="86" t="b">
        <v>0</v>
      </c>
      <c r="K161" s="86" t="b">
        <v>0</v>
      </c>
      <c r="L161" s="86" t="b">
        <v>0</v>
      </c>
    </row>
    <row r="162" spans="1:12" ht="15">
      <c r="A162" s="86" t="s">
        <v>5630</v>
      </c>
      <c r="B162" s="86" t="s">
        <v>5631</v>
      </c>
      <c r="C162" s="86">
        <v>8</v>
      </c>
      <c r="D162" s="121">
        <v>0.0012724057583542705</v>
      </c>
      <c r="E162" s="121">
        <v>3.1320995219165044</v>
      </c>
      <c r="F162" s="86" t="s">
        <v>5715</v>
      </c>
      <c r="G162" s="86" t="b">
        <v>0</v>
      </c>
      <c r="H162" s="86" t="b">
        <v>0</v>
      </c>
      <c r="I162" s="86" t="b">
        <v>0</v>
      </c>
      <c r="J162" s="86" t="b">
        <v>0</v>
      </c>
      <c r="K162" s="86" t="b">
        <v>0</v>
      </c>
      <c r="L162" s="86" t="b">
        <v>0</v>
      </c>
    </row>
    <row r="163" spans="1:12" ht="15">
      <c r="A163" s="86" t="s">
        <v>5631</v>
      </c>
      <c r="B163" s="86" t="s">
        <v>5588</v>
      </c>
      <c r="C163" s="86">
        <v>8</v>
      </c>
      <c r="D163" s="121">
        <v>0.0012724057583542705</v>
      </c>
      <c r="E163" s="121">
        <v>2.831069526252523</v>
      </c>
      <c r="F163" s="86" t="s">
        <v>5715</v>
      </c>
      <c r="G163" s="86" t="b">
        <v>0</v>
      </c>
      <c r="H163" s="86" t="b">
        <v>0</v>
      </c>
      <c r="I163" s="86" t="b">
        <v>0</v>
      </c>
      <c r="J163" s="86" t="b">
        <v>0</v>
      </c>
      <c r="K163" s="86" t="b">
        <v>0</v>
      </c>
      <c r="L163" s="86" t="b">
        <v>0</v>
      </c>
    </row>
    <row r="164" spans="1:12" ht="15">
      <c r="A164" s="86" t="s">
        <v>5588</v>
      </c>
      <c r="B164" s="86" t="s">
        <v>5632</v>
      </c>
      <c r="C164" s="86">
        <v>8</v>
      </c>
      <c r="D164" s="121">
        <v>0.0012724057583542705</v>
      </c>
      <c r="E164" s="121">
        <v>2.831069526252523</v>
      </c>
      <c r="F164" s="86" t="s">
        <v>5715</v>
      </c>
      <c r="G164" s="86" t="b">
        <v>0</v>
      </c>
      <c r="H164" s="86" t="b">
        <v>0</v>
      </c>
      <c r="I164" s="86" t="b">
        <v>0</v>
      </c>
      <c r="J164" s="86" t="b">
        <v>0</v>
      </c>
      <c r="K164" s="86" t="b">
        <v>0</v>
      </c>
      <c r="L164" s="86" t="b">
        <v>0</v>
      </c>
    </row>
    <row r="165" spans="1:12" ht="15">
      <c r="A165" s="86" t="s">
        <v>5632</v>
      </c>
      <c r="B165" s="86" t="s">
        <v>5183</v>
      </c>
      <c r="C165" s="86">
        <v>8</v>
      </c>
      <c r="D165" s="121">
        <v>0.0012724057583542705</v>
      </c>
      <c r="E165" s="121">
        <v>1.3336215238525206</v>
      </c>
      <c r="F165" s="86" t="s">
        <v>5715</v>
      </c>
      <c r="G165" s="86" t="b">
        <v>0</v>
      </c>
      <c r="H165" s="86" t="b">
        <v>0</v>
      </c>
      <c r="I165" s="86" t="b">
        <v>0</v>
      </c>
      <c r="J165" s="86" t="b">
        <v>0</v>
      </c>
      <c r="K165" s="86" t="b">
        <v>0</v>
      </c>
      <c r="L165" s="86" t="b">
        <v>0</v>
      </c>
    </row>
    <row r="166" spans="1:12" ht="15">
      <c r="A166" s="86" t="s">
        <v>5183</v>
      </c>
      <c r="B166" s="86" t="s">
        <v>5633</v>
      </c>
      <c r="C166" s="86">
        <v>8</v>
      </c>
      <c r="D166" s="121">
        <v>0.0012724057583542705</v>
      </c>
      <c r="E166" s="121">
        <v>1.7255593414825492</v>
      </c>
      <c r="F166" s="86" t="s">
        <v>5715</v>
      </c>
      <c r="G166" s="86" t="b">
        <v>0</v>
      </c>
      <c r="H166" s="86" t="b">
        <v>0</v>
      </c>
      <c r="I166" s="86" t="b">
        <v>0</v>
      </c>
      <c r="J166" s="86" t="b">
        <v>0</v>
      </c>
      <c r="K166" s="86" t="b">
        <v>0</v>
      </c>
      <c r="L166" s="86" t="b">
        <v>0</v>
      </c>
    </row>
    <row r="167" spans="1:12" ht="15">
      <c r="A167" s="86" t="s">
        <v>5633</v>
      </c>
      <c r="B167" s="86" t="s">
        <v>5589</v>
      </c>
      <c r="C167" s="86">
        <v>8</v>
      </c>
      <c r="D167" s="121">
        <v>0.0012724057583542705</v>
      </c>
      <c r="E167" s="121">
        <v>2.831069526252523</v>
      </c>
      <c r="F167" s="86" t="s">
        <v>5715</v>
      </c>
      <c r="G167" s="86" t="b">
        <v>0</v>
      </c>
      <c r="H167" s="86" t="b">
        <v>0</v>
      </c>
      <c r="I167" s="86" t="b">
        <v>0</v>
      </c>
      <c r="J167" s="86" t="b">
        <v>0</v>
      </c>
      <c r="K167" s="86" t="b">
        <v>0</v>
      </c>
      <c r="L167" s="86" t="b">
        <v>0</v>
      </c>
    </row>
    <row r="168" spans="1:12" ht="15">
      <c r="A168" s="86" t="s">
        <v>5589</v>
      </c>
      <c r="B168" s="86" t="s">
        <v>5588</v>
      </c>
      <c r="C168" s="86">
        <v>8</v>
      </c>
      <c r="D168" s="121">
        <v>0.0012724057583542705</v>
      </c>
      <c r="E168" s="121">
        <v>2.530039530588542</v>
      </c>
      <c r="F168" s="86" t="s">
        <v>5715</v>
      </c>
      <c r="G168" s="86" t="b">
        <v>0</v>
      </c>
      <c r="H168" s="86" t="b">
        <v>0</v>
      </c>
      <c r="I168" s="86" t="b">
        <v>0</v>
      </c>
      <c r="J168" s="86" t="b">
        <v>0</v>
      </c>
      <c r="K168" s="86" t="b">
        <v>0</v>
      </c>
      <c r="L168" s="86" t="b">
        <v>0</v>
      </c>
    </row>
    <row r="169" spans="1:12" ht="15">
      <c r="A169" s="86" t="s">
        <v>5588</v>
      </c>
      <c r="B169" s="86" t="s">
        <v>5589</v>
      </c>
      <c r="C169" s="86">
        <v>8</v>
      </c>
      <c r="D169" s="121">
        <v>0.0012724057583542705</v>
      </c>
      <c r="E169" s="121">
        <v>2.530039530588542</v>
      </c>
      <c r="F169" s="86" t="s">
        <v>5715</v>
      </c>
      <c r="G169" s="86" t="b">
        <v>0</v>
      </c>
      <c r="H169" s="86" t="b">
        <v>0</v>
      </c>
      <c r="I169" s="86" t="b">
        <v>0</v>
      </c>
      <c r="J169" s="86" t="b">
        <v>0</v>
      </c>
      <c r="K169" s="86" t="b">
        <v>0</v>
      </c>
      <c r="L169" s="86" t="b">
        <v>0</v>
      </c>
    </row>
    <row r="170" spans="1:12" ht="15">
      <c r="A170" s="86" t="s">
        <v>5589</v>
      </c>
      <c r="B170" s="86" t="s">
        <v>5634</v>
      </c>
      <c r="C170" s="86">
        <v>8</v>
      </c>
      <c r="D170" s="121">
        <v>0.0012724057583542705</v>
      </c>
      <c r="E170" s="121">
        <v>2.831069526252523</v>
      </c>
      <c r="F170" s="86" t="s">
        <v>5715</v>
      </c>
      <c r="G170" s="86" t="b">
        <v>0</v>
      </c>
      <c r="H170" s="86" t="b">
        <v>0</v>
      </c>
      <c r="I170" s="86" t="b">
        <v>0</v>
      </c>
      <c r="J170" s="86" t="b">
        <v>0</v>
      </c>
      <c r="K170" s="86" t="b">
        <v>0</v>
      </c>
      <c r="L170" s="86" t="b">
        <v>0</v>
      </c>
    </row>
    <row r="171" spans="1:12" ht="15">
      <c r="A171" s="86" t="s">
        <v>5217</v>
      </c>
      <c r="B171" s="86" t="s">
        <v>5185</v>
      </c>
      <c r="C171" s="86">
        <v>7</v>
      </c>
      <c r="D171" s="121">
        <v>0.001149102099923478</v>
      </c>
      <c r="E171" s="121">
        <v>1.5911447129903717</v>
      </c>
      <c r="F171" s="86" t="s">
        <v>5715</v>
      </c>
      <c r="G171" s="86" t="b">
        <v>0</v>
      </c>
      <c r="H171" s="86" t="b">
        <v>0</v>
      </c>
      <c r="I171" s="86" t="b">
        <v>0</v>
      </c>
      <c r="J171" s="86" t="b">
        <v>0</v>
      </c>
      <c r="K171" s="86" t="b">
        <v>0</v>
      </c>
      <c r="L171" s="86" t="b">
        <v>0</v>
      </c>
    </row>
    <row r="172" spans="1:12" ht="15">
      <c r="A172" s="86" t="s">
        <v>5185</v>
      </c>
      <c r="B172" s="86" t="s">
        <v>5218</v>
      </c>
      <c r="C172" s="86">
        <v>7</v>
      </c>
      <c r="D172" s="121">
        <v>0.001149102099923478</v>
      </c>
      <c r="E172" s="121">
        <v>1.5911447129903717</v>
      </c>
      <c r="F172" s="86" t="s">
        <v>5715</v>
      </c>
      <c r="G172" s="86" t="b">
        <v>0</v>
      </c>
      <c r="H172" s="86" t="b">
        <v>0</v>
      </c>
      <c r="I172" s="86" t="b">
        <v>0</v>
      </c>
      <c r="J172" s="86" t="b">
        <v>0</v>
      </c>
      <c r="K172" s="86" t="b">
        <v>0</v>
      </c>
      <c r="L172" s="86" t="b">
        <v>0</v>
      </c>
    </row>
    <row r="173" spans="1:12" ht="15">
      <c r="A173" s="86" t="s">
        <v>5218</v>
      </c>
      <c r="B173" s="86" t="s">
        <v>5219</v>
      </c>
      <c r="C173" s="86">
        <v>7</v>
      </c>
      <c r="D173" s="121">
        <v>0.001149102099923478</v>
      </c>
      <c r="E173" s="121">
        <v>3.1900914688941913</v>
      </c>
      <c r="F173" s="86" t="s">
        <v>5715</v>
      </c>
      <c r="G173" s="86" t="b">
        <v>0</v>
      </c>
      <c r="H173" s="86" t="b">
        <v>0</v>
      </c>
      <c r="I173" s="86" t="b">
        <v>0</v>
      </c>
      <c r="J173" s="86" t="b">
        <v>0</v>
      </c>
      <c r="K173" s="86" t="b">
        <v>0</v>
      </c>
      <c r="L173" s="86" t="b">
        <v>0</v>
      </c>
    </row>
    <row r="174" spans="1:12" ht="15">
      <c r="A174" s="86" t="s">
        <v>5219</v>
      </c>
      <c r="B174" s="86" t="s">
        <v>5183</v>
      </c>
      <c r="C174" s="86">
        <v>7</v>
      </c>
      <c r="D174" s="121">
        <v>0.001149102099923478</v>
      </c>
      <c r="E174" s="121">
        <v>1.3336215238525206</v>
      </c>
      <c r="F174" s="86" t="s">
        <v>5715</v>
      </c>
      <c r="G174" s="86" t="b">
        <v>0</v>
      </c>
      <c r="H174" s="86" t="b">
        <v>0</v>
      </c>
      <c r="I174" s="86" t="b">
        <v>0</v>
      </c>
      <c r="J174" s="86" t="b">
        <v>0</v>
      </c>
      <c r="K174" s="86" t="b">
        <v>0</v>
      </c>
      <c r="L174" s="86" t="b">
        <v>0</v>
      </c>
    </row>
    <row r="175" spans="1:12" ht="15">
      <c r="A175" s="86" t="s">
        <v>5183</v>
      </c>
      <c r="B175" s="86" t="s">
        <v>5220</v>
      </c>
      <c r="C175" s="86">
        <v>7</v>
      </c>
      <c r="D175" s="121">
        <v>0.001149102099923478</v>
      </c>
      <c r="E175" s="121">
        <v>1.7255593414825492</v>
      </c>
      <c r="F175" s="86" t="s">
        <v>5715</v>
      </c>
      <c r="G175" s="86" t="b">
        <v>0</v>
      </c>
      <c r="H175" s="86" t="b">
        <v>0</v>
      </c>
      <c r="I175" s="86" t="b">
        <v>0</v>
      </c>
      <c r="J175" s="86" t="b">
        <v>0</v>
      </c>
      <c r="K175" s="86" t="b">
        <v>0</v>
      </c>
      <c r="L175" s="86" t="b">
        <v>0</v>
      </c>
    </row>
    <row r="176" spans="1:12" ht="15">
      <c r="A176" s="86" t="s">
        <v>5220</v>
      </c>
      <c r="B176" s="86" t="s">
        <v>5221</v>
      </c>
      <c r="C176" s="86">
        <v>7</v>
      </c>
      <c r="D176" s="121">
        <v>0.001149102099923478</v>
      </c>
      <c r="E176" s="121">
        <v>3.1900914688941913</v>
      </c>
      <c r="F176" s="86" t="s">
        <v>5715</v>
      </c>
      <c r="G176" s="86" t="b">
        <v>0</v>
      </c>
      <c r="H176" s="86" t="b">
        <v>0</v>
      </c>
      <c r="I176" s="86" t="b">
        <v>0</v>
      </c>
      <c r="J176" s="86" t="b">
        <v>0</v>
      </c>
      <c r="K176" s="86" t="b">
        <v>0</v>
      </c>
      <c r="L176" s="86" t="b">
        <v>0</v>
      </c>
    </row>
    <row r="177" spans="1:12" ht="15">
      <c r="A177" s="86" t="s">
        <v>5221</v>
      </c>
      <c r="B177" s="86" t="s">
        <v>5222</v>
      </c>
      <c r="C177" s="86">
        <v>7</v>
      </c>
      <c r="D177" s="121">
        <v>0.001149102099923478</v>
      </c>
      <c r="E177" s="121">
        <v>3.1900914688941913</v>
      </c>
      <c r="F177" s="86" t="s">
        <v>5715</v>
      </c>
      <c r="G177" s="86" t="b">
        <v>0</v>
      </c>
      <c r="H177" s="86" t="b">
        <v>0</v>
      </c>
      <c r="I177" s="86" t="b">
        <v>0</v>
      </c>
      <c r="J177" s="86" t="b">
        <v>0</v>
      </c>
      <c r="K177" s="86" t="b">
        <v>0</v>
      </c>
      <c r="L177" s="86" t="b">
        <v>0</v>
      </c>
    </row>
    <row r="178" spans="1:12" ht="15">
      <c r="A178" s="86" t="s">
        <v>5216</v>
      </c>
      <c r="B178" s="86" t="s">
        <v>5223</v>
      </c>
      <c r="C178" s="86">
        <v>6</v>
      </c>
      <c r="D178" s="121">
        <v>0.0010203163317676226</v>
      </c>
      <c r="E178" s="121">
        <v>3.1900914688941913</v>
      </c>
      <c r="F178" s="86" t="s">
        <v>5715</v>
      </c>
      <c r="G178" s="86" t="b">
        <v>0</v>
      </c>
      <c r="H178" s="86" t="b">
        <v>0</v>
      </c>
      <c r="I178" s="86" t="b">
        <v>0</v>
      </c>
      <c r="J178" s="86" t="b">
        <v>0</v>
      </c>
      <c r="K178" s="86" t="b">
        <v>0</v>
      </c>
      <c r="L178" s="86" t="b">
        <v>0</v>
      </c>
    </row>
    <row r="179" spans="1:12" ht="15">
      <c r="A179" s="86" t="s">
        <v>5223</v>
      </c>
      <c r="B179" s="86" t="s">
        <v>5217</v>
      </c>
      <c r="C179" s="86">
        <v>6</v>
      </c>
      <c r="D179" s="121">
        <v>0.0010203163317676226</v>
      </c>
      <c r="E179" s="121">
        <v>3.1900914688941913</v>
      </c>
      <c r="F179" s="86" t="s">
        <v>5715</v>
      </c>
      <c r="G179" s="86" t="b">
        <v>0</v>
      </c>
      <c r="H179" s="86" t="b">
        <v>0</v>
      </c>
      <c r="I179" s="86" t="b">
        <v>0</v>
      </c>
      <c r="J179" s="86" t="b">
        <v>0</v>
      </c>
      <c r="K179" s="86" t="b">
        <v>0</v>
      </c>
      <c r="L179" s="86" t="b">
        <v>0</v>
      </c>
    </row>
    <row r="180" spans="1:12" ht="15">
      <c r="A180" s="86" t="s">
        <v>5222</v>
      </c>
      <c r="B180" s="86" t="s">
        <v>5635</v>
      </c>
      <c r="C180" s="86">
        <v>6</v>
      </c>
      <c r="D180" s="121">
        <v>0.0010203163317676226</v>
      </c>
      <c r="E180" s="121">
        <v>3.2570382585248043</v>
      </c>
      <c r="F180" s="86" t="s">
        <v>5715</v>
      </c>
      <c r="G180" s="86" t="b">
        <v>0</v>
      </c>
      <c r="H180" s="86" t="b">
        <v>0</v>
      </c>
      <c r="I180" s="86" t="b">
        <v>0</v>
      </c>
      <c r="J180" s="86" t="b">
        <v>0</v>
      </c>
      <c r="K180" s="86" t="b">
        <v>0</v>
      </c>
      <c r="L180" s="86" t="b">
        <v>0</v>
      </c>
    </row>
    <row r="181" spans="1:12" ht="15">
      <c r="A181" s="86" t="s">
        <v>5635</v>
      </c>
      <c r="B181" s="86" t="s">
        <v>5148</v>
      </c>
      <c r="C181" s="86">
        <v>6</v>
      </c>
      <c r="D181" s="121">
        <v>0.0010203163317676226</v>
      </c>
      <c r="E181" s="121">
        <v>3.2570382585248043</v>
      </c>
      <c r="F181" s="86" t="s">
        <v>5715</v>
      </c>
      <c r="G181" s="86" t="b">
        <v>0</v>
      </c>
      <c r="H181" s="86" t="b">
        <v>0</v>
      </c>
      <c r="I181" s="86" t="b">
        <v>0</v>
      </c>
      <c r="J181" s="86" t="b">
        <v>0</v>
      </c>
      <c r="K181" s="86" t="b">
        <v>0</v>
      </c>
      <c r="L181" s="86" t="b">
        <v>0</v>
      </c>
    </row>
    <row r="182" spans="1:12" ht="15">
      <c r="A182" s="86" t="s">
        <v>5148</v>
      </c>
      <c r="B182" s="86" t="s">
        <v>5146</v>
      </c>
      <c r="C182" s="86">
        <v>6</v>
      </c>
      <c r="D182" s="121">
        <v>0.0010203163317676226</v>
      </c>
      <c r="E182" s="121">
        <v>1.8562125616152785</v>
      </c>
      <c r="F182" s="86" t="s">
        <v>5715</v>
      </c>
      <c r="G182" s="86" t="b">
        <v>0</v>
      </c>
      <c r="H182" s="86" t="b">
        <v>0</v>
      </c>
      <c r="I182" s="86" t="b">
        <v>0</v>
      </c>
      <c r="J182" s="86" t="b">
        <v>0</v>
      </c>
      <c r="K182" s="86" t="b">
        <v>0</v>
      </c>
      <c r="L182" s="86" t="b">
        <v>0</v>
      </c>
    </row>
    <row r="183" spans="1:12" ht="15">
      <c r="A183" s="86" t="s">
        <v>5146</v>
      </c>
      <c r="B183" s="86" t="s">
        <v>5636</v>
      </c>
      <c r="C183" s="86">
        <v>6</v>
      </c>
      <c r="D183" s="121">
        <v>0.0010203163317676226</v>
      </c>
      <c r="E183" s="121">
        <v>1.8562125616152785</v>
      </c>
      <c r="F183" s="86" t="s">
        <v>5715</v>
      </c>
      <c r="G183" s="86" t="b">
        <v>0</v>
      </c>
      <c r="H183" s="86" t="b">
        <v>0</v>
      </c>
      <c r="I183" s="86" t="b">
        <v>0</v>
      </c>
      <c r="J183" s="86" t="b">
        <v>0</v>
      </c>
      <c r="K183" s="86" t="b">
        <v>0</v>
      </c>
      <c r="L183" s="86" t="b">
        <v>0</v>
      </c>
    </row>
    <row r="184" spans="1:12" ht="15">
      <c r="A184" s="86" t="s">
        <v>5636</v>
      </c>
      <c r="B184" s="86" t="s">
        <v>5637</v>
      </c>
      <c r="C184" s="86">
        <v>6</v>
      </c>
      <c r="D184" s="121">
        <v>0.0010203163317676226</v>
      </c>
      <c r="E184" s="121">
        <v>3.2570382585248043</v>
      </c>
      <c r="F184" s="86" t="s">
        <v>5715</v>
      </c>
      <c r="G184" s="86" t="b">
        <v>0</v>
      </c>
      <c r="H184" s="86" t="b">
        <v>0</v>
      </c>
      <c r="I184" s="86" t="b">
        <v>0</v>
      </c>
      <c r="J184" s="86" t="b">
        <v>0</v>
      </c>
      <c r="K184" s="86" t="b">
        <v>0</v>
      </c>
      <c r="L184" s="86" t="b">
        <v>0</v>
      </c>
    </row>
    <row r="185" spans="1:12" ht="15">
      <c r="A185" s="86" t="s">
        <v>5637</v>
      </c>
      <c r="B185" s="86" t="s">
        <v>5638</v>
      </c>
      <c r="C185" s="86">
        <v>6</v>
      </c>
      <c r="D185" s="121">
        <v>0.0010203163317676226</v>
      </c>
      <c r="E185" s="121">
        <v>3.2570382585248043</v>
      </c>
      <c r="F185" s="86" t="s">
        <v>5715</v>
      </c>
      <c r="G185" s="86" t="b">
        <v>0</v>
      </c>
      <c r="H185" s="86" t="b">
        <v>0</v>
      </c>
      <c r="I185" s="86" t="b">
        <v>0</v>
      </c>
      <c r="J185" s="86" t="b">
        <v>0</v>
      </c>
      <c r="K185" s="86" t="b">
        <v>0</v>
      </c>
      <c r="L185" s="86" t="b">
        <v>0</v>
      </c>
    </row>
    <row r="186" spans="1:12" ht="15">
      <c r="A186" s="86" t="s">
        <v>5638</v>
      </c>
      <c r="B186" s="86" t="s">
        <v>5639</v>
      </c>
      <c r="C186" s="86">
        <v>6</v>
      </c>
      <c r="D186" s="121">
        <v>0.0010203163317676226</v>
      </c>
      <c r="E186" s="121">
        <v>3.2570382585248043</v>
      </c>
      <c r="F186" s="86" t="s">
        <v>5715</v>
      </c>
      <c r="G186" s="86" t="b">
        <v>0</v>
      </c>
      <c r="H186" s="86" t="b">
        <v>0</v>
      </c>
      <c r="I186" s="86" t="b">
        <v>0</v>
      </c>
      <c r="J186" s="86" t="b">
        <v>0</v>
      </c>
      <c r="K186" s="86" t="b">
        <v>0</v>
      </c>
      <c r="L186" s="86" t="b">
        <v>0</v>
      </c>
    </row>
    <row r="187" spans="1:12" ht="15">
      <c r="A187" s="86" t="s">
        <v>5639</v>
      </c>
      <c r="B187" s="86" t="s">
        <v>5640</v>
      </c>
      <c r="C187" s="86">
        <v>6</v>
      </c>
      <c r="D187" s="121">
        <v>0.0010203163317676226</v>
      </c>
      <c r="E187" s="121">
        <v>3.2570382585248043</v>
      </c>
      <c r="F187" s="86" t="s">
        <v>5715</v>
      </c>
      <c r="G187" s="86" t="b">
        <v>0</v>
      </c>
      <c r="H187" s="86" t="b">
        <v>0</v>
      </c>
      <c r="I187" s="86" t="b">
        <v>0</v>
      </c>
      <c r="J187" s="86" t="b">
        <v>0</v>
      </c>
      <c r="K187" s="86" t="b">
        <v>0</v>
      </c>
      <c r="L187" s="86" t="b">
        <v>0</v>
      </c>
    </row>
    <row r="188" spans="1:12" ht="15">
      <c r="A188" s="86" t="s">
        <v>5640</v>
      </c>
      <c r="B188" s="86" t="s">
        <v>5641</v>
      </c>
      <c r="C188" s="86">
        <v>6</v>
      </c>
      <c r="D188" s="121">
        <v>0.0010203163317676226</v>
      </c>
      <c r="E188" s="121">
        <v>3.2570382585248043</v>
      </c>
      <c r="F188" s="86" t="s">
        <v>5715</v>
      </c>
      <c r="G188" s="86" t="b">
        <v>0</v>
      </c>
      <c r="H188" s="86" t="b">
        <v>0</v>
      </c>
      <c r="I188" s="86" t="b">
        <v>0</v>
      </c>
      <c r="J188" s="86" t="b">
        <v>0</v>
      </c>
      <c r="K188" s="86" t="b">
        <v>0</v>
      </c>
      <c r="L188" s="86" t="b">
        <v>0</v>
      </c>
    </row>
    <row r="189" spans="1:12" ht="15">
      <c r="A189" s="86" t="s">
        <v>5641</v>
      </c>
      <c r="B189" s="86" t="s">
        <v>5642</v>
      </c>
      <c r="C189" s="86">
        <v>6</v>
      </c>
      <c r="D189" s="121">
        <v>0.0010203163317676226</v>
      </c>
      <c r="E189" s="121">
        <v>3.2570382585248043</v>
      </c>
      <c r="F189" s="86" t="s">
        <v>5715</v>
      </c>
      <c r="G189" s="86" t="b">
        <v>0</v>
      </c>
      <c r="H189" s="86" t="b">
        <v>0</v>
      </c>
      <c r="I189" s="86" t="b">
        <v>0</v>
      </c>
      <c r="J189" s="86" t="b">
        <v>0</v>
      </c>
      <c r="K189" s="86" t="b">
        <v>0</v>
      </c>
      <c r="L189" s="86" t="b">
        <v>0</v>
      </c>
    </row>
    <row r="190" spans="1:12" ht="15">
      <c r="A190" s="86" t="s">
        <v>5642</v>
      </c>
      <c r="B190" s="86" t="s">
        <v>627</v>
      </c>
      <c r="C190" s="86">
        <v>6</v>
      </c>
      <c r="D190" s="121">
        <v>0.0010203163317676226</v>
      </c>
      <c r="E190" s="121">
        <v>3.2570382585248043</v>
      </c>
      <c r="F190" s="86" t="s">
        <v>5715</v>
      </c>
      <c r="G190" s="86" t="b">
        <v>0</v>
      </c>
      <c r="H190" s="86" t="b">
        <v>0</v>
      </c>
      <c r="I190" s="86" t="b">
        <v>0</v>
      </c>
      <c r="J190" s="86" t="b">
        <v>0</v>
      </c>
      <c r="K190" s="86" t="b">
        <v>0</v>
      </c>
      <c r="L190" s="86" t="b">
        <v>0</v>
      </c>
    </row>
    <row r="191" spans="1:12" ht="15">
      <c r="A191" s="86" t="s">
        <v>5225</v>
      </c>
      <c r="B191" s="86" t="s">
        <v>5229</v>
      </c>
      <c r="C191" s="86">
        <v>4</v>
      </c>
      <c r="D191" s="121">
        <v>0.0007422366923733245</v>
      </c>
      <c r="E191" s="121">
        <v>3.1320995219165044</v>
      </c>
      <c r="F191" s="86" t="s">
        <v>5715</v>
      </c>
      <c r="G191" s="86" t="b">
        <v>0</v>
      </c>
      <c r="H191" s="86" t="b">
        <v>0</v>
      </c>
      <c r="I191" s="86" t="b">
        <v>0</v>
      </c>
      <c r="J191" s="86" t="b">
        <v>0</v>
      </c>
      <c r="K191" s="86" t="b">
        <v>0</v>
      </c>
      <c r="L191" s="86" t="b">
        <v>0</v>
      </c>
    </row>
    <row r="192" spans="1:12" ht="15">
      <c r="A192" s="86" t="s">
        <v>5227</v>
      </c>
      <c r="B192" s="86" t="s">
        <v>5646</v>
      </c>
      <c r="C192" s="86">
        <v>4</v>
      </c>
      <c r="D192" s="121">
        <v>0.0007422366923733245</v>
      </c>
      <c r="E192" s="121">
        <v>3.2570382585248043</v>
      </c>
      <c r="F192" s="86" t="s">
        <v>5715</v>
      </c>
      <c r="G192" s="86" t="b">
        <v>0</v>
      </c>
      <c r="H192" s="86" t="b">
        <v>0</v>
      </c>
      <c r="I192" s="86" t="b">
        <v>0</v>
      </c>
      <c r="J192" s="86" t="b">
        <v>0</v>
      </c>
      <c r="K192" s="86" t="b">
        <v>0</v>
      </c>
      <c r="L192" s="86" t="b">
        <v>0</v>
      </c>
    </row>
    <row r="193" spans="1:12" ht="15">
      <c r="A193" s="86" t="s">
        <v>5232</v>
      </c>
      <c r="B193" s="86" t="s">
        <v>5233</v>
      </c>
      <c r="C193" s="86">
        <v>4</v>
      </c>
      <c r="D193" s="121">
        <v>0.0007422366923733245</v>
      </c>
      <c r="E193" s="121">
        <v>3.4331295175804857</v>
      </c>
      <c r="F193" s="86" t="s">
        <v>5715</v>
      </c>
      <c r="G193" s="86" t="b">
        <v>0</v>
      </c>
      <c r="H193" s="86" t="b">
        <v>0</v>
      </c>
      <c r="I193" s="86" t="b">
        <v>0</v>
      </c>
      <c r="J193" s="86" t="b">
        <v>0</v>
      </c>
      <c r="K193" s="86" t="b">
        <v>0</v>
      </c>
      <c r="L193" s="86" t="b">
        <v>0</v>
      </c>
    </row>
    <row r="194" spans="1:12" ht="15">
      <c r="A194" s="86" t="s">
        <v>5233</v>
      </c>
      <c r="B194" s="86" t="s">
        <v>5234</v>
      </c>
      <c r="C194" s="86">
        <v>4</v>
      </c>
      <c r="D194" s="121">
        <v>0.0007422366923733245</v>
      </c>
      <c r="E194" s="121">
        <v>3.4331295175804857</v>
      </c>
      <c r="F194" s="86" t="s">
        <v>5715</v>
      </c>
      <c r="G194" s="86" t="b">
        <v>0</v>
      </c>
      <c r="H194" s="86" t="b">
        <v>0</v>
      </c>
      <c r="I194" s="86" t="b">
        <v>0</v>
      </c>
      <c r="J194" s="86" t="b">
        <v>0</v>
      </c>
      <c r="K194" s="86" t="b">
        <v>0</v>
      </c>
      <c r="L194" s="86" t="b">
        <v>0</v>
      </c>
    </row>
    <row r="195" spans="1:12" ht="15">
      <c r="A195" s="86" t="s">
        <v>5234</v>
      </c>
      <c r="B195" s="86" t="s">
        <v>5235</v>
      </c>
      <c r="C195" s="86">
        <v>4</v>
      </c>
      <c r="D195" s="121">
        <v>0.0007422366923733245</v>
      </c>
      <c r="E195" s="121">
        <v>3.4331295175804857</v>
      </c>
      <c r="F195" s="86" t="s">
        <v>5715</v>
      </c>
      <c r="G195" s="86" t="b">
        <v>0</v>
      </c>
      <c r="H195" s="86" t="b">
        <v>0</v>
      </c>
      <c r="I195" s="86" t="b">
        <v>0</v>
      </c>
      <c r="J195" s="86" t="b">
        <v>0</v>
      </c>
      <c r="K195" s="86" t="b">
        <v>0</v>
      </c>
      <c r="L195" s="86" t="b">
        <v>0</v>
      </c>
    </row>
    <row r="196" spans="1:12" ht="15">
      <c r="A196" s="86" t="s">
        <v>5235</v>
      </c>
      <c r="B196" s="86" t="s">
        <v>5183</v>
      </c>
      <c r="C196" s="86">
        <v>4</v>
      </c>
      <c r="D196" s="121">
        <v>0.0007422366923733245</v>
      </c>
      <c r="E196" s="121">
        <v>1.3336215238525206</v>
      </c>
      <c r="F196" s="86" t="s">
        <v>5715</v>
      </c>
      <c r="G196" s="86" t="b">
        <v>0</v>
      </c>
      <c r="H196" s="86" t="b">
        <v>0</v>
      </c>
      <c r="I196" s="86" t="b">
        <v>0</v>
      </c>
      <c r="J196" s="86" t="b">
        <v>0</v>
      </c>
      <c r="K196" s="86" t="b">
        <v>0</v>
      </c>
      <c r="L196" s="86" t="b">
        <v>0</v>
      </c>
    </row>
    <row r="197" spans="1:12" ht="15">
      <c r="A197" s="86" t="s">
        <v>5183</v>
      </c>
      <c r="B197" s="86" t="s">
        <v>5236</v>
      </c>
      <c r="C197" s="86">
        <v>4</v>
      </c>
      <c r="D197" s="121">
        <v>0.0007422366923733245</v>
      </c>
      <c r="E197" s="121">
        <v>1.7255593414825492</v>
      </c>
      <c r="F197" s="86" t="s">
        <v>5715</v>
      </c>
      <c r="G197" s="86" t="b">
        <v>0</v>
      </c>
      <c r="H197" s="86" t="b">
        <v>0</v>
      </c>
      <c r="I197" s="86" t="b">
        <v>0</v>
      </c>
      <c r="J197" s="86" t="b">
        <v>0</v>
      </c>
      <c r="K197" s="86" t="b">
        <v>0</v>
      </c>
      <c r="L197" s="86" t="b">
        <v>0</v>
      </c>
    </row>
    <row r="198" spans="1:12" ht="15">
      <c r="A198" s="86" t="s">
        <v>5236</v>
      </c>
      <c r="B198" s="86" t="s">
        <v>5237</v>
      </c>
      <c r="C198" s="86">
        <v>4</v>
      </c>
      <c r="D198" s="121">
        <v>0.0007422366923733245</v>
      </c>
      <c r="E198" s="121">
        <v>3.4331295175804857</v>
      </c>
      <c r="F198" s="86" t="s">
        <v>5715</v>
      </c>
      <c r="G198" s="86" t="b">
        <v>0</v>
      </c>
      <c r="H198" s="86" t="b">
        <v>0</v>
      </c>
      <c r="I198" s="86" t="b">
        <v>0</v>
      </c>
      <c r="J198" s="86" t="b">
        <v>0</v>
      </c>
      <c r="K198" s="86" t="b">
        <v>0</v>
      </c>
      <c r="L198" s="86" t="b">
        <v>0</v>
      </c>
    </row>
    <row r="199" spans="1:12" ht="15">
      <c r="A199" s="86" t="s">
        <v>5237</v>
      </c>
      <c r="B199" s="86" t="s">
        <v>5238</v>
      </c>
      <c r="C199" s="86">
        <v>4</v>
      </c>
      <c r="D199" s="121">
        <v>0.0007422366923733245</v>
      </c>
      <c r="E199" s="121">
        <v>3.4331295175804857</v>
      </c>
      <c r="F199" s="86" t="s">
        <v>5715</v>
      </c>
      <c r="G199" s="86" t="b">
        <v>0</v>
      </c>
      <c r="H199" s="86" t="b">
        <v>0</v>
      </c>
      <c r="I199" s="86" t="b">
        <v>0</v>
      </c>
      <c r="J199" s="86" t="b">
        <v>0</v>
      </c>
      <c r="K199" s="86" t="b">
        <v>0</v>
      </c>
      <c r="L199" s="86" t="b">
        <v>0</v>
      </c>
    </row>
    <row r="200" spans="1:12" ht="15">
      <c r="A200" s="86" t="s">
        <v>5647</v>
      </c>
      <c r="B200" s="86" t="s">
        <v>5643</v>
      </c>
      <c r="C200" s="86">
        <v>3</v>
      </c>
      <c r="D200" s="121">
        <v>0.0005896835257809532</v>
      </c>
      <c r="E200" s="121">
        <v>3.2570382585248043</v>
      </c>
      <c r="F200" s="86" t="s">
        <v>5715</v>
      </c>
      <c r="G200" s="86" t="b">
        <v>0</v>
      </c>
      <c r="H200" s="86" t="b">
        <v>0</v>
      </c>
      <c r="I200" s="86" t="b">
        <v>0</v>
      </c>
      <c r="J200" s="86" t="b">
        <v>0</v>
      </c>
      <c r="K200" s="86" t="b">
        <v>0</v>
      </c>
      <c r="L200" s="86" t="b">
        <v>0</v>
      </c>
    </row>
    <row r="201" spans="1:12" ht="15">
      <c r="A201" s="86" t="s">
        <v>5643</v>
      </c>
      <c r="B201" s="86" t="s">
        <v>622</v>
      </c>
      <c r="C201" s="86">
        <v>3</v>
      </c>
      <c r="D201" s="121">
        <v>0.0005896835257809532</v>
      </c>
      <c r="E201" s="121">
        <v>3.2570382585248043</v>
      </c>
      <c r="F201" s="86" t="s">
        <v>5715</v>
      </c>
      <c r="G201" s="86" t="b">
        <v>0</v>
      </c>
      <c r="H201" s="86" t="b">
        <v>0</v>
      </c>
      <c r="I201" s="86" t="b">
        <v>0</v>
      </c>
      <c r="J201" s="86" t="b">
        <v>0</v>
      </c>
      <c r="K201" s="86" t="b">
        <v>0</v>
      </c>
      <c r="L201" s="86" t="b">
        <v>0</v>
      </c>
    </row>
    <row r="202" spans="1:12" ht="15">
      <c r="A202" s="86" t="s">
        <v>622</v>
      </c>
      <c r="B202" s="86" t="s">
        <v>5648</v>
      </c>
      <c r="C202" s="86">
        <v>3</v>
      </c>
      <c r="D202" s="121">
        <v>0.0005896835257809532</v>
      </c>
      <c r="E202" s="121">
        <v>3.5580682541887856</v>
      </c>
      <c r="F202" s="86" t="s">
        <v>5715</v>
      </c>
      <c r="G202" s="86" t="b">
        <v>0</v>
      </c>
      <c r="H202" s="86" t="b">
        <v>0</v>
      </c>
      <c r="I202" s="86" t="b">
        <v>0</v>
      </c>
      <c r="J202" s="86" t="b">
        <v>0</v>
      </c>
      <c r="K202" s="86" t="b">
        <v>0</v>
      </c>
      <c r="L202" s="86" t="b">
        <v>0</v>
      </c>
    </row>
    <row r="203" spans="1:12" ht="15">
      <c r="A203" s="86" t="s">
        <v>5648</v>
      </c>
      <c r="B203" s="86" t="s">
        <v>5649</v>
      </c>
      <c r="C203" s="86">
        <v>3</v>
      </c>
      <c r="D203" s="121">
        <v>0.0005896835257809532</v>
      </c>
      <c r="E203" s="121">
        <v>3.5580682541887856</v>
      </c>
      <c r="F203" s="86" t="s">
        <v>5715</v>
      </c>
      <c r="G203" s="86" t="b">
        <v>0</v>
      </c>
      <c r="H203" s="86" t="b">
        <v>0</v>
      </c>
      <c r="I203" s="86" t="b">
        <v>0</v>
      </c>
      <c r="J203" s="86" t="b">
        <v>0</v>
      </c>
      <c r="K203" s="86" t="b">
        <v>0</v>
      </c>
      <c r="L203" s="86" t="b">
        <v>0</v>
      </c>
    </row>
    <row r="204" spans="1:12" ht="15">
      <c r="A204" s="86" t="s">
        <v>5649</v>
      </c>
      <c r="B204" s="86" t="s">
        <v>5650</v>
      </c>
      <c r="C204" s="86">
        <v>3</v>
      </c>
      <c r="D204" s="121">
        <v>0.0005896835257809532</v>
      </c>
      <c r="E204" s="121">
        <v>3.5580682541887856</v>
      </c>
      <c r="F204" s="86" t="s">
        <v>5715</v>
      </c>
      <c r="G204" s="86" t="b">
        <v>0</v>
      </c>
      <c r="H204" s="86" t="b">
        <v>0</v>
      </c>
      <c r="I204" s="86" t="b">
        <v>0</v>
      </c>
      <c r="J204" s="86" t="b">
        <v>0</v>
      </c>
      <c r="K204" s="86" t="b">
        <v>0</v>
      </c>
      <c r="L204" s="86" t="b">
        <v>0</v>
      </c>
    </row>
    <row r="205" spans="1:12" ht="15">
      <c r="A205" s="86" t="s">
        <v>5650</v>
      </c>
      <c r="B205" s="86" t="s">
        <v>5651</v>
      </c>
      <c r="C205" s="86">
        <v>3</v>
      </c>
      <c r="D205" s="121">
        <v>0.0005896835257809532</v>
      </c>
      <c r="E205" s="121">
        <v>3.5580682541887856</v>
      </c>
      <c r="F205" s="86" t="s">
        <v>5715</v>
      </c>
      <c r="G205" s="86" t="b">
        <v>0</v>
      </c>
      <c r="H205" s="86" t="b">
        <v>0</v>
      </c>
      <c r="I205" s="86" t="b">
        <v>0</v>
      </c>
      <c r="J205" s="86" t="b">
        <v>0</v>
      </c>
      <c r="K205" s="86" t="b">
        <v>0</v>
      </c>
      <c r="L205" s="86" t="b">
        <v>0</v>
      </c>
    </row>
    <row r="206" spans="1:12" ht="15">
      <c r="A206" s="86" t="s">
        <v>5651</v>
      </c>
      <c r="B206" s="86" t="s">
        <v>5652</v>
      </c>
      <c r="C206" s="86">
        <v>3</v>
      </c>
      <c r="D206" s="121">
        <v>0.0005896835257809532</v>
      </c>
      <c r="E206" s="121">
        <v>3.5580682541887856</v>
      </c>
      <c r="F206" s="86" t="s">
        <v>5715</v>
      </c>
      <c r="G206" s="86" t="b">
        <v>0</v>
      </c>
      <c r="H206" s="86" t="b">
        <v>0</v>
      </c>
      <c r="I206" s="86" t="b">
        <v>0</v>
      </c>
      <c r="J206" s="86" t="b">
        <v>0</v>
      </c>
      <c r="K206" s="86" t="b">
        <v>0</v>
      </c>
      <c r="L206" s="86" t="b">
        <v>0</v>
      </c>
    </row>
    <row r="207" spans="1:12" ht="15">
      <c r="A207" s="86" t="s">
        <v>5652</v>
      </c>
      <c r="B207" s="86" t="s">
        <v>5653</v>
      </c>
      <c r="C207" s="86">
        <v>3</v>
      </c>
      <c r="D207" s="121">
        <v>0.0005896835257809532</v>
      </c>
      <c r="E207" s="121">
        <v>3.5580682541887856</v>
      </c>
      <c r="F207" s="86" t="s">
        <v>5715</v>
      </c>
      <c r="G207" s="86" t="b">
        <v>0</v>
      </c>
      <c r="H207" s="86" t="b">
        <v>0</v>
      </c>
      <c r="I207" s="86" t="b">
        <v>0</v>
      </c>
      <c r="J207" s="86" t="b">
        <v>0</v>
      </c>
      <c r="K207" s="86" t="b">
        <v>0</v>
      </c>
      <c r="L207" s="86" t="b">
        <v>0</v>
      </c>
    </row>
    <row r="208" spans="1:12" ht="15">
      <c r="A208" s="86" t="s">
        <v>5653</v>
      </c>
      <c r="B208" s="86" t="s">
        <v>5654</v>
      </c>
      <c r="C208" s="86">
        <v>3</v>
      </c>
      <c r="D208" s="121">
        <v>0.0005896835257809532</v>
      </c>
      <c r="E208" s="121">
        <v>3.5580682541887856</v>
      </c>
      <c r="F208" s="86" t="s">
        <v>5715</v>
      </c>
      <c r="G208" s="86" t="b">
        <v>0</v>
      </c>
      <c r="H208" s="86" t="b">
        <v>0</v>
      </c>
      <c r="I208" s="86" t="b">
        <v>0</v>
      </c>
      <c r="J208" s="86" t="b">
        <v>0</v>
      </c>
      <c r="K208" s="86" t="b">
        <v>0</v>
      </c>
      <c r="L208" s="86" t="b">
        <v>0</v>
      </c>
    </row>
    <row r="209" spans="1:12" ht="15">
      <c r="A209" s="86" t="s">
        <v>5654</v>
      </c>
      <c r="B209" s="86" t="s">
        <v>5655</v>
      </c>
      <c r="C209" s="86">
        <v>3</v>
      </c>
      <c r="D209" s="121">
        <v>0.0005896835257809532</v>
      </c>
      <c r="E209" s="121">
        <v>3.5580682541887856</v>
      </c>
      <c r="F209" s="86" t="s">
        <v>5715</v>
      </c>
      <c r="G209" s="86" t="b">
        <v>0</v>
      </c>
      <c r="H209" s="86" t="b">
        <v>0</v>
      </c>
      <c r="I209" s="86" t="b">
        <v>0</v>
      </c>
      <c r="J209" s="86" t="b">
        <v>0</v>
      </c>
      <c r="K209" s="86" t="b">
        <v>0</v>
      </c>
      <c r="L209" s="86" t="b">
        <v>0</v>
      </c>
    </row>
    <row r="210" spans="1:12" ht="15">
      <c r="A210" s="86" t="s">
        <v>5655</v>
      </c>
      <c r="B210" s="86" t="s">
        <v>5656</v>
      </c>
      <c r="C210" s="86">
        <v>3</v>
      </c>
      <c r="D210" s="121">
        <v>0.0005896835257809532</v>
      </c>
      <c r="E210" s="121">
        <v>3.5580682541887856</v>
      </c>
      <c r="F210" s="86" t="s">
        <v>5715</v>
      </c>
      <c r="G210" s="86" t="b">
        <v>0</v>
      </c>
      <c r="H210" s="86" t="b">
        <v>0</v>
      </c>
      <c r="I210" s="86" t="b">
        <v>0</v>
      </c>
      <c r="J210" s="86" t="b">
        <v>0</v>
      </c>
      <c r="K210" s="86" t="b">
        <v>0</v>
      </c>
      <c r="L210" s="86" t="b">
        <v>0</v>
      </c>
    </row>
    <row r="211" spans="1:12" ht="15">
      <c r="A211" s="86" t="s">
        <v>5656</v>
      </c>
      <c r="B211" s="86" t="s">
        <v>5657</v>
      </c>
      <c r="C211" s="86">
        <v>3</v>
      </c>
      <c r="D211" s="121">
        <v>0.0005896835257809532</v>
      </c>
      <c r="E211" s="121">
        <v>3.5580682541887856</v>
      </c>
      <c r="F211" s="86" t="s">
        <v>5715</v>
      </c>
      <c r="G211" s="86" t="b">
        <v>0</v>
      </c>
      <c r="H211" s="86" t="b">
        <v>0</v>
      </c>
      <c r="I211" s="86" t="b">
        <v>0</v>
      </c>
      <c r="J211" s="86" t="b">
        <v>0</v>
      </c>
      <c r="K211" s="86" t="b">
        <v>0</v>
      </c>
      <c r="L211" s="86" t="b">
        <v>0</v>
      </c>
    </row>
    <row r="212" spans="1:12" ht="15">
      <c r="A212" s="86" t="s">
        <v>5657</v>
      </c>
      <c r="B212" s="86" t="s">
        <v>5553</v>
      </c>
      <c r="C212" s="86">
        <v>3</v>
      </c>
      <c r="D212" s="121">
        <v>0.0005896835257809532</v>
      </c>
      <c r="E212" s="121">
        <v>2.4224056521887123</v>
      </c>
      <c r="F212" s="86" t="s">
        <v>5715</v>
      </c>
      <c r="G212" s="86" t="b">
        <v>0</v>
      </c>
      <c r="H212" s="86" t="b">
        <v>0</v>
      </c>
      <c r="I212" s="86" t="b">
        <v>0</v>
      </c>
      <c r="J212" s="86" t="b">
        <v>0</v>
      </c>
      <c r="K212" s="86" t="b">
        <v>0</v>
      </c>
      <c r="L212" s="86" t="b">
        <v>0</v>
      </c>
    </row>
    <row r="213" spans="1:12" ht="15">
      <c r="A213" s="86" t="s">
        <v>5553</v>
      </c>
      <c r="B213" s="86" t="s">
        <v>5658</v>
      </c>
      <c r="C213" s="86">
        <v>3</v>
      </c>
      <c r="D213" s="121">
        <v>0.0005896835257809532</v>
      </c>
      <c r="E213" s="121">
        <v>2.4224056521887123</v>
      </c>
      <c r="F213" s="86" t="s">
        <v>5715</v>
      </c>
      <c r="G213" s="86" t="b">
        <v>0</v>
      </c>
      <c r="H213" s="86" t="b">
        <v>0</v>
      </c>
      <c r="I213" s="86" t="b">
        <v>0</v>
      </c>
      <c r="J213" s="86" t="b">
        <v>0</v>
      </c>
      <c r="K213" s="86" t="b">
        <v>0</v>
      </c>
      <c r="L213" s="86" t="b">
        <v>0</v>
      </c>
    </row>
    <row r="214" spans="1:12" ht="15">
      <c r="A214" s="86" t="s">
        <v>5658</v>
      </c>
      <c r="B214" s="86" t="s">
        <v>5643</v>
      </c>
      <c r="C214" s="86">
        <v>3</v>
      </c>
      <c r="D214" s="121">
        <v>0.0005896835257809532</v>
      </c>
      <c r="E214" s="121">
        <v>3.2570382585248043</v>
      </c>
      <c r="F214" s="86" t="s">
        <v>5715</v>
      </c>
      <c r="G214" s="86" t="b">
        <v>0</v>
      </c>
      <c r="H214" s="86" t="b">
        <v>0</v>
      </c>
      <c r="I214" s="86" t="b">
        <v>0</v>
      </c>
      <c r="J214" s="86" t="b">
        <v>0</v>
      </c>
      <c r="K214" s="86" t="b">
        <v>0</v>
      </c>
      <c r="L214" s="86" t="b">
        <v>0</v>
      </c>
    </row>
    <row r="215" spans="1:12" ht="15">
      <c r="A215" s="86" t="s">
        <v>5643</v>
      </c>
      <c r="B215" s="86" t="s">
        <v>5586</v>
      </c>
      <c r="C215" s="86">
        <v>3</v>
      </c>
      <c r="D215" s="121">
        <v>0.0005896835257809532</v>
      </c>
      <c r="E215" s="121">
        <v>2.4331295175804857</v>
      </c>
      <c r="F215" s="86" t="s">
        <v>5715</v>
      </c>
      <c r="G215" s="86" t="b">
        <v>0</v>
      </c>
      <c r="H215" s="86" t="b">
        <v>0</v>
      </c>
      <c r="I215" s="86" t="b">
        <v>0</v>
      </c>
      <c r="J215" s="86" t="b">
        <v>0</v>
      </c>
      <c r="K215" s="86" t="b">
        <v>0</v>
      </c>
      <c r="L215" s="86" t="b">
        <v>0</v>
      </c>
    </row>
    <row r="216" spans="1:12" ht="15">
      <c r="A216" s="86" t="s">
        <v>5587</v>
      </c>
      <c r="B216" s="86" t="s">
        <v>5584</v>
      </c>
      <c r="C216" s="86">
        <v>3</v>
      </c>
      <c r="D216" s="121">
        <v>0.0005896835257809532</v>
      </c>
      <c r="E216" s="121">
        <v>1.910250772300148</v>
      </c>
      <c r="F216" s="86" t="s">
        <v>5715</v>
      </c>
      <c r="G216" s="86" t="b">
        <v>0</v>
      </c>
      <c r="H216" s="86" t="b">
        <v>0</v>
      </c>
      <c r="I216" s="86" t="b">
        <v>0</v>
      </c>
      <c r="J216" s="86" t="b">
        <v>0</v>
      </c>
      <c r="K216" s="86" t="b">
        <v>0</v>
      </c>
      <c r="L216" s="86" t="b">
        <v>0</v>
      </c>
    </row>
    <row r="217" spans="1:12" ht="15">
      <c r="A217" s="86" t="s">
        <v>5585</v>
      </c>
      <c r="B217" s="86" t="s">
        <v>5183</v>
      </c>
      <c r="C217" s="86">
        <v>3</v>
      </c>
      <c r="D217" s="121">
        <v>0.0005896835257809532</v>
      </c>
      <c r="E217" s="121">
        <v>0.5097127829082018</v>
      </c>
      <c r="F217" s="86" t="s">
        <v>5715</v>
      </c>
      <c r="G217" s="86" t="b">
        <v>0</v>
      </c>
      <c r="H217" s="86" t="b">
        <v>0</v>
      </c>
      <c r="I217" s="86" t="b">
        <v>0</v>
      </c>
      <c r="J217" s="86" t="b">
        <v>0</v>
      </c>
      <c r="K217" s="86" t="b">
        <v>0</v>
      </c>
      <c r="L217" s="86" t="b">
        <v>0</v>
      </c>
    </row>
    <row r="218" spans="1:12" ht="15">
      <c r="A218" s="86" t="s">
        <v>5183</v>
      </c>
      <c r="B218" s="86" t="s">
        <v>597</v>
      </c>
      <c r="C218" s="86">
        <v>3</v>
      </c>
      <c r="D218" s="121">
        <v>0.0005896835257809532</v>
      </c>
      <c r="E218" s="121">
        <v>1.2484380867628868</v>
      </c>
      <c r="F218" s="86" t="s">
        <v>5715</v>
      </c>
      <c r="G218" s="86" t="b">
        <v>0</v>
      </c>
      <c r="H218" s="86" t="b">
        <v>0</v>
      </c>
      <c r="I218" s="86" t="b">
        <v>0</v>
      </c>
      <c r="J218" s="86" t="b">
        <v>0</v>
      </c>
      <c r="K218" s="86" t="b">
        <v>0</v>
      </c>
      <c r="L218" s="86" t="b">
        <v>0</v>
      </c>
    </row>
    <row r="219" spans="1:12" ht="15">
      <c r="A219" s="86" t="s">
        <v>5659</v>
      </c>
      <c r="B219" s="86" t="s">
        <v>5660</v>
      </c>
      <c r="C219" s="86">
        <v>2</v>
      </c>
      <c r="D219" s="121">
        <v>0.0004241352527847569</v>
      </c>
      <c r="E219" s="121">
        <v>3.734159513244467</v>
      </c>
      <c r="F219" s="86" t="s">
        <v>5715</v>
      </c>
      <c r="G219" s="86" t="b">
        <v>0</v>
      </c>
      <c r="H219" s="86" t="b">
        <v>0</v>
      </c>
      <c r="I219" s="86" t="b">
        <v>0</v>
      </c>
      <c r="J219" s="86" t="b">
        <v>0</v>
      </c>
      <c r="K219" s="86" t="b">
        <v>0</v>
      </c>
      <c r="L219" s="86" t="b">
        <v>0</v>
      </c>
    </row>
    <row r="220" spans="1:12" ht="15">
      <c r="A220" s="86" t="s">
        <v>5660</v>
      </c>
      <c r="B220" s="86" t="s">
        <v>5661</v>
      </c>
      <c r="C220" s="86">
        <v>2</v>
      </c>
      <c r="D220" s="121">
        <v>0.0004241352527847569</v>
      </c>
      <c r="E220" s="121">
        <v>3.734159513244467</v>
      </c>
      <c r="F220" s="86" t="s">
        <v>5715</v>
      </c>
      <c r="G220" s="86" t="b">
        <v>0</v>
      </c>
      <c r="H220" s="86" t="b">
        <v>0</v>
      </c>
      <c r="I220" s="86" t="b">
        <v>0</v>
      </c>
      <c r="J220" s="86" t="b">
        <v>0</v>
      </c>
      <c r="K220" s="86" t="b">
        <v>0</v>
      </c>
      <c r="L220" s="86" t="b">
        <v>0</v>
      </c>
    </row>
    <row r="221" spans="1:12" ht="15">
      <c r="A221" s="86" t="s">
        <v>5661</v>
      </c>
      <c r="B221" s="86" t="s">
        <v>5662</v>
      </c>
      <c r="C221" s="86">
        <v>2</v>
      </c>
      <c r="D221" s="121">
        <v>0.0004241352527847569</v>
      </c>
      <c r="E221" s="121">
        <v>3.734159513244467</v>
      </c>
      <c r="F221" s="86" t="s">
        <v>5715</v>
      </c>
      <c r="G221" s="86" t="b">
        <v>0</v>
      </c>
      <c r="H221" s="86" t="b">
        <v>0</v>
      </c>
      <c r="I221" s="86" t="b">
        <v>0</v>
      </c>
      <c r="J221" s="86" t="b">
        <v>0</v>
      </c>
      <c r="K221" s="86" t="b">
        <v>0</v>
      </c>
      <c r="L221" s="86" t="b">
        <v>0</v>
      </c>
    </row>
    <row r="222" spans="1:12" ht="15">
      <c r="A222" s="86" t="s">
        <v>5662</v>
      </c>
      <c r="B222" s="86" t="s">
        <v>5225</v>
      </c>
      <c r="C222" s="86">
        <v>2</v>
      </c>
      <c r="D222" s="121">
        <v>0.0004241352527847569</v>
      </c>
      <c r="E222" s="121">
        <v>3.2570382585248043</v>
      </c>
      <c r="F222" s="86" t="s">
        <v>5715</v>
      </c>
      <c r="G222" s="86" t="b">
        <v>0</v>
      </c>
      <c r="H222" s="86" t="b">
        <v>0</v>
      </c>
      <c r="I222" s="86" t="b">
        <v>0</v>
      </c>
      <c r="J222" s="86" t="b">
        <v>0</v>
      </c>
      <c r="K222" s="86" t="b">
        <v>0</v>
      </c>
      <c r="L222" s="86" t="b">
        <v>0</v>
      </c>
    </row>
    <row r="223" spans="1:12" ht="15">
      <c r="A223" s="86" t="s">
        <v>5229</v>
      </c>
      <c r="B223" s="86" t="s">
        <v>5663</v>
      </c>
      <c r="C223" s="86">
        <v>2</v>
      </c>
      <c r="D223" s="121">
        <v>0.0004241352527847569</v>
      </c>
      <c r="E223" s="121">
        <v>3.4331295175804857</v>
      </c>
      <c r="F223" s="86" t="s">
        <v>5715</v>
      </c>
      <c r="G223" s="86" t="b">
        <v>0</v>
      </c>
      <c r="H223" s="86" t="b">
        <v>0</v>
      </c>
      <c r="I223" s="86" t="b">
        <v>0</v>
      </c>
      <c r="J223" s="86" t="b">
        <v>0</v>
      </c>
      <c r="K223" s="86" t="b">
        <v>0</v>
      </c>
      <c r="L223" s="86" t="b">
        <v>0</v>
      </c>
    </row>
    <row r="224" spans="1:12" ht="15">
      <c r="A224" s="86" t="s">
        <v>5663</v>
      </c>
      <c r="B224" s="86" t="s">
        <v>5664</v>
      </c>
      <c r="C224" s="86">
        <v>2</v>
      </c>
      <c r="D224" s="121">
        <v>0.0004241352527847569</v>
      </c>
      <c r="E224" s="121">
        <v>3.734159513244467</v>
      </c>
      <c r="F224" s="86" t="s">
        <v>5715</v>
      </c>
      <c r="G224" s="86" t="b">
        <v>0</v>
      </c>
      <c r="H224" s="86" t="b">
        <v>0</v>
      </c>
      <c r="I224" s="86" t="b">
        <v>0</v>
      </c>
      <c r="J224" s="86" t="b">
        <v>0</v>
      </c>
      <c r="K224" s="86" t="b">
        <v>0</v>
      </c>
      <c r="L224" s="86" t="b">
        <v>0</v>
      </c>
    </row>
    <row r="225" spans="1:12" ht="15">
      <c r="A225" s="86" t="s">
        <v>5664</v>
      </c>
      <c r="B225" s="86" t="s">
        <v>5665</v>
      </c>
      <c r="C225" s="86">
        <v>2</v>
      </c>
      <c r="D225" s="121">
        <v>0.0004241352527847569</v>
      </c>
      <c r="E225" s="121">
        <v>3.734159513244467</v>
      </c>
      <c r="F225" s="86" t="s">
        <v>5715</v>
      </c>
      <c r="G225" s="86" t="b">
        <v>0</v>
      </c>
      <c r="H225" s="86" t="b">
        <v>0</v>
      </c>
      <c r="I225" s="86" t="b">
        <v>0</v>
      </c>
      <c r="J225" s="86" t="b">
        <v>0</v>
      </c>
      <c r="K225" s="86" t="b">
        <v>0</v>
      </c>
      <c r="L225" s="86" t="b">
        <v>0</v>
      </c>
    </row>
    <row r="226" spans="1:12" ht="15">
      <c r="A226" s="86" t="s">
        <v>5665</v>
      </c>
      <c r="B226" s="86" t="s">
        <v>5666</v>
      </c>
      <c r="C226" s="86">
        <v>2</v>
      </c>
      <c r="D226" s="121">
        <v>0.0004241352527847569</v>
      </c>
      <c r="E226" s="121">
        <v>3.734159513244467</v>
      </c>
      <c r="F226" s="86" t="s">
        <v>5715</v>
      </c>
      <c r="G226" s="86" t="b">
        <v>0</v>
      </c>
      <c r="H226" s="86" t="b">
        <v>0</v>
      </c>
      <c r="I226" s="86" t="b">
        <v>0</v>
      </c>
      <c r="J226" s="86" t="b">
        <v>0</v>
      </c>
      <c r="K226" s="86" t="b">
        <v>0</v>
      </c>
      <c r="L226" s="86" t="b">
        <v>0</v>
      </c>
    </row>
    <row r="227" spans="1:12" ht="15">
      <c r="A227" s="86" t="s">
        <v>5666</v>
      </c>
      <c r="B227" s="86" t="s">
        <v>5667</v>
      </c>
      <c r="C227" s="86">
        <v>2</v>
      </c>
      <c r="D227" s="121">
        <v>0.0004241352527847569</v>
      </c>
      <c r="E227" s="121">
        <v>3.734159513244467</v>
      </c>
      <c r="F227" s="86" t="s">
        <v>5715</v>
      </c>
      <c r="G227" s="86" t="b">
        <v>0</v>
      </c>
      <c r="H227" s="86" t="b">
        <v>0</v>
      </c>
      <c r="I227" s="86" t="b">
        <v>0</v>
      </c>
      <c r="J227" s="86" t="b">
        <v>0</v>
      </c>
      <c r="K227" s="86" t="b">
        <v>0</v>
      </c>
      <c r="L227" s="86" t="b">
        <v>0</v>
      </c>
    </row>
    <row r="228" spans="1:12" ht="15">
      <c r="A228" s="86" t="s">
        <v>5667</v>
      </c>
      <c r="B228" s="86" t="s">
        <v>5184</v>
      </c>
      <c r="C228" s="86">
        <v>2</v>
      </c>
      <c r="D228" s="121">
        <v>0.0004241352527847569</v>
      </c>
      <c r="E228" s="121">
        <v>1.5834030733841578</v>
      </c>
      <c r="F228" s="86" t="s">
        <v>5715</v>
      </c>
      <c r="G228" s="86" t="b">
        <v>0</v>
      </c>
      <c r="H228" s="86" t="b">
        <v>0</v>
      </c>
      <c r="I228" s="86" t="b">
        <v>0</v>
      </c>
      <c r="J228" s="86" t="b">
        <v>0</v>
      </c>
      <c r="K228" s="86" t="b">
        <v>0</v>
      </c>
      <c r="L228" s="86" t="b">
        <v>0</v>
      </c>
    </row>
    <row r="229" spans="1:12" ht="15">
      <c r="A229" s="86" t="s">
        <v>5184</v>
      </c>
      <c r="B229" s="86" t="s">
        <v>597</v>
      </c>
      <c r="C229" s="86">
        <v>2</v>
      </c>
      <c r="D229" s="121">
        <v>0.0004241352527847569</v>
      </c>
      <c r="E229" s="121">
        <v>0.9332706752280244</v>
      </c>
      <c r="F229" s="86" t="s">
        <v>5715</v>
      </c>
      <c r="G229" s="86" t="b">
        <v>0</v>
      </c>
      <c r="H229" s="86" t="b">
        <v>0</v>
      </c>
      <c r="I229" s="86" t="b">
        <v>0</v>
      </c>
      <c r="J229" s="86" t="b">
        <v>0</v>
      </c>
      <c r="K229" s="86" t="b">
        <v>0</v>
      </c>
      <c r="L229" s="86" t="b">
        <v>0</v>
      </c>
    </row>
    <row r="230" spans="1:12" ht="15">
      <c r="A230" s="86" t="s">
        <v>597</v>
      </c>
      <c r="B230" s="86" t="s">
        <v>5668</v>
      </c>
      <c r="C230" s="86">
        <v>2</v>
      </c>
      <c r="D230" s="121">
        <v>0.0004241352527847569</v>
      </c>
      <c r="E230" s="121">
        <v>3.1320995219165044</v>
      </c>
      <c r="F230" s="86" t="s">
        <v>5715</v>
      </c>
      <c r="G230" s="86" t="b">
        <v>0</v>
      </c>
      <c r="H230" s="86" t="b">
        <v>0</v>
      </c>
      <c r="I230" s="86" t="b">
        <v>0</v>
      </c>
      <c r="J230" s="86" t="b">
        <v>0</v>
      </c>
      <c r="K230" s="86" t="b">
        <v>0</v>
      </c>
      <c r="L230" s="86" t="b">
        <v>0</v>
      </c>
    </row>
    <row r="231" spans="1:12" ht="15">
      <c r="A231" s="86" t="s">
        <v>5668</v>
      </c>
      <c r="B231" s="86" t="s">
        <v>5213</v>
      </c>
      <c r="C231" s="86">
        <v>2</v>
      </c>
      <c r="D231" s="121">
        <v>0.0004241352527847569</v>
      </c>
      <c r="E231" s="121">
        <v>2.2570382585248043</v>
      </c>
      <c r="F231" s="86" t="s">
        <v>5715</v>
      </c>
      <c r="G231" s="86" t="b">
        <v>0</v>
      </c>
      <c r="H231" s="86" t="b">
        <v>0</v>
      </c>
      <c r="I231" s="86" t="b">
        <v>0</v>
      </c>
      <c r="J231" s="86" t="b">
        <v>0</v>
      </c>
      <c r="K231" s="86" t="b">
        <v>0</v>
      </c>
      <c r="L231" s="86" t="b">
        <v>0</v>
      </c>
    </row>
    <row r="232" spans="1:12" ht="15">
      <c r="A232" s="86" t="s">
        <v>5213</v>
      </c>
      <c r="B232" s="86" t="s">
        <v>5669</v>
      </c>
      <c r="C232" s="86">
        <v>2</v>
      </c>
      <c r="D232" s="121">
        <v>0.0004241352527847569</v>
      </c>
      <c r="E232" s="121">
        <v>2.242797819410194</v>
      </c>
      <c r="F232" s="86" t="s">
        <v>5715</v>
      </c>
      <c r="G232" s="86" t="b">
        <v>0</v>
      </c>
      <c r="H232" s="86" t="b">
        <v>0</v>
      </c>
      <c r="I232" s="86" t="b">
        <v>0</v>
      </c>
      <c r="J232" s="86" t="b">
        <v>0</v>
      </c>
      <c r="K232" s="86" t="b">
        <v>0</v>
      </c>
      <c r="L232" s="86" t="b">
        <v>0</v>
      </c>
    </row>
    <row r="233" spans="1:12" ht="15">
      <c r="A233" s="86" t="s">
        <v>5669</v>
      </c>
      <c r="B233" s="86" t="s">
        <v>5670</v>
      </c>
      <c r="C233" s="86">
        <v>2</v>
      </c>
      <c r="D233" s="121">
        <v>0.0004241352527847569</v>
      </c>
      <c r="E233" s="121">
        <v>3.734159513244467</v>
      </c>
      <c r="F233" s="86" t="s">
        <v>5715</v>
      </c>
      <c r="G233" s="86" t="b">
        <v>0</v>
      </c>
      <c r="H233" s="86" t="b">
        <v>0</v>
      </c>
      <c r="I233" s="86" t="b">
        <v>0</v>
      </c>
      <c r="J233" s="86" t="b">
        <v>0</v>
      </c>
      <c r="K233" s="86" t="b">
        <v>0</v>
      </c>
      <c r="L233" s="86" t="b">
        <v>0</v>
      </c>
    </row>
    <row r="234" spans="1:12" ht="15">
      <c r="A234" s="86" t="s">
        <v>5670</v>
      </c>
      <c r="B234" s="86" t="s">
        <v>629</v>
      </c>
      <c r="C234" s="86">
        <v>2</v>
      </c>
      <c r="D234" s="121">
        <v>0.0004241352527847569</v>
      </c>
      <c r="E234" s="121">
        <v>3.734159513244467</v>
      </c>
      <c r="F234" s="86" t="s">
        <v>5715</v>
      </c>
      <c r="G234" s="86" t="b">
        <v>0</v>
      </c>
      <c r="H234" s="86" t="b">
        <v>0</v>
      </c>
      <c r="I234" s="86" t="b">
        <v>0</v>
      </c>
      <c r="J234" s="86" t="b">
        <v>0</v>
      </c>
      <c r="K234" s="86" t="b">
        <v>0</v>
      </c>
      <c r="L234" s="86" t="b">
        <v>0</v>
      </c>
    </row>
    <row r="235" spans="1:12" ht="15">
      <c r="A235" s="86" t="s">
        <v>629</v>
      </c>
      <c r="B235" s="86" t="s">
        <v>5671</v>
      </c>
      <c r="C235" s="86">
        <v>2</v>
      </c>
      <c r="D235" s="121">
        <v>0.0004241352527847569</v>
      </c>
      <c r="E235" s="121">
        <v>3.734159513244467</v>
      </c>
      <c r="F235" s="86" t="s">
        <v>5715</v>
      </c>
      <c r="G235" s="86" t="b">
        <v>0</v>
      </c>
      <c r="H235" s="86" t="b">
        <v>0</v>
      </c>
      <c r="I235" s="86" t="b">
        <v>0</v>
      </c>
      <c r="J235" s="86" t="b">
        <v>0</v>
      </c>
      <c r="K235" s="86" t="b">
        <v>0</v>
      </c>
      <c r="L235" s="86" t="b">
        <v>0</v>
      </c>
    </row>
    <row r="236" spans="1:12" ht="15">
      <c r="A236" s="86" t="s">
        <v>5671</v>
      </c>
      <c r="B236" s="86" t="s">
        <v>5183</v>
      </c>
      <c r="C236" s="86">
        <v>2</v>
      </c>
      <c r="D236" s="121">
        <v>0.0004241352527847569</v>
      </c>
      <c r="E236" s="121">
        <v>1.3336215238525206</v>
      </c>
      <c r="F236" s="86" t="s">
        <v>5715</v>
      </c>
      <c r="G236" s="86" t="b">
        <v>0</v>
      </c>
      <c r="H236" s="86" t="b">
        <v>0</v>
      </c>
      <c r="I236" s="86" t="b">
        <v>0</v>
      </c>
      <c r="J236" s="86" t="b">
        <v>0</v>
      </c>
      <c r="K236" s="86" t="b">
        <v>0</v>
      </c>
      <c r="L236" s="86" t="b">
        <v>0</v>
      </c>
    </row>
    <row r="237" spans="1:12" ht="15">
      <c r="A237" s="86" t="s">
        <v>5225</v>
      </c>
      <c r="B237" s="86" t="s">
        <v>5672</v>
      </c>
      <c r="C237" s="86">
        <v>2</v>
      </c>
      <c r="D237" s="121">
        <v>0.0004241352527847569</v>
      </c>
      <c r="E237" s="121">
        <v>3.1320995219165044</v>
      </c>
      <c r="F237" s="86" t="s">
        <v>5715</v>
      </c>
      <c r="G237" s="86" t="b">
        <v>0</v>
      </c>
      <c r="H237" s="86" t="b">
        <v>0</v>
      </c>
      <c r="I237" s="86" t="b">
        <v>0</v>
      </c>
      <c r="J237" s="86" t="b">
        <v>0</v>
      </c>
      <c r="K237" s="86" t="b">
        <v>1</v>
      </c>
      <c r="L237" s="86" t="b">
        <v>0</v>
      </c>
    </row>
    <row r="238" spans="1:12" ht="15">
      <c r="A238" s="86" t="s">
        <v>5672</v>
      </c>
      <c r="B238" s="86" t="s">
        <v>5673</v>
      </c>
      <c r="C238" s="86">
        <v>2</v>
      </c>
      <c r="D238" s="121">
        <v>0.0004241352527847569</v>
      </c>
      <c r="E238" s="121">
        <v>3.734159513244467</v>
      </c>
      <c r="F238" s="86" t="s">
        <v>5715</v>
      </c>
      <c r="G238" s="86" t="b">
        <v>0</v>
      </c>
      <c r="H238" s="86" t="b">
        <v>1</v>
      </c>
      <c r="I238" s="86" t="b">
        <v>0</v>
      </c>
      <c r="J238" s="86" t="b">
        <v>0</v>
      </c>
      <c r="K238" s="86" t="b">
        <v>0</v>
      </c>
      <c r="L238" s="86" t="b">
        <v>0</v>
      </c>
    </row>
    <row r="239" spans="1:12" ht="15">
      <c r="A239" s="86" t="s">
        <v>5673</v>
      </c>
      <c r="B239" s="86" t="s">
        <v>5674</v>
      </c>
      <c r="C239" s="86">
        <v>2</v>
      </c>
      <c r="D239" s="121">
        <v>0.0004241352527847569</v>
      </c>
      <c r="E239" s="121">
        <v>3.734159513244467</v>
      </c>
      <c r="F239" s="86" t="s">
        <v>5715</v>
      </c>
      <c r="G239" s="86" t="b">
        <v>0</v>
      </c>
      <c r="H239" s="86" t="b">
        <v>0</v>
      </c>
      <c r="I239" s="86" t="b">
        <v>0</v>
      </c>
      <c r="J239" s="86" t="b">
        <v>0</v>
      </c>
      <c r="K239" s="86" t="b">
        <v>0</v>
      </c>
      <c r="L239" s="86" t="b">
        <v>0</v>
      </c>
    </row>
    <row r="240" spans="1:12" ht="15">
      <c r="A240" s="86" t="s">
        <v>5674</v>
      </c>
      <c r="B240" s="86" t="s">
        <v>5675</v>
      </c>
      <c r="C240" s="86">
        <v>2</v>
      </c>
      <c r="D240" s="121">
        <v>0.0004241352527847569</v>
      </c>
      <c r="E240" s="121">
        <v>3.734159513244467</v>
      </c>
      <c r="F240" s="86" t="s">
        <v>5715</v>
      </c>
      <c r="G240" s="86" t="b">
        <v>0</v>
      </c>
      <c r="H240" s="86" t="b">
        <v>0</v>
      </c>
      <c r="I240" s="86" t="b">
        <v>0</v>
      </c>
      <c r="J240" s="86" t="b">
        <v>0</v>
      </c>
      <c r="K240" s="86" t="b">
        <v>0</v>
      </c>
      <c r="L240" s="86" t="b">
        <v>0</v>
      </c>
    </row>
    <row r="241" spans="1:12" ht="15">
      <c r="A241" s="86" t="s">
        <v>5675</v>
      </c>
      <c r="B241" s="86" t="s">
        <v>5227</v>
      </c>
      <c r="C241" s="86">
        <v>2</v>
      </c>
      <c r="D241" s="121">
        <v>0.0004241352527847569</v>
      </c>
      <c r="E241" s="121">
        <v>3.2570382585248043</v>
      </c>
      <c r="F241" s="86" t="s">
        <v>5715</v>
      </c>
      <c r="G241" s="86" t="b">
        <v>0</v>
      </c>
      <c r="H241" s="86" t="b">
        <v>0</v>
      </c>
      <c r="I241" s="86" t="b">
        <v>0</v>
      </c>
      <c r="J241" s="86" t="b">
        <v>0</v>
      </c>
      <c r="K241" s="86" t="b">
        <v>0</v>
      </c>
      <c r="L241" s="86" t="b">
        <v>0</v>
      </c>
    </row>
    <row r="242" spans="1:12" ht="15">
      <c r="A242" s="86" t="s">
        <v>5227</v>
      </c>
      <c r="B242" s="86" t="s">
        <v>5676</v>
      </c>
      <c r="C242" s="86">
        <v>2</v>
      </c>
      <c r="D242" s="121">
        <v>0.0004241352527847569</v>
      </c>
      <c r="E242" s="121">
        <v>3.2570382585248043</v>
      </c>
      <c r="F242" s="86" t="s">
        <v>5715</v>
      </c>
      <c r="G242" s="86" t="b">
        <v>0</v>
      </c>
      <c r="H242" s="86" t="b">
        <v>0</v>
      </c>
      <c r="I242" s="86" t="b">
        <v>0</v>
      </c>
      <c r="J242" s="86" t="b">
        <v>0</v>
      </c>
      <c r="K242" s="86" t="b">
        <v>0</v>
      </c>
      <c r="L242" s="86" t="b">
        <v>0</v>
      </c>
    </row>
    <row r="243" spans="1:12" ht="15">
      <c r="A243" s="86" t="s">
        <v>5676</v>
      </c>
      <c r="B243" s="86" t="s">
        <v>5183</v>
      </c>
      <c r="C243" s="86">
        <v>2</v>
      </c>
      <c r="D243" s="121">
        <v>0.0004241352527847569</v>
      </c>
      <c r="E243" s="121">
        <v>1.3336215238525206</v>
      </c>
      <c r="F243" s="86" t="s">
        <v>5715</v>
      </c>
      <c r="G243" s="86" t="b">
        <v>0</v>
      </c>
      <c r="H243" s="86" t="b">
        <v>0</v>
      </c>
      <c r="I243" s="86" t="b">
        <v>0</v>
      </c>
      <c r="J243" s="86" t="b">
        <v>0</v>
      </c>
      <c r="K243" s="86" t="b">
        <v>0</v>
      </c>
      <c r="L243" s="86" t="b">
        <v>0</v>
      </c>
    </row>
    <row r="244" spans="1:12" ht="15">
      <c r="A244" s="86" t="s">
        <v>5183</v>
      </c>
      <c r="B244" s="86" t="s">
        <v>5644</v>
      </c>
      <c r="C244" s="86">
        <v>2</v>
      </c>
      <c r="D244" s="121">
        <v>0.0004241352527847569</v>
      </c>
      <c r="E244" s="121">
        <v>1.424529345818568</v>
      </c>
      <c r="F244" s="86" t="s">
        <v>5715</v>
      </c>
      <c r="G244" s="86" t="b">
        <v>0</v>
      </c>
      <c r="H244" s="86" t="b">
        <v>0</v>
      </c>
      <c r="I244" s="86" t="b">
        <v>0</v>
      </c>
      <c r="J244" s="86" t="b">
        <v>0</v>
      </c>
      <c r="K244" s="86" t="b">
        <v>0</v>
      </c>
      <c r="L244" s="86" t="b">
        <v>0</v>
      </c>
    </row>
    <row r="245" spans="1:12" ht="15">
      <c r="A245" s="86" t="s">
        <v>5644</v>
      </c>
      <c r="B245" s="86" t="s">
        <v>5677</v>
      </c>
      <c r="C245" s="86">
        <v>2</v>
      </c>
      <c r="D245" s="121">
        <v>0.0004241352527847569</v>
      </c>
      <c r="E245" s="121">
        <v>3.4331295175804857</v>
      </c>
      <c r="F245" s="86" t="s">
        <v>5715</v>
      </c>
      <c r="G245" s="86" t="b">
        <v>0</v>
      </c>
      <c r="H245" s="86" t="b">
        <v>0</v>
      </c>
      <c r="I245" s="86" t="b">
        <v>0</v>
      </c>
      <c r="J245" s="86" t="b">
        <v>0</v>
      </c>
      <c r="K245" s="86" t="b">
        <v>0</v>
      </c>
      <c r="L245" s="86" t="b">
        <v>0</v>
      </c>
    </row>
    <row r="246" spans="1:12" ht="15">
      <c r="A246" s="86" t="s">
        <v>5677</v>
      </c>
      <c r="B246" s="86" t="s">
        <v>5678</v>
      </c>
      <c r="C246" s="86">
        <v>2</v>
      </c>
      <c r="D246" s="121">
        <v>0.0004241352527847569</v>
      </c>
      <c r="E246" s="121">
        <v>3.734159513244467</v>
      </c>
      <c r="F246" s="86" t="s">
        <v>5715</v>
      </c>
      <c r="G246" s="86" t="b">
        <v>0</v>
      </c>
      <c r="H246" s="86" t="b">
        <v>0</v>
      </c>
      <c r="I246" s="86" t="b">
        <v>0</v>
      </c>
      <c r="J246" s="86" t="b">
        <v>0</v>
      </c>
      <c r="K246" s="86" t="b">
        <v>0</v>
      </c>
      <c r="L246" s="86" t="b">
        <v>0</v>
      </c>
    </row>
    <row r="247" spans="1:12" ht="15">
      <c r="A247" s="86" t="s">
        <v>5678</v>
      </c>
      <c r="B247" s="86" t="s">
        <v>5679</v>
      </c>
      <c r="C247" s="86">
        <v>2</v>
      </c>
      <c r="D247" s="121">
        <v>0.0004241352527847569</v>
      </c>
      <c r="E247" s="121">
        <v>3.734159513244467</v>
      </c>
      <c r="F247" s="86" t="s">
        <v>5715</v>
      </c>
      <c r="G247" s="86" t="b">
        <v>0</v>
      </c>
      <c r="H247" s="86" t="b">
        <v>0</v>
      </c>
      <c r="I247" s="86" t="b">
        <v>0</v>
      </c>
      <c r="J247" s="86" t="b">
        <v>0</v>
      </c>
      <c r="K247" s="86" t="b">
        <v>0</v>
      </c>
      <c r="L247" s="86" t="b">
        <v>0</v>
      </c>
    </row>
    <row r="248" spans="1:12" ht="15">
      <c r="A248" s="86" t="s">
        <v>5679</v>
      </c>
      <c r="B248" s="86" t="s">
        <v>5228</v>
      </c>
      <c r="C248" s="86">
        <v>2</v>
      </c>
      <c r="D248" s="121">
        <v>0.0004241352527847569</v>
      </c>
      <c r="E248" s="121">
        <v>3.2570382585248043</v>
      </c>
      <c r="F248" s="86" t="s">
        <v>5715</v>
      </c>
      <c r="G248" s="86" t="b">
        <v>0</v>
      </c>
      <c r="H248" s="86" t="b">
        <v>0</v>
      </c>
      <c r="I248" s="86" t="b">
        <v>0</v>
      </c>
      <c r="J248" s="86" t="b">
        <v>0</v>
      </c>
      <c r="K248" s="86" t="b">
        <v>0</v>
      </c>
      <c r="L248" s="86" t="b">
        <v>0</v>
      </c>
    </row>
    <row r="249" spans="1:12" ht="15">
      <c r="A249" s="86" t="s">
        <v>5228</v>
      </c>
      <c r="B249" s="86" t="s">
        <v>5680</v>
      </c>
      <c r="C249" s="86">
        <v>2</v>
      </c>
      <c r="D249" s="121">
        <v>0.0004241352527847569</v>
      </c>
      <c r="E249" s="121">
        <v>3.2570382585248043</v>
      </c>
      <c r="F249" s="86" t="s">
        <v>5715</v>
      </c>
      <c r="G249" s="86" t="b">
        <v>0</v>
      </c>
      <c r="H249" s="86" t="b">
        <v>0</v>
      </c>
      <c r="I249" s="86" t="b">
        <v>0</v>
      </c>
      <c r="J249" s="86" t="b">
        <v>0</v>
      </c>
      <c r="K249" s="86" t="b">
        <v>0</v>
      </c>
      <c r="L249" s="86" t="b">
        <v>0</v>
      </c>
    </row>
    <row r="250" spans="1:12" ht="15">
      <c r="A250" s="86" t="s">
        <v>5680</v>
      </c>
      <c r="B250" s="86" t="s">
        <v>5645</v>
      </c>
      <c r="C250" s="86">
        <v>2</v>
      </c>
      <c r="D250" s="121">
        <v>0.0004241352527847569</v>
      </c>
      <c r="E250" s="121">
        <v>3.4331295175804857</v>
      </c>
      <c r="F250" s="86" t="s">
        <v>5715</v>
      </c>
      <c r="G250" s="86" t="b">
        <v>0</v>
      </c>
      <c r="H250" s="86" t="b">
        <v>0</v>
      </c>
      <c r="I250" s="86" t="b">
        <v>0</v>
      </c>
      <c r="J250" s="86" t="b">
        <v>0</v>
      </c>
      <c r="K250" s="86" t="b">
        <v>0</v>
      </c>
      <c r="L250" s="86" t="b">
        <v>0</v>
      </c>
    </row>
    <row r="251" spans="1:12" ht="15">
      <c r="A251" s="86" t="s">
        <v>5645</v>
      </c>
      <c r="B251" s="86" t="s">
        <v>597</v>
      </c>
      <c r="C251" s="86">
        <v>2</v>
      </c>
      <c r="D251" s="121">
        <v>0.0004241352527847569</v>
      </c>
      <c r="E251" s="121">
        <v>3.080946999469123</v>
      </c>
      <c r="F251" s="86" t="s">
        <v>5715</v>
      </c>
      <c r="G251" s="86" t="b">
        <v>0</v>
      </c>
      <c r="H251" s="86" t="b">
        <v>0</v>
      </c>
      <c r="I251" s="86" t="b">
        <v>0</v>
      </c>
      <c r="J251" s="86" t="b">
        <v>0</v>
      </c>
      <c r="K251" s="86" t="b">
        <v>0</v>
      </c>
      <c r="L251" s="86" t="b">
        <v>0</v>
      </c>
    </row>
    <row r="252" spans="1:12" ht="15">
      <c r="A252" s="86" t="s">
        <v>597</v>
      </c>
      <c r="B252" s="86" t="s">
        <v>628</v>
      </c>
      <c r="C252" s="86">
        <v>2</v>
      </c>
      <c r="D252" s="121">
        <v>0.0004241352527847569</v>
      </c>
      <c r="E252" s="121">
        <v>3.1320995219165044</v>
      </c>
      <c r="F252" s="86" t="s">
        <v>5715</v>
      </c>
      <c r="G252" s="86" t="b">
        <v>0</v>
      </c>
      <c r="H252" s="86" t="b">
        <v>0</v>
      </c>
      <c r="I252" s="86" t="b">
        <v>0</v>
      </c>
      <c r="J252" s="86" t="b">
        <v>0</v>
      </c>
      <c r="K252" s="86" t="b">
        <v>0</v>
      </c>
      <c r="L252" s="86" t="b">
        <v>0</v>
      </c>
    </row>
    <row r="253" spans="1:12" ht="15">
      <c r="A253" s="86" t="s">
        <v>597</v>
      </c>
      <c r="B253" s="86" t="s">
        <v>5681</v>
      </c>
      <c r="C253" s="86">
        <v>2</v>
      </c>
      <c r="D253" s="121">
        <v>0.0004241352527847569</v>
      </c>
      <c r="E253" s="121">
        <v>3.1320995219165044</v>
      </c>
      <c r="F253" s="86" t="s">
        <v>5715</v>
      </c>
      <c r="G253" s="86" t="b">
        <v>0</v>
      </c>
      <c r="H253" s="86" t="b">
        <v>0</v>
      </c>
      <c r="I253" s="86" t="b">
        <v>0</v>
      </c>
      <c r="J253" s="86" t="b">
        <v>0</v>
      </c>
      <c r="K253" s="86" t="b">
        <v>0</v>
      </c>
      <c r="L253" s="86" t="b">
        <v>0</v>
      </c>
    </row>
    <row r="254" spans="1:12" ht="15">
      <c r="A254" s="86" t="s">
        <v>5681</v>
      </c>
      <c r="B254" s="86" t="s">
        <v>5682</v>
      </c>
      <c r="C254" s="86">
        <v>2</v>
      </c>
      <c r="D254" s="121">
        <v>0.0004241352527847569</v>
      </c>
      <c r="E254" s="121">
        <v>3.734159513244467</v>
      </c>
      <c r="F254" s="86" t="s">
        <v>5715</v>
      </c>
      <c r="G254" s="86" t="b">
        <v>0</v>
      </c>
      <c r="H254" s="86" t="b">
        <v>0</v>
      </c>
      <c r="I254" s="86" t="b">
        <v>0</v>
      </c>
      <c r="J254" s="86" t="b">
        <v>0</v>
      </c>
      <c r="K254" s="86" t="b">
        <v>0</v>
      </c>
      <c r="L254" s="86" t="b">
        <v>0</v>
      </c>
    </row>
    <row r="255" spans="1:12" ht="15">
      <c r="A255" s="86" t="s">
        <v>5682</v>
      </c>
      <c r="B255" s="86" t="s">
        <v>5683</v>
      </c>
      <c r="C255" s="86">
        <v>2</v>
      </c>
      <c r="D255" s="121">
        <v>0.0004241352527847569</v>
      </c>
      <c r="E255" s="121">
        <v>3.734159513244467</v>
      </c>
      <c r="F255" s="86" t="s">
        <v>5715</v>
      </c>
      <c r="G255" s="86" t="b">
        <v>0</v>
      </c>
      <c r="H255" s="86" t="b">
        <v>0</v>
      </c>
      <c r="I255" s="86" t="b">
        <v>0</v>
      </c>
      <c r="J255" s="86" t="b">
        <v>0</v>
      </c>
      <c r="K255" s="86" t="b">
        <v>0</v>
      </c>
      <c r="L255" s="86" t="b">
        <v>0</v>
      </c>
    </row>
    <row r="256" spans="1:12" ht="15">
      <c r="A256" s="86" t="s">
        <v>5683</v>
      </c>
      <c r="B256" s="86" t="s">
        <v>5684</v>
      </c>
      <c r="C256" s="86">
        <v>2</v>
      </c>
      <c r="D256" s="121">
        <v>0.0004241352527847569</v>
      </c>
      <c r="E256" s="121">
        <v>3.734159513244467</v>
      </c>
      <c r="F256" s="86" t="s">
        <v>5715</v>
      </c>
      <c r="G256" s="86" t="b">
        <v>0</v>
      </c>
      <c r="H256" s="86" t="b">
        <v>0</v>
      </c>
      <c r="I256" s="86" t="b">
        <v>0</v>
      </c>
      <c r="J256" s="86" t="b">
        <v>0</v>
      </c>
      <c r="K256" s="86" t="b">
        <v>0</v>
      </c>
      <c r="L256" s="86" t="b">
        <v>0</v>
      </c>
    </row>
    <row r="257" spans="1:12" ht="15">
      <c r="A257" s="86" t="s">
        <v>5684</v>
      </c>
      <c r="B257" s="86" t="s">
        <v>5184</v>
      </c>
      <c r="C257" s="86">
        <v>2</v>
      </c>
      <c r="D257" s="121">
        <v>0.0004241352527847569</v>
      </c>
      <c r="E257" s="121">
        <v>1.5834030733841578</v>
      </c>
      <c r="F257" s="86" t="s">
        <v>5715</v>
      </c>
      <c r="G257" s="86" t="b">
        <v>0</v>
      </c>
      <c r="H257" s="86" t="b">
        <v>0</v>
      </c>
      <c r="I257" s="86" t="b">
        <v>0</v>
      </c>
      <c r="J257" s="86" t="b">
        <v>0</v>
      </c>
      <c r="K257" s="86" t="b">
        <v>0</v>
      </c>
      <c r="L257" s="86" t="b">
        <v>0</v>
      </c>
    </row>
    <row r="258" spans="1:12" ht="15">
      <c r="A258" s="86" t="s">
        <v>5184</v>
      </c>
      <c r="B258" s="86" t="s">
        <v>5685</v>
      </c>
      <c r="C258" s="86">
        <v>2</v>
      </c>
      <c r="D258" s="121">
        <v>0.0004241352527847569</v>
      </c>
      <c r="E258" s="121">
        <v>1.586483189003368</v>
      </c>
      <c r="F258" s="86" t="s">
        <v>5715</v>
      </c>
      <c r="G258" s="86" t="b">
        <v>0</v>
      </c>
      <c r="H258" s="86" t="b">
        <v>0</v>
      </c>
      <c r="I258" s="86" t="b">
        <v>0</v>
      </c>
      <c r="J258" s="86" t="b">
        <v>1</v>
      </c>
      <c r="K258" s="86" t="b">
        <v>0</v>
      </c>
      <c r="L258" s="86" t="b">
        <v>0</v>
      </c>
    </row>
    <row r="259" spans="1:12" ht="15">
      <c r="A259" s="86" t="s">
        <v>5685</v>
      </c>
      <c r="B259" s="86" t="s">
        <v>5686</v>
      </c>
      <c r="C259" s="86">
        <v>2</v>
      </c>
      <c r="D259" s="121">
        <v>0.0004241352527847569</v>
      </c>
      <c r="E259" s="121">
        <v>3.734159513244467</v>
      </c>
      <c r="F259" s="86" t="s">
        <v>5715</v>
      </c>
      <c r="G259" s="86" t="b">
        <v>1</v>
      </c>
      <c r="H259" s="86" t="b">
        <v>0</v>
      </c>
      <c r="I259" s="86" t="b">
        <v>0</v>
      </c>
      <c r="J259" s="86" t="b">
        <v>1</v>
      </c>
      <c r="K259" s="86" t="b">
        <v>0</v>
      </c>
      <c r="L259" s="86" t="b">
        <v>0</v>
      </c>
    </row>
    <row r="260" spans="1:12" ht="15">
      <c r="A260" s="86" t="s">
        <v>5686</v>
      </c>
      <c r="B260" s="86" t="s">
        <v>5687</v>
      </c>
      <c r="C260" s="86">
        <v>2</v>
      </c>
      <c r="D260" s="121">
        <v>0.0004241352527847569</v>
      </c>
      <c r="E260" s="121">
        <v>3.734159513244467</v>
      </c>
      <c r="F260" s="86" t="s">
        <v>5715</v>
      </c>
      <c r="G260" s="86" t="b">
        <v>1</v>
      </c>
      <c r="H260" s="86" t="b">
        <v>0</v>
      </c>
      <c r="I260" s="86" t="b">
        <v>0</v>
      </c>
      <c r="J260" s="86" t="b">
        <v>0</v>
      </c>
      <c r="K260" s="86" t="b">
        <v>0</v>
      </c>
      <c r="L260" s="86" t="b">
        <v>0</v>
      </c>
    </row>
    <row r="261" spans="1:12" ht="15">
      <c r="A261" s="86" t="s">
        <v>5687</v>
      </c>
      <c r="B261" s="86" t="s">
        <v>5228</v>
      </c>
      <c r="C261" s="86">
        <v>2</v>
      </c>
      <c r="D261" s="121">
        <v>0.0004241352527847569</v>
      </c>
      <c r="E261" s="121">
        <v>3.2570382585248043</v>
      </c>
      <c r="F261" s="86" t="s">
        <v>5715</v>
      </c>
      <c r="G261" s="86" t="b">
        <v>0</v>
      </c>
      <c r="H261" s="86" t="b">
        <v>0</v>
      </c>
      <c r="I261" s="86" t="b">
        <v>0</v>
      </c>
      <c r="J261" s="86" t="b">
        <v>0</v>
      </c>
      <c r="K261" s="86" t="b">
        <v>0</v>
      </c>
      <c r="L261" s="86" t="b">
        <v>0</v>
      </c>
    </row>
    <row r="262" spans="1:12" ht="15">
      <c r="A262" s="86" t="s">
        <v>5228</v>
      </c>
      <c r="B262" s="86" t="s">
        <v>5185</v>
      </c>
      <c r="C262" s="86">
        <v>2</v>
      </c>
      <c r="D262" s="121">
        <v>0.0004241352527847569</v>
      </c>
      <c r="E262" s="121">
        <v>1.1140234582707094</v>
      </c>
      <c r="F262" s="86" t="s">
        <v>5715</v>
      </c>
      <c r="G262" s="86" t="b">
        <v>0</v>
      </c>
      <c r="H262" s="86" t="b">
        <v>0</v>
      </c>
      <c r="I262" s="86" t="b">
        <v>0</v>
      </c>
      <c r="J262" s="86" t="b">
        <v>0</v>
      </c>
      <c r="K262" s="86" t="b">
        <v>0</v>
      </c>
      <c r="L262" s="86" t="b">
        <v>0</v>
      </c>
    </row>
    <row r="263" spans="1:12" ht="15">
      <c r="A263" s="86" t="s">
        <v>5185</v>
      </c>
      <c r="B263" s="86" t="s">
        <v>5226</v>
      </c>
      <c r="C263" s="86">
        <v>2</v>
      </c>
      <c r="D263" s="121">
        <v>0.0004241352527847569</v>
      </c>
      <c r="E263" s="121">
        <v>1.1140234582707094</v>
      </c>
      <c r="F263" s="86" t="s">
        <v>5715</v>
      </c>
      <c r="G263" s="86" t="b">
        <v>0</v>
      </c>
      <c r="H263" s="86" t="b">
        <v>0</v>
      </c>
      <c r="I263" s="86" t="b">
        <v>0</v>
      </c>
      <c r="J263" s="86" t="b">
        <v>0</v>
      </c>
      <c r="K263" s="86" t="b">
        <v>1</v>
      </c>
      <c r="L263" s="86" t="b">
        <v>0</v>
      </c>
    </row>
    <row r="264" spans="1:12" ht="15">
      <c r="A264" s="86" t="s">
        <v>5226</v>
      </c>
      <c r="B264" s="86" t="s">
        <v>5688</v>
      </c>
      <c r="C264" s="86">
        <v>2</v>
      </c>
      <c r="D264" s="121">
        <v>0.0004241352527847569</v>
      </c>
      <c r="E264" s="121">
        <v>3.2570382585248043</v>
      </c>
      <c r="F264" s="86" t="s">
        <v>5715</v>
      </c>
      <c r="G264" s="86" t="b">
        <v>0</v>
      </c>
      <c r="H264" s="86" t="b">
        <v>1</v>
      </c>
      <c r="I264" s="86" t="b">
        <v>0</v>
      </c>
      <c r="J264" s="86" t="b">
        <v>0</v>
      </c>
      <c r="K264" s="86" t="b">
        <v>0</v>
      </c>
      <c r="L264" s="86" t="b">
        <v>0</v>
      </c>
    </row>
    <row r="265" spans="1:12" ht="15">
      <c r="A265" s="86" t="s">
        <v>5688</v>
      </c>
      <c r="B265" s="86" t="s">
        <v>5230</v>
      </c>
      <c r="C265" s="86">
        <v>2</v>
      </c>
      <c r="D265" s="121">
        <v>0.0004241352527847569</v>
      </c>
      <c r="E265" s="121">
        <v>3.4331295175804857</v>
      </c>
      <c r="F265" s="86" t="s">
        <v>5715</v>
      </c>
      <c r="G265" s="86" t="b">
        <v>0</v>
      </c>
      <c r="H265" s="86" t="b">
        <v>0</v>
      </c>
      <c r="I265" s="86" t="b">
        <v>0</v>
      </c>
      <c r="J265" s="86" t="b">
        <v>1</v>
      </c>
      <c r="K265" s="86" t="b">
        <v>0</v>
      </c>
      <c r="L265" s="86" t="b">
        <v>0</v>
      </c>
    </row>
    <row r="266" spans="1:12" ht="15">
      <c r="A266" s="86" t="s">
        <v>5230</v>
      </c>
      <c r="B266" s="86" t="s">
        <v>5183</v>
      </c>
      <c r="C266" s="86">
        <v>2</v>
      </c>
      <c r="D266" s="121">
        <v>0.0004241352527847569</v>
      </c>
      <c r="E266" s="121">
        <v>1.0325915281885394</v>
      </c>
      <c r="F266" s="86" t="s">
        <v>5715</v>
      </c>
      <c r="G266" s="86" t="b">
        <v>1</v>
      </c>
      <c r="H266" s="86" t="b">
        <v>0</v>
      </c>
      <c r="I266" s="86" t="b">
        <v>0</v>
      </c>
      <c r="J266" s="86" t="b">
        <v>0</v>
      </c>
      <c r="K266" s="86" t="b">
        <v>0</v>
      </c>
      <c r="L266" s="86" t="b">
        <v>0</v>
      </c>
    </row>
    <row r="267" spans="1:12" ht="15">
      <c r="A267" s="86" t="s">
        <v>5183</v>
      </c>
      <c r="B267" s="86" t="s">
        <v>5213</v>
      </c>
      <c r="C267" s="86">
        <v>2</v>
      </c>
      <c r="D267" s="121">
        <v>0.0004241352527847569</v>
      </c>
      <c r="E267" s="121">
        <v>0.24843808676288678</v>
      </c>
      <c r="F267" s="86" t="s">
        <v>5715</v>
      </c>
      <c r="G267" s="86" t="b">
        <v>0</v>
      </c>
      <c r="H267" s="86" t="b">
        <v>0</v>
      </c>
      <c r="I267" s="86" t="b">
        <v>0</v>
      </c>
      <c r="J267" s="86" t="b">
        <v>0</v>
      </c>
      <c r="K267" s="86" t="b">
        <v>0</v>
      </c>
      <c r="L267" s="86" t="b">
        <v>0</v>
      </c>
    </row>
    <row r="268" spans="1:12" ht="15">
      <c r="A268" s="86" t="s">
        <v>5213</v>
      </c>
      <c r="B268" s="86" t="s">
        <v>5135</v>
      </c>
      <c r="C268" s="86">
        <v>2</v>
      </c>
      <c r="D268" s="121">
        <v>0.0004241352527847569</v>
      </c>
      <c r="E268" s="121">
        <v>2.242797819410194</v>
      </c>
      <c r="F268" s="86" t="s">
        <v>5715</v>
      </c>
      <c r="G268" s="86" t="b">
        <v>0</v>
      </c>
      <c r="H268" s="86" t="b">
        <v>0</v>
      </c>
      <c r="I268" s="86" t="b">
        <v>0</v>
      </c>
      <c r="J268" s="86" t="b">
        <v>0</v>
      </c>
      <c r="K268" s="86" t="b">
        <v>0</v>
      </c>
      <c r="L268" s="86" t="b">
        <v>0</v>
      </c>
    </row>
    <row r="269" spans="1:12" ht="15">
      <c r="A269" s="86" t="s">
        <v>5135</v>
      </c>
      <c r="B269" s="86" t="s">
        <v>5644</v>
      </c>
      <c r="C269" s="86">
        <v>2</v>
      </c>
      <c r="D269" s="121">
        <v>0.0004241352527847569</v>
      </c>
      <c r="E269" s="121">
        <v>3.4331295175804857</v>
      </c>
      <c r="F269" s="86" t="s">
        <v>5715</v>
      </c>
      <c r="G269" s="86" t="b">
        <v>0</v>
      </c>
      <c r="H269" s="86" t="b">
        <v>0</v>
      </c>
      <c r="I269" s="86" t="b">
        <v>0</v>
      </c>
      <c r="J269" s="86" t="b">
        <v>0</v>
      </c>
      <c r="K269" s="86" t="b">
        <v>0</v>
      </c>
      <c r="L269" s="86" t="b">
        <v>0</v>
      </c>
    </row>
    <row r="270" spans="1:12" ht="15">
      <c r="A270" s="86" t="s">
        <v>5644</v>
      </c>
      <c r="B270" s="86" t="s">
        <v>5228</v>
      </c>
      <c r="C270" s="86">
        <v>2</v>
      </c>
      <c r="D270" s="121">
        <v>0.0004241352527847569</v>
      </c>
      <c r="E270" s="121">
        <v>2.956008262860823</v>
      </c>
      <c r="F270" s="86" t="s">
        <v>5715</v>
      </c>
      <c r="G270" s="86" t="b">
        <v>0</v>
      </c>
      <c r="H270" s="86" t="b">
        <v>0</v>
      </c>
      <c r="I270" s="86" t="b">
        <v>0</v>
      </c>
      <c r="J270" s="86" t="b">
        <v>0</v>
      </c>
      <c r="K270" s="86" t="b">
        <v>0</v>
      </c>
      <c r="L270" s="86" t="b">
        <v>0</v>
      </c>
    </row>
    <row r="271" spans="1:12" ht="15">
      <c r="A271" s="86" t="s">
        <v>5228</v>
      </c>
      <c r="B271" s="86" t="s">
        <v>5225</v>
      </c>
      <c r="C271" s="86">
        <v>2</v>
      </c>
      <c r="D271" s="121">
        <v>0.0004241352527847569</v>
      </c>
      <c r="E271" s="121">
        <v>2.7799170038051417</v>
      </c>
      <c r="F271" s="86" t="s">
        <v>5715</v>
      </c>
      <c r="G271" s="86" t="b">
        <v>0</v>
      </c>
      <c r="H271" s="86" t="b">
        <v>0</v>
      </c>
      <c r="I271" s="86" t="b">
        <v>0</v>
      </c>
      <c r="J271" s="86" t="b">
        <v>0</v>
      </c>
      <c r="K271" s="86" t="b">
        <v>0</v>
      </c>
      <c r="L271" s="86" t="b">
        <v>0</v>
      </c>
    </row>
    <row r="272" spans="1:12" ht="15">
      <c r="A272" s="86" t="s">
        <v>5225</v>
      </c>
      <c r="B272" s="86" t="s">
        <v>5226</v>
      </c>
      <c r="C272" s="86">
        <v>2</v>
      </c>
      <c r="D272" s="121">
        <v>0.0004241352527847569</v>
      </c>
      <c r="E272" s="121">
        <v>2.654978267196842</v>
      </c>
      <c r="F272" s="86" t="s">
        <v>5715</v>
      </c>
      <c r="G272" s="86" t="b">
        <v>0</v>
      </c>
      <c r="H272" s="86" t="b">
        <v>0</v>
      </c>
      <c r="I272" s="86" t="b">
        <v>0</v>
      </c>
      <c r="J272" s="86" t="b">
        <v>0</v>
      </c>
      <c r="K272" s="86" t="b">
        <v>1</v>
      </c>
      <c r="L272" s="86" t="b">
        <v>0</v>
      </c>
    </row>
    <row r="273" spans="1:12" ht="15">
      <c r="A273" s="86" t="s">
        <v>5226</v>
      </c>
      <c r="B273" s="86" t="s">
        <v>5689</v>
      </c>
      <c r="C273" s="86">
        <v>2</v>
      </c>
      <c r="D273" s="121">
        <v>0.0004241352527847569</v>
      </c>
      <c r="E273" s="121">
        <v>3.2570382585248043</v>
      </c>
      <c r="F273" s="86" t="s">
        <v>5715</v>
      </c>
      <c r="G273" s="86" t="b">
        <v>0</v>
      </c>
      <c r="H273" s="86" t="b">
        <v>1</v>
      </c>
      <c r="I273" s="86" t="b">
        <v>0</v>
      </c>
      <c r="J273" s="86" t="b">
        <v>0</v>
      </c>
      <c r="K273" s="86" t="b">
        <v>0</v>
      </c>
      <c r="L273" s="86" t="b">
        <v>0</v>
      </c>
    </row>
    <row r="274" spans="1:12" ht="15">
      <c r="A274" s="86" t="s">
        <v>5689</v>
      </c>
      <c r="B274" s="86" t="s">
        <v>5624</v>
      </c>
      <c r="C274" s="86">
        <v>2</v>
      </c>
      <c r="D274" s="121">
        <v>0.0004241352527847569</v>
      </c>
      <c r="E274" s="121">
        <v>3.734159513244467</v>
      </c>
      <c r="F274" s="86" t="s">
        <v>5715</v>
      </c>
      <c r="G274" s="86" t="b">
        <v>0</v>
      </c>
      <c r="H274" s="86" t="b">
        <v>0</v>
      </c>
      <c r="I274" s="86" t="b">
        <v>0</v>
      </c>
      <c r="J274" s="86" t="b">
        <v>1</v>
      </c>
      <c r="K274" s="86" t="b">
        <v>0</v>
      </c>
      <c r="L274" s="86" t="b">
        <v>0</v>
      </c>
    </row>
    <row r="275" spans="1:12" ht="15">
      <c r="A275" s="86" t="s">
        <v>5624</v>
      </c>
      <c r="B275" s="86" t="s">
        <v>5690</v>
      </c>
      <c r="C275" s="86">
        <v>2</v>
      </c>
      <c r="D275" s="121">
        <v>0.0004241352527847569</v>
      </c>
      <c r="E275" s="121">
        <v>3.0351895089084477</v>
      </c>
      <c r="F275" s="86" t="s">
        <v>5715</v>
      </c>
      <c r="G275" s="86" t="b">
        <v>1</v>
      </c>
      <c r="H275" s="86" t="b">
        <v>0</v>
      </c>
      <c r="I275" s="86" t="b">
        <v>0</v>
      </c>
      <c r="J275" s="86" t="b">
        <v>1</v>
      </c>
      <c r="K275" s="86" t="b">
        <v>0</v>
      </c>
      <c r="L275" s="86" t="b">
        <v>0</v>
      </c>
    </row>
    <row r="276" spans="1:12" ht="15">
      <c r="A276" s="86" t="s">
        <v>5690</v>
      </c>
      <c r="B276" s="86" t="s">
        <v>5183</v>
      </c>
      <c r="C276" s="86">
        <v>2</v>
      </c>
      <c r="D276" s="121">
        <v>0.0004241352527847569</v>
      </c>
      <c r="E276" s="121">
        <v>1.3336215238525206</v>
      </c>
      <c r="F276" s="86" t="s">
        <v>5715</v>
      </c>
      <c r="G276" s="86" t="b">
        <v>1</v>
      </c>
      <c r="H276" s="86" t="b">
        <v>0</v>
      </c>
      <c r="I276" s="86" t="b">
        <v>0</v>
      </c>
      <c r="J276" s="86" t="b">
        <v>0</v>
      </c>
      <c r="K276" s="86" t="b">
        <v>0</v>
      </c>
      <c r="L276" s="86" t="b">
        <v>0</v>
      </c>
    </row>
    <row r="277" spans="1:12" ht="15">
      <c r="A277" s="86" t="s">
        <v>5183</v>
      </c>
      <c r="B277" s="86" t="s">
        <v>5214</v>
      </c>
      <c r="C277" s="86">
        <v>2</v>
      </c>
      <c r="D277" s="121">
        <v>0.0004241352527847569</v>
      </c>
      <c r="E277" s="121">
        <v>0.27840131014033</v>
      </c>
      <c r="F277" s="86" t="s">
        <v>5715</v>
      </c>
      <c r="G277" s="86" t="b">
        <v>0</v>
      </c>
      <c r="H277" s="86" t="b">
        <v>0</v>
      </c>
      <c r="I277" s="86" t="b">
        <v>0</v>
      </c>
      <c r="J277" s="86" t="b">
        <v>0</v>
      </c>
      <c r="K277" s="86" t="b">
        <v>0</v>
      </c>
      <c r="L277" s="86" t="b">
        <v>0</v>
      </c>
    </row>
    <row r="278" spans="1:12" ht="15">
      <c r="A278" s="86" t="s">
        <v>5214</v>
      </c>
      <c r="B278" s="86" t="s">
        <v>5227</v>
      </c>
      <c r="C278" s="86">
        <v>2</v>
      </c>
      <c r="D278" s="121">
        <v>0.0004241352527847569</v>
      </c>
      <c r="E278" s="121">
        <v>1.8098802271825851</v>
      </c>
      <c r="F278" s="86" t="s">
        <v>5715</v>
      </c>
      <c r="G278" s="86" t="b">
        <v>0</v>
      </c>
      <c r="H278" s="86" t="b">
        <v>0</v>
      </c>
      <c r="I278" s="86" t="b">
        <v>0</v>
      </c>
      <c r="J278" s="86" t="b">
        <v>0</v>
      </c>
      <c r="K278" s="86" t="b">
        <v>0</v>
      </c>
      <c r="L278" s="86" t="b">
        <v>0</v>
      </c>
    </row>
    <row r="279" spans="1:12" ht="15">
      <c r="A279" s="86" t="s">
        <v>5646</v>
      </c>
      <c r="B279" s="86" t="s">
        <v>5691</v>
      </c>
      <c r="C279" s="86">
        <v>2</v>
      </c>
      <c r="D279" s="121">
        <v>0.0004241352527847569</v>
      </c>
      <c r="E279" s="121">
        <v>3.4331295175804857</v>
      </c>
      <c r="F279" s="86" t="s">
        <v>5715</v>
      </c>
      <c r="G279" s="86" t="b">
        <v>0</v>
      </c>
      <c r="H279" s="86" t="b">
        <v>0</v>
      </c>
      <c r="I279" s="86" t="b">
        <v>0</v>
      </c>
      <c r="J279" s="86" t="b">
        <v>0</v>
      </c>
      <c r="K279" s="86" t="b">
        <v>0</v>
      </c>
      <c r="L279" s="86" t="b">
        <v>0</v>
      </c>
    </row>
    <row r="280" spans="1:12" ht="15">
      <c r="A280" s="86" t="s">
        <v>5691</v>
      </c>
      <c r="B280" s="86" t="s">
        <v>5645</v>
      </c>
      <c r="C280" s="86">
        <v>2</v>
      </c>
      <c r="D280" s="121">
        <v>0.0004241352527847569</v>
      </c>
      <c r="E280" s="121">
        <v>3.4331295175804857</v>
      </c>
      <c r="F280" s="86" t="s">
        <v>5715</v>
      </c>
      <c r="G280" s="86" t="b">
        <v>0</v>
      </c>
      <c r="H280" s="86" t="b">
        <v>0</v>
      </c>
      <c r="I280" s="86" t="b">
        <v>0</v>
      </c>
      <c r="J280" s="86" t="b">
        <v>0</v>
      </c>
      <c r="K280" s="86" t="b">
        <v>0</v>
      </c>
      <c r="L280" s="86" t="b">
        <v>0</v>
      </c>
    </row>
    <row r="281" spans="1:12" ht="15">
      <c r="A281" s="86" t="s">
        <v>5692</v>
      </c>
      <c r="B281" s="86" t="s">
        <v>5230</v>
      </c>
      <c r="C281" s="86">
        <v>2</v>
      </c>
      <c r="D281" s="121">
        <v>0.0004241352527847569</v>
      </c>
      <c r="E281" s="121">
        <v>3.4331295175804857</v>
      </c>
      <c r="F281" s="86" t="s">
        <v>5715</v>
      </c>
      <c r="G281" s="86" t="b">
        <v>0</v>
      </c>
      <c r="H281" s="86" t="b">
        <v>0</v>
      </c>
      <c r="I281" s="86" t="b">
        <v>0</v>
      </c>
      <c r="J281" s="86" t="b">
        <v>1</v>
      </c>
      <c r="K281" s="86" t="b">
        <v>0</v>
      </c>
      <c r="L281" s="86" t="b">
        <v>0</v>
      </c>
    </row>
    <row r="282" spans="1:12" ht="15">
      <c r="A282" s="86" t="s">
        <v>5230</v>
      </c>
      <c r="B282" s="86" t="s">
        <v>5693</v>
      </c>
      <c r="C282" s="86">
        <v>2</v>
      </c>
      <c r="D282" s="121">
        <v>0.0004241352527847569</v>
      </c>
      <c r="E282" s="121">
        <v>3.4331295175804857</v>
      </c>
      <c r="F282" s="86" t="s">
        <v>5715</v>
      </c>
      <c r="G282" s="86" t="b">
        <v>1</v>
      </c>
      <c r="H282" s="86" t="b">
        <v>0</v>
      </c>
      <c r="I282" s="86" t="b">
        <v>0</v>
      </c>
      <c r="J282" s="86" t="b">
        <v>1</v>
      </c>
      <c r="K282" s="86" t="b">
        <v>0</v>
      </c>
      <c r="L282" s="86" t="b">
        <v>0</v>
      </c>
    </row>
    <row r="283" spans="1:12" ht="15">
      <c r="A283" s="86" t="s">
        <v>5693</v>
      </c>
      <c r="B283" s="86" t="s">
        <v>597</v>
      </c>
      <c r="C283" s="86">
        <v>2</v>
      </c>
      <c r="D283" s="121">
        <v>0.0004241352527847569</v>
      </c>
      <c r="E283" s="121">
        <v>3.080946999469123</v>
      </c>
      <c r="F283" s="86" t="s">
        <v>5715</v>
      </c>
      <c r="G283" s="86" t="b">
        <v>1</v>
      </c>
      <c r="H283" s="86" t="b">
        <v>0</v>
      </c>
      <c r="I283" s="86" t="b">
        <v>0</v>
      </c>
      <c r="J283" s="86" t="b">
        <v>0</v>
      </c>
      <c r="K283" s="86" t="b">
        <v>0</v>
      </c>
      <c r="L283" s="86" t="b">
        <v>0</v>
      </c>
    </row>
    <row r="284" spans="1:12" ht="15">
      <c r="A284" s="86" t="s">
        <v>597</v>
      </c>
      <c r="B284" s="86" t="s">
        <v>5213</v>
      </c>
      <c r="C284" s="86">
        <v>2</v>
      </c>
      <c r="D284" s="121">
        <v>0.0004241352527847569</v>
      </c>
      <c r="E284" s="121">
        <v>1.6549782671968418</v>
      </c>
      <c r="F284" s="86" t="s">
        <v>5715</v>
      </c>
      <c r="G284" s="86" t="b">
        <v>0</v>
      </c>
      <c r="H284" s="86" t="b">
        <v>0</v>
      </c>
      <c r="I284" s="86" t="b">
        <v>0</v>
      </c>
      <c r="J284" s="86" t="b">
        <v>0</v>
      </c>
      <c r="K284" s="86" t="b">
        <v>0</v>
      </c>
      <c r="L284" s="86" t="b">
        <v>0</v>
      </c>
    </row>
    <row r="285" spans="1:12" ht="15">
      <c r="A285" s="86" t="s">
        <v>5213</v>
      </c>
      <c r="B285" s="86" t="s">
        <v>5694</v>
      </c>
      <c r="C285" s="86">
        <v>2</v>
      </c>
      <c r="D285" s="121">
        <v>0.0004241352527847569</v>
      </c>
      <c r="E285" s="121">
        <v>2.242797819410194</v>
      </c>
      <c r="F285" s="86" t="s">
        <v>5715</v>
      </c>
      <c r="G285" s="86" t="b">
        <v>0</v>
      </c>
      <c r="H285" s="86" t="b">
        <v>0</v>
      </c>
      <c r="I285" s="86" t="b">
        <v>0</v>
      </c>
      <c r="J285" s="86" t="b">
        <v>0</v>
      </c>
      <c r="K285" s="86" t="b">
        <v>0</v>
      </c>
      <c r="L285" s="86" t="b">
        <v>0</v>
      </c>
    </row>
    <row r="286" spans="1:12" ht="15">
      <c r="A286" s="86" t="s">
        <v>5694</v>
      </c>
      <c r="B286" s="86" t="s">
        <v>5535</v>
      </c>
      <c r="C286" s="86">
        <v>2</v>
      </c>
      <c r="D286" s="121">
        <v>0.0004241352527847569</v>
      </c>
      <c r="E286" s="121">
        <v>1.867872174160272</v>
      </c>
      <c r="F286" s="86" t="s">
        <v>5715</v>
      </c>
      <c r="G286" s="86" t="b">
        <v>0</v>
      </c>
      <c r="H286" s="86" t="b">
        <v>0</v>
      </c>
      <c r="I286" s="86" t="b">
        <v>0</v>
      </c>
      <c r="J286" s="86" t="b">
        <v>0</v>
      </c>
      <c r="K286" s="86" t="b">
        <v>0</v>
      </c>
      <c r="L286" s="86" t="b">
        <v>0</v>
      </c>
    </row>
    <row r="287" spans="1:12" ht="15">
      <c r="A287" s="86" t="s">
        <v>5535</v>
      </c>
      <c r="B287" s="86" t="s">
        <v>5695</v>
      </c>
      <c r="C287" s="86">
        <v>2</v>
      </c>
      <c r="D287" s="121">
        <v>0.0004241352527847569</v>
      </c>
      <c r="E287" s="121">
        <v>1.867872174160272</v>
      </c>
      <c r="F287" s="86" t="s">
        <v>5715</v>
      </c>
      <c r="G287" s="86" t="b">
        <v>0</v>
      </c>
      <c r="H287" s="86" t="b">
        <v>0</v>
      </c>
      <c r="I287" s="86" t="b">
        <v>0</v>
      </c>
      <c r="J287" s="86" t="b">
        <v>0</v>
      </c>
      <c r="K287" s="86" t="b">
        <v>0</v>
      </c>
      <c r="L287" s="86" t="b">
        <v>0</v>
      </c>
    </row>
    <row r="288" spans="1:12" ht="15">
      <c r="A288" s="86" t="s">
        <v>5695</v>
      </c>
      <c r="B288" s="86" t="s">
        <v>5696</v>
      </c>
      <c r="C288" s="86">
        <v>2</v>
      </c>
      <c r="D288" s="121">
        <v>0.0004241352527847569</v>
      </c>
      <c r="E288" s="121">
        <v>3.734159513244467</v>
      </c>
      <c r="F288" s="86" t="s">
        <v>5715</v>
      </c>
      <c r="G288" s="86" t="b">
        <v>0</v>
      </c>
      <c r="H288" s="86" t="b">
        <v>0</v>
      </c>
      <c r="I288" s="86" t="b">
        <v>0</v>
      </c>
      <c r="J288" s="86" t="b">
        <v>0</v>
      </c>
      <c r="K288" s="86" t="b">
        <v>0</v>
      </c>
      <c r="L288" s="86" t="b">
        <v>0</v>
      </c>
    </row>
    <row r="289" spans="1:12" ht="15">
      <c r="A289" s="86" t="s">
        <v>5696</v>
      </c>
      <c r="B289" s="86" t="s">
        <v>5697</v>
      </c>
      <c r="C289" s="86">
        <v>2</v>
      </c>
      <c r="D289" s="121">
        <v>0.0004241352527847569</v>
      </c>
      <c r="E289" s="121">
        <v>3.734159513244467</v>
      </c>
      <c r="F289" s="86" t="s">
        <v>5715</v>
      </c>
      <c r="G289" s="86" t="b">
        <v>0</v>
      </c>
      <c r="H289" s="86" t="b">
        <v>0</v>
      </c>
      <c r="I289" s="86" t="b">
        <v>0</v>
      </c>
      <c r="J289" s="86" t="b">
        <v>0</v>
      </c>
      <c r="K289" s="86" t="b">
        <v>0</v>
      </c>
      <c r="L289" s="86" t="b">
        <v>0</v>
      </c>
    </row>
    <row r="290" spans="1:12" ht="15">
      <c r="A290" s="86" t="s">
        <v>5697</v>
      </c>
      <c r="B290" s="86" t="s">
        <v>5698</v>
      </c>
      <c r="C290" s="86">
        <v>2</v>
      </c>
      <c r="D290" s="121">
        <v>0.0004241352527847569</v>
      </c>
      <c r="E290" s="121">
        <v>3.734159513244467</v>
      </c>
      <c r="F290" s="86" t="s">
        <v>5715</v>
      </c>
      <c r="G290" s="86" t="b">
        <v>0</v>
      </c>
      <c r="H290" s="86" t="b">
        <v>0</v>
      </c>
      <c r="I290" s="86" t="b">
        <v>0</v>
      </c>
      <c r="J290" s="86" t="b">
        <v>0</v>
      </c>
      <c r="K290" s="86" t="b">
        <v>0</v>
      </c>
      <c r="L290" s="86" t="b">
        <v>0</v>
      </c>
    </row>
    <row r="291" spans="1:12" ht="15">
      <c r="A291" s="86" t="s">
        <v>5698</v>
      </c>
      <c r="B291" s="86" t="s">
        <v>5699</v>
      </c>
      <c r="C291" s="86">
        <v>2</v>
      </c>
      <c r="D291" s="121">
        <v>0.0004241352527847569</v>
      </c>
      <c r="E291" s="121">
        <v>3.734159513244467</v>
      </c>
      <c r="F291" s="86" t="s">
        <v>5715</v>
      </c>
      <c r="G291" s="86" t="b">
        <v>0</v>
      </c>
      <c r="H291" s="86" t="b">
        <v>0</v>
      </c>
      <c r="I291" s="86" t="b">
        <v>0</v>
      </c>
      <c r="J291" s="86" t="b">
        <v>0</v>
      </c>
      <c r="K291" s="86" t="b">
        <v>0</v>
      </c>
      <c r="L291" s="86" t="b">
        <v>0</v>
      </c>
    </row>
    <row r="292" spans="1:12" ht="15">
      <c r="A292" s="86" t="s">
        <v>5699</v>
      </c>
      <c r="B292" s="86" t="s">
        <v>5700</v>
      </c>
      <c r="C292" s="86">
        <v>2</v>
      </c>
      <c r="D292" s="121">
        <v>0.0004241352527847569</v>
      </c>
      <c r="E292" s="121">
        <v>3.734159513244467</v>
      </c>
      <c r="F292" s="86" t="s">
        <v>5715</v>
      </c>
      <c r="G292" s="86" t="b">
        <v>0</v>
      </c>
      <c r="H292" s="86" t="b">
        <v>0</v>
      </c>
      <c r="I292" s="86" t="b">
        <v>0</v>
      </c>
      <c r="J292" s="86" t="b">
        <v>1</v>
      </c>
      <c r="K292" s="86" t="b">
        <v>0</v>
      </c>
      <c r="L292" s="86" t="b">
        <v>0</v>
      </c>
    </row>
    <row r="293" spans="1:12" ht="15">
      <c r="A293" s="86" t="s">
        <v>5700</v>
      </c>
      <c r="B293" s="86" t="s">
        <v>5701</v>
      </c>
      <c r="C293" s="86">
        <v>2</v>
      </c>
      <c r="D293" s="121">
        <v>0.0004241352527847569</v>
      </c>
      <c r="E293" s="121">
        <v>3.734159513244467</v>
      </c>
      <c r="F293" s="86" t="s">
        <v>5715</v>
      </c>
      <c r="G293" s="86" t="b">
        <v>1</v>
      </c>
      <c r="H293" s="86" t="b">
        <v>0</v>
      </c>
      <c r="I293" s="86" t="b">
        <v>0</v>
      </c>
      <c r="J293" s="86" t="b">
        <v>0</v>
      </c>
      <c r="K293" s="86" t="b">
        <v>0</v>
      </c>
      <c r="L293" s="86" t="b">
        <v>0</v>
      </c>
    </row>
    <row r="294" spans="1:12" ht="15">
      <c r="A294" s="86" t="s">
        <v>5701</v>
      </c>
      <c r="B294" s="86" t="s">
        <v>5225</v>
      </c>
      <c r="C294" s="86">
        <v>2</v>
      </c>
      <c r="D294" s="121">
        <v>0.0004241352527847569</v>
      </c>
      <c r="E294" s="121">
        <v>3.2570382585248043</v>
      </c>
      <c r="F294" s="86" t="s">
        <v>5715</v>
      </c>
      <c r="G294" s="86" t="b">
        <v>0</v>
      </c>
      <c r="H294" s="86" t="b">
        <v>0</v>
      </c>
      <c r="I294" s="86" t="b">
        <v>0</v>
      </c>
      <c r="J294" s="86" t="b">
        <v>0</v>
      </c>
      <c r="K294" s="86" t="b">
        <v>0</v>
      </c>
      <c r="L294" s="86" t="b">
        <v>0</v>
      </c>
    </row>
    <row r="295" spans="1:12" ht="15">
      <c r="A295" s="86" t="s">
        <v>5229</v>
      </c>
      <c r="B295" s="86" t="s">
        <v>5702</v>
      </c>
      <c r="C295" s="86">
        <v>2</v>
      </c>
      <c r="D295" s="121">
        <v>0.0004241352527847569</v>
      </c>
      <c r="E295" s="121">
        <v>3.4331295175804857</v>
      </c>
      <c r="F295" s="86" t="s">
        <v>5715</v>
      </c>
      <c r="G295" s="86" t="b">
        <v>0</v>
      </c>
      <c r="H295" s="86" t="b">
        <v>0</v>
      </c>
      <c r="I295" s="86" t="b">
        <v>0</v>
      </c>
      <c r="J295" s="86" t="b">
        <v>0</v>
      </c>
      <c r="K295" s="86" t="b">
        <v>0</v>
      </c>
      <c r="L295" s="86" t="b">
        <v>0</v>
      </c>
    </row>
    <row r="296" spans="1:12" ht="15">
      <c r="A296" s="86" t="s">
        <v>5702</v>
      </c>
      <c r="B296" s="86" t="s">
        <v>5226</v>
      </c>
      <c r="C296" s="86">
        <v>2</v>
      </c>
      <c r="D296" s="121">
        <v>0.0004241352527847569</v>
      </c>
      <c r="E296" s="121">
        <v>3.2570382585248043</v>
      </c>
      <c r="F296" s="86" t="s">
        <v>5715</v>
      </c>
      <c r="G296" s="86" t="b">
        <v>0</v>
      </c>
      <c r="H296" s="86" t="b">
        <v>0</v>
      </c>
      <c r="I296" s="86" t="b">
        <v>0</v>
      </c>
      <c r="J296" s="86" t="b">
        <v>0</v>
      </c>
      <c r="K296" s="86" t="b">
        <v>1</v>
      </c>
      <c r="L296" s="86" t="b">
        <v>0</v>
      </c>
    </row>
    <row r="297" spans="1:12" ht="15">
      <c r="A297" s="86" t="s">
        <v>5226</v>
      </c>
      <c r="B297" s="86" t="s">
        <v>5703</v>
      </c>
      <c r="C297" s="86">
        <v>2</v>
      </c>
      <c r="D297" s="121">
        <v>0.0004241352527847569</v>
      </c>
      <c r="E297" s="121">
        <v>3.2570382585248043</v>
      </c>
      <c r="F297" s="86" t="s">
        <v>5715</v>
      </c>
      <c r="G297" s="86" t="b">
        <v>0</v>
      </c>
      <c r="H297" s="86" t="b">
        <v>1</v>
      </c>
      <c r="I297" s="86" t="b">
        <v>0</v>
      </c>
      <c r="J297" s="86" t="b">
        <v>0</v>
      </c>
      <c r="K297" s="86" t="b">
        <v>0</v>
      </c>
      <c r="L297" s="86" t="b">
        <v>0</v>
      </c>
    </row>
    <row r="298" spans="1:12" ht="15">
      <c r="A298" s="86" t="s">
        <v>5703</v>
      </c>
      <c r="B298" s="86" t="s">
        <v>5183</v>
      </c>
      <c r="C298" s="86">
        <v>2</v>
      </c>
      <c r="D298" s="121">
        <v>0.0004241352527847569</v>
      </c>
      <c r="E298" s="121">
        <v>1.3336215238525206</v>
      </c>
      <c r="F298" s="86" t="s">
        <v>5715</v>
      </c>
      <c r="G298" s="86" t="b">
        <v>0</v>
      </c>
      <c r="H298" s="86" t="b">
        <v>0</v>
      </c>
      <c r="I298" s="86" t="b">
        <v>0</v>
      </c>
      <c r="J298" s="86" t="b">
        <v>0</v>
      </c>
      <c r="K298" s="86" t="b">
        <v>0</v>
      </c>
      <c r="L298" s="86" t="b">
        <v>0</v>
      </c>
    </row>
    <row r="299" spans="1:12" ht="15">
      <c r="A299" s="86" t="s">
        <v>5183</v>
      </c>
      <c r="B299" s="86" t="s">
        <v>5227</v>
      </c>
      <c r="C299" s="86">
        <v>2</v>
      </c>
      <c r="D299" s="121">
        <v>0.0004241352527847569</v>
      </c>
      <c r="E299" s="121">
        <v>1.2484380867628868</v>
      </c>
      <c r="F299" s="86" t="s">
        <v>5715</v>
      </c>
      <c r="G299" s="86" t="b">
        <v>0</v>
      </c>
      <c r="H299" s="86" t="b">
        <v>0</v>
      </c>
      <c r="I299" s="86" t="b">
        <v>0</v>
      </c>
      <c r="J299" s="86" t="b">
        <v>0</v>
      </c>
      <c r="K299" s="86" t="b">
        <v>0</v>
      </c>
      <c r="L299" s="86" t="b">
        <v>0</v>
      </c>
    </row>
    <row r="300" spans="1:12" ht="15">
      <c r="A300" s="86" t="s">
        <v>5646</v>
      </c>
      <c r="B300" s="86" t="s">
        <v>5704</v>
      </c>
      <c r="C300" s="86">
        <v>2</v>
      </c>
      <c r="D300" s="121">
        <v>0.0004241352527847569</v>
      </c>
      <c r="E300" s="121">
        <v>3.4331295175804857</v>
      </c>
      <c r="F300" s="86" t="s">
        <v>5715</v>
      </c>
      <c r="G300" s="86" t="b">
        <v>0</v>
      </c>
      <c r="H300" s="86" t="b">
        <v>0</v>
      </c>
      <c r="I300" s="86" t="b">
        <v>0</v>
      </c>
      <c r="J300" s="86" t="b">
        <v>0</v>
      </c>
      <c r="K300" s="86" t="b">
        <v>0</v>
      </c>
      <c r="L300" s="86" t="b">
        <v>0</v>
      </c>
    </row>
    <row r="301" spans="1:12" ht="15">
      <c r="A301" s="86" t="s">
        <v>5704</v>
      </c>
      <c r="B301" s="86" t="s">
        <v>5184</v>
      </c>
      <c r="C301" s="86">
        <v>2</v>
      </c>
      <c r="D301" s="121">
        <v>0.0004241352527847569</v>
      </c>
      <c r="E301" s="121">
        <v>1.5834030733841578</v>
      </c>
      <c r="F301" s="86" t="s">
        <v>5715</v>
      </c>
      <c r="G301" s="86" t="b">
        <v>0</v>
      </c>
      <c r="H301" s="86" t="b">
        <v>0</v>
      </c>
      <c r="I301" s="86" t="b">
        <v>0</v>
      </c>
      <c r="J301" s="86" t="b">
        <v>0</v>
      </c>
      <c r="K301" s="86" t="b">
        <v>0</v>
      </c>
      <c r="L301" s="86" t="b">
        <v>0</v>
      </c>
    </row>
    <row r="302" spans="1:12" ht="15">
      <c r="A302" s="86" t="s">
        <v>5213</v>
      </c>
      <c r="B302" s="86" t="s">
        <v>5705</v>
      </c>
      <c r="C302" s="86">
        <v>2</v>
      </c>
      <c r="D302" s="121">
        <v>0.0004241352527847569</v>
      </c>
      <c r="E302" s="121">
        <v>2.242797819410194</v>
      </c>
      <c r="F302" s="86" t="s">
        <v>5715</v>
      </c>
      <c r="G302" s="86" t="b">
        <v>0</v>
      </c>
      <c r="H302" s="86" t="b">
        <v>0</v>
      </c>
      <c r="I302" s="86" t="b">
        <v>0</v>
      </c>
      <c r="J302" s="86" t="b">
        <v>0</v>
      </c>
      <c r="K302" s="86" t="b">
        <v>0</v>
      </c>
      <c r="L302" s="86" t="b">
        <v>0</v>
      </c>
    </row>
    <row r="303" spans="1:12" ht="15">
      <c r="A303" s="86" t="s">
        <v>5705</v>
      </c>
      <c r="B303" s="86" t="s">
        <v>5183</v>
      </c>
      <c r="C303" s="86">
        <v>2</v>
      </c>
      <c r="D303" s="121">
        <v>0.0004241352527847569</v>
      </c>
      <c r="E303" s="121">
        <v>1.3336215238525206</v>
      </c>
      <c r="F303" s="86" t="s">
        <v>5715</v>
      </c>
      <c r="G303" s="86" t="b">
        <v>0</v>
      </c>
      <c r="H303" s="86" t="b">
        <v>0</v>
      </c>
      <c r="I303" s="86" t="b">
        <v>0</v>
      </c>
      <c r="J303" s="86" t="b">
        <v>0</v>
      </c>
      <c r="K303" s="86" t="b">
        <v>0</v>
      </c>
      <c r="L303" s="86" t="b">
        <v>0</v>
      </c>
    </row>
    <row r="304" spans="1:12" ht="15">
      <c r="A304" s="86" t="s">
        <v>5183</v>
      </c>
      <c r="B304" s="86" t="s">
        <v>5706</v>
      </c>
      <c r="C304" s="86">
        <v>2</v>
      </c>
      <c r="D304" s="121">
        <v>0.0004241352527847569</v>
      </c>
      <c r="E304" s="121">
        <v>1.7255593414825492</v>
      </c>
      <c r="F304" s="86" t="s">
        <v>5715</v>
      </c>
      <c r="G304" s="86" t="b">
        <v>0</v>
      </c>
      <c r="H304" s="86" t="b">
        <v>0</v>
      </c>
      <c r="I304" s="86" t="b">
        <v>0</v>
      </c>
      <c r="J304" s="86" t="b">
        <v>0</v>
      </c>
      <c r="K304" s="86" t="b">
        <v>0</v>
      </c>
      <c r="L304" s="86" t="b">
        <v>0</v>
      </c>
    </row>
    <row r="305" spans="1:12" ht="15">
      <c r="A305" s="86" t="s">
        <v>5706</v>
      </c>
      <c r="B305" s="86" t="s">
        <v>5707</v>
      </c>
      <c r="C305" s="86">
        <v>2</v>
      </c>
      <c r="D305" s="121">
        <v>0.0004241352527847569</v>
      </c>
      <c r="E305" s="121">
        <v>3.734159513244467</v>
      </c>
      <c r="F305" s="86" t="s">
        <v>5715</v>
      </c>
      <c r="G305" s="86" t="b">
        <v>0</v>
      </c>
      <c r="H305" s="86" t="b">
        <v>0</v>
      </c>
      <c r="I305" s="86" t="b">
        <v>0</v>
      </c>
      <c r="J305" s="86" t="b">
        <v>0</v>
      </c>
      <c r="K305" s="86" t="b">
        <v>0</v>
      </c>
      <c r="L305" s="86" t="b">
        <v>0</v>
      </c>
    </row>
    <row r="306" spans="1:12" ht="15">
      <c r="A306" s="86" t="s">
        <v>5707</v>
      </c>
      <c r="B306" s="86" t="s">
        <v>5708</v>
      </c>
      <c r="C306" s="86">
        <v>2</v>
      </c>
      <c r="D306" s="121">
        <v>0.0004241352527847569</v>
      </c>
      <c r="E306" s="121">
        <v>3.734159513244467</v>
      </c>
      <c r="F306" s="86" t="s">
        <v>5715</v>
      </c>
      <c r="G306" s="86" t="b">
        <v>0</v>
      </c>
      <c r="H306" s="86" t="b">
        <v>0</v>
      </c>
      <c r="I306" s="86" t="b">
        <v>0</v>
      </c>
      <c r="J306" s="86" t="b">
        <v>0</v>
      </c>
      <c r="K306" s="86" t="b">
        <v>0</v>
      </c>
      <c r="L306" s="86" t="b">
        <v>0</v>
      </c>
    </row>
    <row r="307" spans="1:12" ht="15">
      <c r="A307" s="86" t="s">
        <v>5708</v>
      </c>
      <c r="B307" s="86" t="s">
        <v>5709</v>
      </c>
      <c r="C307" s="86">
        <v>2</v>
      </c>
      <c r="D307" s="121">
        <v>0.0004241352527847569</v>
      </c>
      <c r="E307" s="121">
        <v>3.734159513244467</v>
      </c>
      <c r="F307" s="86" t="s">
        <v>5715</v>
      </c>
      <c r="G307" s="86" t="b">
        <v>0</v>
      </c>
      <c r="H307" s="86" t="b">
        <v>0</v>
      </c>
      <c r="I307" s="86" t="b">
        <v>0</v>
      </c>
      <c r="J307" s="86" t="b">
        <v>0</v>
      </c>
      <c r="K307" s="86" t="b">
        <v>0</v>
      </c>
      <c r="L307" s="86" t="b">
        <v>0</v>
      </c>
    </row>
    <row r="308" spans="1:12" ht="15">
      <c r="A308" s="86" t="s">
        <v>5709</v>
      </c>
      <c r="B308" s="86" t="s">
        <v>5710</v>
      </c>
      <c r="C308" s="86">
        <v>2</v>
      </c>
      <c r="D308" s="121">
        <v>0.0004241352527847569</v>
      </c>
      <c r="E308" s="121">
        <v>3.734159513244467</v>
      </c>
      <c r="F308" s="86" t="s">
        <v>5715</v>
      </c>
      <c r="G308" s="86" t="b">
        <v>0</v>
      </c>
      <c r="H308" s="86" t="b">
        <v>0</v>
      </c>
      <c r="I308" s="86" t="b">
        <v>0</v>
      </c>
      <c r="J308" s="86" t="b">
        <v>0</v>
      </c>
      <c r="K308" s="86" t="b">
        <v>0</v>
      </c>
      <c r="L308" s="86" t="b">
        <v>0</v>
      </c>
    </row>
    <row r="309" spans="1:12" ht="15">
      <c r="A309" s="86" t="s">
        <v>5710</v>
      </c>
      <c r="B309" s="86" t="s">
        <v>5711</v>
      </c>
      <c r="C309" s="86">
        <v>2</v>
      </c>
      <c r="D309" s="121">
        <v>0.0004241352527847569</v>
      </c>
      <c r="E309" s="121">
        <v>3.734159513244467</v>
      </c>
      <c r="F309" s="86" t="s">
        <v>5715</v>
      </c>
      <c r="G309" s="86" t="b">
        <v>0</v>
      </c>
      <c r="H309" s="86" t="b">
        <v>0</v>
      </c>
      <c r="I309" s="86" t="b">
        <v>0</v>
      </c>
      <c r="J309" s="86" t="b">
        <v>0</v>
      </c>
      <c r="K309" s="86" t="b">
        <v>0</v>
      </c>
      <c r="L309" s="86" t="b">
        <v>0</v>
      </c>
    </row>
    <row r="310" spans="1:12" ht="15">
      <c r="A310" s="86" t="s">
        <v>5711</v>
      </c>
      <c r="B310" s="86" t="s">
        <v>683</v>
      </c>
      <c r="C310" s="86">
        <v>2</v>
      </c>
      <c r="D310" s="121">
        <v>0.0004241352527847569</v>
      </c>
      <c r="E310" s="121">
        <v>2.2290095349245607</v>
      </c>
      <c r="F310" s="86" t="s">
        <v>5715</v>
      </c>
      <c r="G310" s="86" t="b">
        <v>0</v>
      </c>
      <c r="H310" s="86" t="b">
        <v>0</v>
      </c>
      <c r="I310" s="86" t="b">
        <v>0</v>
      </c>
      <c r="J310" s="86" t="b">
        <v>0</v>
      </c>
      <c r="K310" s="86" t="b">
        <v>0</v>
      </c>
      <c r="L310" s="86" t="b">
        <v>0</v>
      </c>
    </row>
    <row r="311" spans="1:12" ht="15">
      <c r="A311" s="86" t="s">
        <v>683</v>
      </c>
      <c r="B311" s="86" t="s">
        <v>5712</v>
      </c>
      <c r="C311" s="86">
        <v>2</v>
      </c>
      <c r="D311" s="121">
        <v>0.0004241352527847569</v>
      </c>
      <c r="E311" s="121">
        <v>2.2290095349245607</v>
      </c>
      <c r="F311" s="86" t="s">
        <v>5715</v>
      </c>
      <c r="G311" s="86" t="b">
        <v>0</v>
      </c>
      <c r="H311" s="86" t="b">
        <v>0</v>
      </c>
      <c r="I311" s="86" t="b">
        <v>0</v>
      </c>
      <c r="J311" s="86" t="b">
        <v>0</v>
      </c>
      <c r="K311" s="86" t="b">
        <v>0</v>
      </c>
      <c r="L311" s="86" t="b">
        <v>0</v>
      </c>
    </row>
    <row r="312" spans="1:12" ht="15">
      <c r="A312" s="86" t="s">
        <v>5712</v>
      </c>
      <c r="B312" s="86" t="s">
        <v>5329</v>
      </c>
      <c r="C312" s="86">
        <v>2</v>
      </c>
      <c r="D312" s="121">
        <v>0.0004241352527847569</v>
      </c>
      <c r="E312" s="121">
        <v>3.734159513244467</v>
      </c>
      <c r="F312" s="86" t="s">
        <v>5715</v>
      </c>
      <c r="G312" s="86" t="b">
        <v>0</v>
      </c>
      <c r="H312" s="86" t="b">
        <v>0</v>
      </c>
      <c r="I312" s="86" t="b">
        <v>0</v>
      </c>
      <c r="J312" s="86" t="b">
        <v>0</v>
      </c>
      <c r="K312" s="86" t="b">
        <v>0</v>
      </c>
      <c r="L312" s="86" t="b">
        <v>0</v>
      </c>
    </row>
    <row r="313" spans="1:12" ht="15">
      <c r="A313" s="86" t="s">
        <v>599</v>
      </c>
      <c r="B313" s="86" t="s">
        <v>5239</v>
      </c>
      <c r="C313" s="86">
        <v>2</v>
      </c>
      <c r="D313" s="121">
        <v>0.0004241352527847569</v>
      </c>
      <c r="E313" s="121">
        <v>3.734159513244467</v>
      </c>
      <c r="F313" s="86" t="s">
        <v>5715</v>
      </c>
      <c r="G313" s="86" t="b">
        <v>0</v>
      </c>
      <c r="H313" s="86" t="b">
        <v>0</v>
      </c>
      <c r="I313" s="86" t="b">
        <v>0</v>
      </c>
      <c r="J313" s="86" t="b">
        <v>0</v>
      </c>
      <c r="K313" s="86" t="b">
        <v>0</v>
      </c>
      <c r="L313" s="86" t="b">
        <v>0</v>
      </c>
    </row>
    <row r="314" spans="1:12" ht="15">
      <c r="A314" s="86" t="s">
        <v>5187</v>
      </c>
      <c r="B314" s="86" t="s">
        <v>5191</v>
      </c>
      <c r="C314" s="86">
        <v>189</v>
      </c>
      <c r="D314" s="121">
        <v>0.00021514577218062017</v>
      </c>
      <c r="E314" s="121">
        <v>1.3061696353163923</v>
      </c>
      <c r="F314" s="86" t="s">
        <v>5082</v>
      </c>
      <c r="G314" s="86" t="b">
        <v>0</v>
      </c>
      <c r="H314" s="86" t="b">
        <v>0</v>
      </c>
      <c r="I314" s="86" t="b">
        <v>0</v>
      </c>
      <c r="J314" s="86" t="b">
        <v>0</v>
      </c>
      <c r="K314" s="86" t="b">
        <v>0</v>
      </c>
      <c r="L314" s="86" t="b">
        <v>0</v>
      </c>
    </row>
    <row r="315" spans="1:12" ht="15">
      <c r="A315" s="86" t="s">
        <v>5190</v>
      </c>
      <c r="B315" s="86" t="s">
        <v>5189</v>
      </c>
      <c r="C315" s="86">
        <v>174</v>
      </c>
      <c r="D315" s="121">
        <v>0.0017540430029711744</v>
      </c>
      <c r="E315" s="121">
        <v>1.270257079425748</v>
      </c>
      <c r="F315" s="86" t="s">
        <v>5082</v>
      </c>
      <c r="G315" s="86" t="b">
        <v>0</v>
      </c>
      <c r="H315" s="86" t="b">
        <v>0</v>
      </c>
      <c r="I315" s="86" t="b">
        <v>0</v>
      </c>
      <c r="J315" s="86" t="b">
        <v>0</v>
      </c>
      <c r="K315" s="86" t="b">
        <v>0</v>
      </c>
      <c r="L315" s="86" t="b">
        <v>0</v>
      </c>
    </row>
    <row r="316" spans="1:12" ht="15">
      <c r="A316" s="86" t="s">
        <v>5192</v>
      </c>
      <c r="B316" s="86" t="s">
        <v>5190</v>
      </c>
      <c r="C316" s="86">
        <v>166</v>
      </c>
      <c r="D316" s="121">
        <v>0.0025183257839824775</v>
      </c>
      <c r="E316" s="121">
        <v>1.3061696353163923</v>
      </c>
      <c r="F316" s="86" t="s">
        <v>5082</v>
      </c>
      <c r="G316" s="86" t="b">
        <v>0</v>
      </c>
      <c r="H316" s="86" t="b">
        <v>0</v>
      </c>
      <c r="I316" s="86" t="b">
        <v>0</v>
      </c>
      <c r="J316" s="86" t="b">
        <v>0</v>
      </c>
      <c r="K316" s="86" t="b">
        <v>0</v>
      </c>
      <c r="L316" s="86" t="b">
        <v>0</v>
      </c>
    </row>
    <row r="317" spans="1:12" ht="15">
      <c r="A317" s="86" t="s">
        <v>5186</v>
      </c>
      <c r="B317" s="86" t="s">
        <v>5193</v>
      </c>
      <c r="C317" s="86">
        <v>166</v>
      </c>
      <c r="D317" s="121">
        <v>0.0025183257839824775</v>
      </c>
      <c r="E317" s="121">
        <v>1.3061696353163923</v>
      </c>
      <c r="F317" s="86" t="s">
        <v>5082</v>
      </c>
      <c r="G317" s="86" t="b">
        <v>0</v>
      </c>
      <c r="H317" s="86" t="b">
        <v>0</v>
      </c>
      <c r="I317" s="86" t="b">
        <v>0</v>
      </c>
      <c r="J317" s="86" t="b">
        <v>0</v>
      </c>
      <c r="K317" s="86" t="b">
        <v>0</v>
      </c>
      <c r="L317" s="86" t="b">
        <v>0</v>
      </c>
    </row>
    <row r="318" spans="1:12" ht="15">
      <c r="A318" s="86" t="s">
        <v>5193</v>
      </c>
      <c r="B318" s="86" t="s">
        <v>5527</v>
      </c>
      <c r="C318" s="86">
        <v>166</v>
      </c>
      <c r="D318" s="121">
        <v>0.0025183257839824775</v>
      </c>
      <c r="E318" s="121">
        <v>1.3625233514495814</v>
      </c>
      <c r="F318" s="86" t="s">
        <v>5082</v>
      </c>
      <c r="G318" s="86" t="b">
        <v>0</v>
      </c>
      <c r="H318" s="86" t="b">
        <v>0</v>
      </c>
      <c r="I318" s="86" t="b">
        <v>0</v>
      </c>
      <c r="J318" s="86" t="b">
        <v>0</v>
      </c>
      <c r="K318" s="86" t="b">
        <v>0</v>
      </c>
      <c r="L318" s="86" t="b">
        <v>0</v>
      </c>
    </row>
    <row r="319" spans="1:12" ht="15">
      <c r="A319" s="86" t="s">
        <v>5527</v>
      </c>
      <c r="B319" s="86" t="s">
        <v>5528</v>
      </c>
      <c r="C319" s="86">
        <v>166</v>
      </c>
      <c r="D319" s="121">
        <v>0.0025183257839824775</v>
      </c>
      <c r="E319" s="121">
        <v>1.3625233514495814</v>
      </c>
      <c r="F319" s="86" t="s">
        <v>5082</v>
      </c>
      <c r="G319" s="86" t="b">
        <v>0</v>
      </c>
      <c r="H319" s="86" t="b">
        <v>0</v>
      </c>
      <c r="I319" s="86" t="b">
        <v>0</v>
      </c>
      <c r="J319" s="86" t="b">
        <v>0</v>
      </c>
      <c r="K319" s="86" t="b">
        <v>0</v>
      </c>
      <c r="L319" s="86" t="b">
        <v>0</v>
      </c>
    </row>
    <row r="320" spans="1:12" ht="15">
      <c r="A320" s="86" t="s">
        <v>5528</v>
      </c>
      <c r="B320" s="86" t="s">
        <v>5529</v>
      </c>
      <c r="C320" s="86">
        <v>166</v>
      </c>
      <c r="D320" s="121">
        <v>0.0025183257839824775</v>
      </c>
      <c r="E320" s="121">
        <v>1.3625233514495814</v>
      </c>
      <c r="F320" s="86" t="s">
        <v>5082</v>
      </c>
      <c r="G320" s="86" t="b">
        <v>0</v>
      </c>
      <c r="H320" s="86" t="b">
        <v>0</v>
      </c>
      <c r="I320" s="86" t="b">
        <v>0</v>
      </c>
      <c r="J320" s="86" t="b">
        <v>0</v>
      </c>
      <c r="K320" s="86" t="b">
        <v>0</v>
      </c>
      <c r="L320" s="86" t="b">
        <v>0</v>
      </c>
    </row>
    <row r="321" spans="1:12" ht="15">
      <c r="A321" s="86" t="s">
        <v>5529</v>
      </c>
      <c r="B321" s="86" t="s">
        <v>5530</v>
      </c>
      <c r="C321" s="86">
        <v>166</v>
      </c>
      <c r="D321" s="121">
        <v>0.0025183257839824775</v>
      </c>
      <c r="E321" s="121">
        <v>1.3625233514495814</v>
      </c>
      <c r="F321" s="86" t="s">
        <v>5082</v>
      </c>
      <c r="G321" s="86" t="b">
        <v>0</v>
      </c>
      <c r="H321" s="86" t="b">
        <v>0</v>
      </c>
      <c r="I321" s="86" t="b">
        <v>0</v>
      </c>
      <c r="J321" s="86" t="b">
        <v>0</v>
      </c>
      <c r="K321" s="86" t="b">
        <v>0</v>
      </c>
      <c r="L321" s="86" t="b">
        <v>0</v>
      </c>
    </row>
    <row r="322" spans="1:12" ht="15">
      <c r="A322" s="86" t="s">
        <v>5530</v>
      </c>
      <c r="B322" s="86" t="s">
        <v>5531</v>
      </c>
      <c r="C322" s="86">
        <v>166</v>
      </c>
      <c r="D322" s="121">
        <v>0.0025183257839824775</v>
      </c>
      <c r="E322" s="121">
        <v>1.3625233514495814</v>
      </c>
      <c r="F322" s="86" t="s">
        <v>5082</v>
      </c>
      <c r="G322" s="86" t="b">
        <v>0</v>
      </c>
      <c r="H322" s="86" t="b">
        <v>0</v>
      </c>
      <c r="I322" s="86" t="b">
        <v>0</v>
      </c>
      <c r="J322" s="86" t="b">
        <v>0</v>
      </c>
      <c r="K322" s="86" t="b">
        <v>0</v>
      </c>
      <c r="L322" s="86" t="b">
        <v>0</v>
      </c>
    </row>
    <row r="323" spans="1:12" ht="15">
      <c r="A323" s="86" t="s">
        <v>5531</v>
      </c>
      <c r="B323" s="86" t="s">
        <v>5532</v>
      </c>
      <c r="C323" s="86">
        <v>166</v>
      </c>
      <c r="D323" s="121">
        <v>0.0025183257839824775</v>
      </c>
      <c r="E323" s="121">
        <v>1.3625233514495814</v>
      </c>
      <c r="F323" s="86" t="s">
        <v>5082</v>
      </c>
      <c r="G323" s="86" t="b">
        <v>0</v>
      </c>
      <c r="H323" s="86" t="b">
        <v>0</v>
      </c>
      <c r="I323" s="86" t="b">
        <v>0</v>
      </c>
      <c r="J323" s="86" t="b">
        <v>0</v>
      </c>
      <c r="K323" s="86" t="b">
        <v>0</v>
      </c>
      <c r="L323" s="86" t="b">
        <v>0</v>
      </c>
    </row>
    <row r="324" spans="1:12" ht="15">
      <c r="A324" s="86" t="s">
        <v>5532</v>
      </c>
      <c r="B324" s="86" t="s">
        <v>5185</v>
      </c>
      <c r="C324" s="86">
        <v>166</v>
      </c>
      <c r="D324" s="121">
        <v>0.0025183257839824775</v>
      </c>
      <c r="E324" s="121">
        <v>1.3061696353163923</v>
      </c>
      <c r="F324" s="86" t="s">
        <v>5082</v>
      </c>
      <c r="G324" s="86" t="b">
        <v>0</v>
      </c>
      <c r="H324" s="86" t="b">
        <v>0</v>
      </c>
      <c r="I324" s="86" t="b">
        <v>0</v>
      </c>
      <c r="J324" s="86" t="b">
        <v>0</v>
      </c>
      <c r="K324" s="86" t="b">
        <v>0</v>
      </c>
      <c r="L324" s="86" t="b">
        <v>0</v>
      </c>
    </row>
    <row r="325" spans="1:12" ht="15">
      <c r="A325" s="86" t="s">
        <v>5185</v>
      </c>
      <c r="B325" s="86" t="s">
        <v>5533</v>
      </c>
      <c r="C325" s="86">
        <v>166</v>
      </c>
      <c r="D325" s="121">
        <v>0.0025183257839824775</v>
      </c>
      <c r="E325" s="121">
        <v>1.3061696353163923</v>
      </c>
      <c r="F325" s="86" t="s">
        <v>5082</v>
      </c>
      <c r="G325" s="86" t="b">
        <v>0</v>
      </c>
      <c r="H325" s="86" t="b">
        <v>0</v>
      </c>
      <c r="I325" s="86" t="b">
        <v>0</v>
      </c>
      <c r="J325" s="86" t="b">
        <v>0</v>
      </c>
      <c r="K325" s="86" t="b">
        <v>0</v>
      </c>
      <c r="L325" s="86" t="b">
        <v>0</v>
      </c>
    </row>
    <row r="326" spans="1:12" ht="15">
      <c r="A326" s="86" t="s">
        <v>5533</v>
      </c>
      <c r="B326" s="86" t="s">
        <v>5526</v>
      </c>
      <c r="C326" s="86">
        <v>166</v>
      </c>
      <c r="D326" s="121">
        <v>0.0025183257839824775</v>
      </c>
      <c r="E326" s="121">
        <v>1.3625233514495814</v>
      </c>
      <c r="F326" s="86" t="s">
        <v>5082</v>
      </c>
      <c r="G326" s="86" t="b">
        <v>0</v>
      </c>
      <c r="H326" s="86" t="b">
        <v>0</v>
      </c>
      <c r="I326" s="86" t="b">
        <v>0</v>
      </c>
      <c r="J326" s="86" t="b">
        <v>1</v>
      </c>
      <c r="K326" s="86" t="b">
        <v>0</v>
      </c>
      <c r="L326" s="86" t="b">
        <v>0</v>
      </c>
    </row>
    <row r="327" spans="1:12" ht="15">
      <c r="A327" s="86" t="s">
        <v>5526</v>
      </c>
      <c r="B327" s="86" t="s">
        <v>5184</v>
      </c>
      <c r="C327" s="86">
        <v>166</v>
      </c>
      <c r="D327" s="121">
        <v>0.0025183257839824775</v>
      </c>
      <c r="E327" s="121">
        <v>1.3061696353163923</v>
      </c>
      <c r="F327" s="86" t="s">
        <v>5082</v>
      </c>
      <c r="G327" s="86" t="b">
        <v>1</v>
      </c>
      <c r="H327" s="86" t="b">
        <v>0</v>
      </c>
      <c r="I327" s="86" t="b">
        <v>0</v>
      </c>
      <c r="J327" s="86" t="b">
        <v>0</v>
      </c>
      <c r="K327" s="86" t="b">
        <v>0</v>
      </c>
      <c r="L327" s="86" t="b">
        <v>0</v>
      </c>
    </row>
    <row r="328" spans="1:12" ht="15">
      <c r="A328" s="86" t="s">
        <v>5184</v>
      </c>
      <c r="B328" s="86" t="s">
        <v>5187</v>
      </c>
      <c r="C328" s="86">
        <v>166</v>
      </c>
      <c r="D328" s="121">
        <v>0.0025183257839824775</v>
      </c>
      <c r="E328" s="121">
        <v>1.2498159191832034</v>
      </c>
      <c r="F328" s="86" t="s">
        <v>5082</v>
      </c>
      <c r="G328" s="86" t="b">
        <v>0</v>
      </c>
      <c r="H328" s="86" t="b">
        <v>0</v>
      </c>
      <c r="I328" s="86" t="b">
        <v>0</v>
      </c>
      <c r="J328" s="86" t="b">
        <v>0</v>
      </c>
      <c r="K328" s="86" t="b">
        <v>0</v>
      </c>
      <c r="L328" s="86" t="b">
        <v>0</v>
      </c>
    </row>
    <row r="329" spans="1:12" ht="15">
      <c r="A329" s="86" t="s">
        <v>5191</v>
      </c>
      <c r="B329" s="86" t="s">
        <v>5183</v>
      </c>
      <c r="C329" s="86">
        <v>166</v>
      </c>
      <c r="D329" s="121">
        <v>0.0025183257839824775</v>
      </c>
      <c r="E329" s="121">
        <v>1.2452443561087199</v>
      </c>
      <c r="F329" s="86" t="s">
        <v>5082</v>
      </c>
      <c r="G329" s="86" t="b">
        <v>0</v>
      </c>
      <c r="H329" s="86" t="b">
        <v>0</v>
      </c>
      <c r="I329" s="86" t="b">
        <v>0</v>
      </c>
      <c r="J329" s="86" t="b">
        <v>0</v>
      </c>
      <c r="K329" s="86" t="b">
        <v>0</v>
      </c>
      <c r="L329" s="86" t="b">
        <v>0</v>
      </c>
    </row>
    <row r="330" spans="1:12" ht="15">
      <c r="A330" s="86" t="s">
        <v>5239</v>
      </c>
      <c r="B330" s="86" t="s">
        <v>5192</v>
      </c>
      <c r="C330" s="86">
        <v>151</v>
      </c>
      <c r="D330" s="121">
        <v>0.003837280730363116</v>
      </c>
      <c r="E330" s="121">
        <v>1.3625233514495814</v>
      </c>
      <c r="F330" s="86" t="s">
        <v>5082</v>
      </c>
      <c r="G330" s="86" t="b">
        <v>0</v>
      </c>
      <c r="H330" s="86" t="b">
        <v>0</v>
      </c>
      <c r="I330" s="86" t="b">
        <v>0</v>
      </c>
      <c r="J330" s="86" t="b">
        <v>0</v>
      </c>
      <c r="K330" s="86" t="b">
        <v>0</v>
      </c>
      <c r="L330" s="86" t="b">
        <v>0</v>
      </c>
    </row>
    <row r="331" spans="1:12" ht="15">
      <c r="A331" s="86" t="s">
        <v>5189</v>
      </c>
      <c r="B331" s="86" t="s">
        <v>5534</v>
      </c>
      <c r="C331" s="86">
        <v>151</v>
      </c>
      <c r="D331" s="121">
        <v>0.003837280730363116</v>
      </c>
      <c r="E331" s="121">
        <v>1.3061696353163923</v>
      </c>
      <c r="F331" s="86" t="s">
        <v>5082</v>
      </c>
      <c r="G331" s="86" t="b">
        <v>0</v>
      </c>
      <c r="H331" s="86" t="b">
        <v>0</v>
      </c>
      <c r="I331" s="86" t="b">
        <v>0</v>
      </c>
      <c r="J331" s="86" t="b">
        <v>0</v>
      </c>
      <c r="K331" s="86" t="b">
        <v>0</v>
      </c>
      <c r="L331" s="86" t="b">
        <v>0</v>
      </c>
    </row>
    <row r="332" spans="1:12" ht="15">
      <c r="A332" s="86" t="s">
        <v>5534</v>
      </c>
      <c r="B332" s="86" t="s">
        <v>5186</v>
      </c>
      <c r="C332" s="86">
        <v>151</v>
      </c>
      <c r="D332" s="121">
        <v>0.003837280730363116</v>
      </c>
      <c r="E332" s="121">
        <v>1.3061696353163923</v>
      </c>
      <c r="F332" s="86" t="s">
        <v>5082</v>
      </c>
      <c r="G332" s="86" t="b">
        <v>0</v>
      </c>
      <c r="H332" s="86" t="b">
        <v>0</v>
      </c>
      <c r="I332" s="86" t="b">
        <v>0</v>
      </c>
      <c r="J332" s="86" t="b">
        <v>0</v>
      </c>
      <c r="K332" s="86" t="b">
        <v>0</v>
      </c>
      <c r="L332" s="86" t="b">
        <v>0</v>
      </c>
    </row>
    <row r="333" spans="1:12" ht="15">
      <c r="A333" s="86" t="s">
        <v>5554</v>
      </c>
      <c r="B333" s="86" t="s">
        <v>5553</v>
      </c>
      <c r="C333" s="86">
        <v>23</v>
      </c>
      <c r="D333" s="121">
        <v>0.005264947016507246</v>
      </c>
      <c r="E333" s="121">
        <v>2.2209036034720437</v>
      </c>
      <c r="F333" s="86" t="s">
        <v>5082</v>
      </c>
      <c r="G333" s="86" t="b">
        <v>0</v>
      </c>
      <c r="H333" s="86" t="b">
        <v>0</v>
      </c>
      <c r="I333" s="86" t="b">
        <v>0</v>
      </c>
      <c r="J333" s="86" t="b">
        <v>0</v>
      </c>
      <c r="K333" s="86" t="b">
        <v>0</v>
      </c>
      <c r="L333" s="86" t="b">
        <v>0</v>
      </c>
    </row>
    <row r="334" spans="1:12" ht="15">
      <c r="A334" s="86" t="s">
        <v>5553</v>
      </c>
      <c r="B334" s="86" t="s">
        <v>5213</v>
      </c>
      <c r="C334" s="86">
        <v>23</v>
      </c>
      <c r="D334" s="121">
        <v>0.005264947016507246</v>
      </c>
      <c r="E334" s="121">
        <v>2.2209036034720437</v>
      </c>
      <c r="F334" s="86" t="s">
        <v>5082</v>
      </c>
      <c r="G334" s="86" t="b">
        <v>0</v>
      </c>
      <c r="H334" s="86" t="b">
        <v>0</v>
      </c>
      <c r="I334" s="86" t="b">
        <v>0</v>
      </c>
      <c r="J334" s="86" t="b">
        <v>0</v>
      </c>
      <c r="K334" s="86" t="b">
        <v>0</v>
      </c>
      <c r="L334" s="86" t="b">
        <v>0</v>
      </c>
    </row>
    <row r="335" spans="1:12" ht="15">
      <c r="A335" s="86" t="s">
        <v>5213</v>
      </c>
      <c r="B335" s="86" t="s">
        <v>5190</v>
      </c>
      <c r="C335" s="86">
        <v>23</v>
      </c>
      <c r="D335" s="121">
        <v>0.005264947016507246</v>
      </c>
      <c r="E335" s="121">
        <v>1.3061696353163923</v>
      </c>
      <c r="F335" s="86" t="s">
        <v>5082</v>
      </c>
      <c r="G335" s="86" t="b">
        <v>0</v>
      </c>
      <c r="H335" s="86" t="b">
        <v>0</v>
      </c>
      <c r="I335" s="86" t="b">
        <v>0</v>
      </c>
      <c r="J335" s="86" t="b">
        <v>0</v>
      </c>
      <c r="K335" s="86" t="b">
        <v>0</v>
      </c>
      <c r="L335" s="86" t="b">
        <v>0</v>
      </c>
    </row>
    <row r="336" spans="1:12" ht="15">
      <c r="A336" s="86" t="s">
        <v>5189</v>
      </c>
      <c r="B336" s="86" t="s">
        <v>5186</v>
      </c>
      <c r="C336" s="86">
        <v>23</v>
      </c>
      <c r="D336" s="121">
        <v>0.005264947016507246</v>
      </c>
      <c r="E336" s="121">
        <v>0.3914356671607411</v>
      </c>
      <c r="F336" s="86" t="s">
        <v>5082</v>
      </c>
      <c r="G336" s="86" t="b">
        <v>0</v>
      </c>
      <c r="H336" s="86" t="b">
        <v>0</v>
      </c>
      <c r="I336" s="86" t="b">
        <v>0</v>
      </c>
      <c r="J336" s="86" t="b">
        <v>0</v>
      </c>
      <c r="K336" s="86" t="b">
        <v>0</v>
      </c>
      <c r="L336" s="86" t="b">
        <v>0</v>
      </c>
    </row>
    <row r="337" spans="1:12" ht="15">
      <c r="A337" s="86" t="s">
        <v>5186</v>
      </c>
      <c r="B337" s="86" t="s">
        <v>5555</v>
      </c>
      <c r="C337" s="86">
        <v>23</v>
      </c>
      <c r="D337" s="121">
        <v>0.005264947016507246</v>
      </c>
      <c r="E337" s="121">
        <v>1.3061696353163923</v>
      </c>
      <c r="F337" s="86" t="s">
        <v>5082</v>
      </c>
      <c r="G337" s="86" t="b">
        <v>0</v>
      </c>
      <c r="H337" s="86" t="b">
        <v>0</v>
      </c>
      <c r="I337" s="86" t="b">
        <v>0</v>
      </c>
      <c r="J337" s="86" t="b">
        <v>0</v>
      </c>
      <c r="K337" s="86" t="b">
        <v>0</v>
      </c>
      <c r="L337" s="86" t="b">
        <v>0</v>
      </c>
    </row>
    <row r="338" spans="1:12" ht="15">
      <c r="A338" s="86" t="s">
        <v>5555</v>
      </c>
      <c r="B338" s="86" t="s">
        <v>5556</v>
      </c>
      <c r="C338" s="86">
        <v>23</v>
      </c>
      <c r="D338" s="121">
        <v>0.005264947016507246</v>
      </c>
      <c r="E338" s="121">
        <v>2.2209036034720437</v>
      </c>
      <c r="F338" s="86" t="s">
        <v>5082</v>
      </c>
      <c r="G338" s="86" t="b">
        <v>0</v>
      </c>
      <c r="H338" s="86" t="b">
        <v>0</v>
      </c>
      <c r="I338" s="86" t="b">
        <v>0</v>
      </c>
      <c r="J338" s="86" t="b">
        <v>0</v>
      </c>
      <c r="K338" s="86" t="b">
        <v>0</v>
      </c>
      <c r="L338" s="86" t="b">
        <v>0</v>
      </c>
    </row>
    <row r="339" spans="1:12" ht="15">
      <c r="A339" s="86" t="s">
        <v>5556</v>
      </c>
      <c r="B339" s="86" t="s">
        <v>5557</v>
      </c>
      <c r="C339" s="86">
        <v>23</v>
      </c>
      <c r="D339" s="121">
        <v>0.005264947016507246</v>
      </c>
      <c r="E339" s="121">
        <v>2.2209036034720437</v>
      </c>
      <c r="F339" s="86" t="s">
        <v>5082</v>
      </c>
      <c r="G339" s="86" t="b">
        <v>0</v>
      </c>
      <c r="H339" s="86" t="b">
        <v>0</v>
      </c>
      <c r="I339" s="86" t="b">
        <v>0</v>
      </c>
      <c r="J339" s="86" t="b">
        <v>0</v>
      </c>
      <c r="K339" s="86" t="b">
        <v>0</v>
      </c>
      <c r="L339" s="86" t="b">
        <v>0</v>
      </c>
    </row>
    <row r="340" spans="1:12" ht="15">
      <c r="A340" s="86" t="s">
        <v>5557</v>
      </c>
      <c r="B340" s="86" t="s">
        <v>5558</v>
      </c>
      <c r="C340" s="86">
        <v>23</v>
      </c>
      <c r="D340" s="121">
        <v>0.005264947016507246</v>
      </c>
      <c r="E340" s="121">
        <v>2.2209036034720437</v>
      </c>
      <c r="F340" s="86" t="s">
        <v>5082</v>
      </c>
      <c r="G340" s="86" t="b">
        <v>0</v>
      </c>
      <c r="H340" s="86" t="b">
        <v>0</v>
      </c>
      <c r="I340" s="86" t="b">
        <v>0</v>
      </c>
      <c r="J340" s="86" t="b">
        <v>0</v>
      </c>
      <c r="K340" s="86" t="b">
        <v>0</v>
      </c>
      <c r="L340" s="86" t="b">
        <v>0</v>
      </c>
    </row>
    <row r="341" spans="1:12" ht="15">
      <c r="A341" s="86" t="s">
        <v>5558</v>
      </c>
      <c r="B341" s="86" t="s">
        <v>5184</v>
      </c>
      <c r="C341" s="86">
        <v>23</v>
      </c>
      <c r="D341" s="121">
        <v>0.005264947016507246</v>
      </c>
      <c r="E341" s="121">
        <v>1.3061696353163923</v>
      </c>
      <c r="F341" s="86" t="s">
        <v>5082</v>
      </c>
      <c r="G341" s="86" t="b">
        <v>0</v>
      </c>
      <c r="H341" s="86" t="b">
        <v>0</v>
      </c>
      <c r="I341" s="86" t="b">
        <v>0</v>
      </c>
      <c r="J341" s="86" t="b">
        <v>0</v>
      </c>
      <c r="K341" s="86" t="b">
        <v>0</v>
      </c>
      <c r="L341" s="86" t="b">
        <v>0</v>
      </c>
    </row>
    <row r="342" spans="1:12" ht="15">
      <c r="A342" s="86" t="s">
        <v>5184</v>
      </c>
      <c r="B342" s="86" t="s">
        <v>5559</v>
      </c>
      <c r="C342" s="86">
        <v>23</v>
      </c>
      <c r="D342" s="121">
        <v>0.005264947016507246</v>
      </c>
      <c r="E342" s="121">
        <v>1.3061696353163923</v>
      </c>
      <c r="F342" s="86" t="s">
        <v>5082</v>
      </c>
      <c r="G342" s="86" t="b">
        <v>0</v>
      </c>
      <c r="H342" s="86" t="b">
        <v>0</v>
      </c>
      <c r="I342" s="86" t="b">
        <v>0</v>
      </c>
      <c r="J342" s="86" t="b">
        <v>0</v>
      </c>
      <c r="K342" s="86" t="b">
        <v>0</v>
      </c>
      <c r="L342" s="86" t="b">
        <v>0</v>
      </c>
    </row>
    <row r="343" spans="1:12" ht="15">
      <c r="A343" s="86" t="s">
        <v>5559</v>
      </c>
      <c r="B343" s="86" t="s">
        <v>5185</v>
      </c>
      <c r="C343" s="86">
        <v>23</v>
      </c>
      <c r="D343" s="121">
        <v>0.005264947016507246</v>
      </c>
      <c r="E343" s="121">
        <v>1.3061696353163923</v>
      </c>
      <c r="F343" s="86" t="s">
        <v>5082</v>
      </c>
      <c r="G343" s="86" t="b">
        <v>0</v>
      </c>
      <c r="H343" s="86" t="b">
        <v>0</v>
      </c>
      <c r="I343" s="86" t="b">
        <v>0</v>
      </c>
      <c r="J343" s="86" t="b">
        <v>0</v>
      </c>
      <c r="K343" s="86" t="b">
        <v>0</v>
      </c>
      <c r="L343" s="86" t="b">
        <v>0</v>
      </c>
    </row>
    <row r="344" spans="1:12" ht="15">
      <c r="A344" s="86" t="s">
        <v>5185</v>
      </c>
      <c r="B344" s="86" t="s">
        <v>5552</v>
      </c>
      <c r="C344" s="86">
        <v>23</v>
      </c>
      <c r="D344" s="121">
        <v>0.005264947016507246</v>
      </c>
      <c r="E344" s="121">
        <v>1.005139639652411</v>
      </c>
      <c r="F344" s="86" t="s">
        <v>5082</v>
      </c>
      <c r="G344" s="86" t="b">
        <v>0</v>
      </c>
      <c r="H344" s="86" t="b">
        <v>0</v>
      </c>
      <c r="I344" s="86" t="b">
        <v>0</v>
      </c>
      <c r="J344" s="86" t="b">
        <v>0</v>
      </c>
      <c r="K344" s="86" t="b">
        <v>0</v>
      </c>
      <c r="L344" s="86" t="b">
        <v>0</v>
      </c>
    </row>
    <row r="345" spans="1:12" ht="15">
      <c r="A345" s="86" t="s">
        <v>5552</v>
      </c>
      <c r="B345" s="86" t="s">
        <v>5560</v>
      </c>
      <c r="C345" s="86">
        <v>23</v>
      </c>
      <c r="D345" s="121">
        <v>0.005264947016507246</v>
      </c>
      <c r="E345" s="121">
        <v>1.9198736078080623</v>
      </c>
      <c r="F345" s="86" t="s">
        <v>5082</v>
      </c>
      <c r="G345" s="86" t="b">
        <v>0</v>
      </c>
      <c r="H345" s="86" t="b">
        <v>0</v>
      </c>
      <c r="I345" s="86" t="b">
        <v>0</v>
      </c>
      <c r="J345" s="86" t="b">
        <v>0</v>
      </c>
      <c r="K345" s="86" t="b">
        <v>0</v>
      </c>
      <c r="L345" s="86" t="b">
        <v>0</v>
      </c>
    </row>
    <row r="346" spans="1:12" ht="15">
      <c r="A346" s="86" t="s">
        <v>5560</v>
      </c>
      <c r="B346" s="86" t="s">
        <v>5561</v>
      </c>
      <c r="C346" s="86">
        <v>23</v>
      </c>
      <c r="D346" s="121">
        <v>0.005264947016507246</v>
      </c>
      <c r="E346" s="121">
        <v>2.2209036034720437</v>
      </c>
      <c r="F346" s="86" t="s">
        <v>5082</v>
      </c>
      <c r="G346" s="86" t="b">
        <v>0</v>
      </c>
      <c r="H346" s="86" t="b">
        <v>0</v>
      </c>
      <c r="I346" s="86" t="b">
        <v>0</v>
      </c>
      <c r="J346" s="86" t="b">
        <v>0</v>
      </c>
      <c r="K346" s="86" t="b">
        <v>0</v>
      </c>
      <c r="L346" s="86" t="b">
        <v>0</v>
      </c>
    </row>
    <row r="347" spans="1:12" ht="15">
      <c r="A347" s="86" t="s">
        <v>5561</v>
      </c>
      <c r="B347" s="86" t="s">
        <v>5562</v>
      </c>
      <c r="C347" s="86">
        <v>23</v>
      </c>
      <c r="D347" s="121">
        <v>0.005264947016507246</v>
      </c>
      <c r="E347" s="121">
        <v>2.2209036034720437</v>
      </c>
      <c r="F347" s="86" t="s">
        <v>5082</v>
      </c>
      <c r="G347" s="86" t="b">
        <v>0</v>
      </c>
      <c r="H347" s="86" t="b">
        <v>0</v>
      </c>
      <c r="I347" s="86" t="b">
        <v>0</v>
      </c>
      <c r="J347" s="86" t="b">
        <v>0</v>
      </c>
      <c r="K347" s="86" t="b">
        <v>0</v>
      </c>
      <c r="L347" s="86" t="b">
        <v>0</v>
      </c>
    </row>
    <row r="348" spans="1:12" ht="15">
      <c r="A348" s="86" t="s">
        <v>5562</v>
      </c>
      <c r="B348" s="86" t="s">
        <v>5563</v>
      </c>
      <c r="C348" s="86">
        <v>23</v>
      </c>
      <c r="D348" s="121">
        <v>0.005264947016507246</v>
      </c>
      <c r="E348" s="121">
        <v>2.2209036034720437</v>
      </c>
      <c r="F348" s="86" t="s">
        <v>5082</v>
      </c>
      <c r="G348" s="86" t="b">
        <v>0</v>
      </c>
      <c r="H348" s="86" t="b">
        <v>0</v>
      </c>
      <c r="I348" s="86" t="b">
        <v>0</v>
      </c>
      <c r="J348" s="86" t="b">
        <v>0</v>
      </c>
      <c r="K348" s="86" t="b">
        <v>0</v>
      </c>
      <c r="L348" s="86" t="b">
        <v>0</v>
      </c>
    </row>
    <row r="349" spans="1:12" ht="15">
      <c r="A349" s="86" t="s">
        <v>5563</v>
      </c>
      <c r="B349" s="86" t="s">
        <v>5564</v>
      </c>
      <c r="C349" s="86">
        <v>23</v>
      </c>
      <c r="D349" s="121">
        <v>0.005264947016507246</v>
      </c>
      <c r="E349" s="121">
        <v>2.2209036034720437</v>
      </c>
      <c r="F349" s="86" t="s">
        <v>5082</v>
      </c>
      <c r="G349" s="86" t="b">
        <v>0</v>
      </c>
      <c r="H349" s="86" t="b">
        <v>0</v>
      </c>
      <c r="I349" s="86" t="b">
        <v>0</v>
      </c>
      <c r="J349" s="86" t="b">
        <v>0</v>
      </c>
      <c r="K349" s="86" t="b">
        <v>0</v>
      </c>
      <c r="L349" s="86" t="b">
        <v>0</v>
      </c>
    </row>
    <row r="350" spans="1:12" ht="15">
      <c r="A350" s="86" t="s">
        <v>5564</v>
      </c>
      <c r="B350" s="86" t="s">
        <v>683</v>
      </c>
      <c r="C350" s="86">
        <v>23</v>
      </c>
      <c r="D350" s="121">
        <v>0.005264947016507246</v>
      </c>
      <c r="E350" s="121">
        <v>2.2209036034720437</v>
      </c>
      <c r="F350" s="86" t="s">
        <v>5082</v>
      </c>
      <c r="G350" s="86" t="b">
        <v>0</v>
      </c>
      <c r="H350" s="86" t="b">
        <v>0</v>
      </c>
      <c r="I350" s="86" t="b">
        <v>0</v>
      </c>
      <c r="J350" s="86" t="b">
        <v>0</v>
      </c>
      <c r="K350" s="86" t="b">
        <v>0</v>
      </c>
      <c r="L350" s="86" t="b">
        <v>0</v>
      </c>
    </row>
    <row r="351" spans="1:12" ht="15">
      <c r="A351" s="86" t="s">
        <v>683</v>
      </c>
      <c r="B351" s="86" t="s">
        <v>5552</v>
      </c>
      <c r="C351" s="86">
        <v>23</v>
      </c>
      <c r="D351" s="121">
        <v>0.005264947016507246</v>
      </c>
      <c r="E351" s="121">
        <v>1.9198736078080623</v>
      </c>
      <c r="F351" s="86" t="s">
        <v>5082</v>
      </c>
      <c r="G351" s="86" t="b">
        <v>0</v>
      </c>
      <c r="H351" s="86" t="b">
        <v>0</v>
      </c>
      <c r="I351" s="86" t="b">
        <v>0</v>
      </c>
      <c r="J351" s="86" t="b">
        <v>0</v>
      </c>
      <c r="K351" s="86" t="b">
        <v>0</v>
      </c>
      <c r="L351" s="86" t="b">
        <v>0</v>
      </c>
    </row>
    <row r="352" spans="1:12" ht="15">
      <c r="A352" s="86" t="s">
        <v>5552</v>
      </c>
      <c r="B352" s="86" t="s">
        <v>5187</v>
      </c>
      <c r="C352" s="86">
        <v>23</v>
      </c>
      <c r="D352" s="121">
        <v>0.005264947016507246</v>
      </c>
      <c r="E352" s="121">
        <v>1.005139639652411</v>
      </c>
      <c r="F352" s="86" t="s">
        <v>5082</v>
      </c>
      <c r="G352" s="86" t="b">
        <v>0</v>
      </c>
      <c r="H352" s="86" t="b">
        <v>0</v>
      </c>
      <c r="I352" s="86" t="b">
        <v>0</v>
      </c>
      <c r="J352" s="86" t="b">
        <v>0</v>
      </c>
      <c r="K352" s="86" t="b">
        <v>0</v>
      </c>
      <c r="L352" s="86" t="b">
        <v>0</v>
      </c>
    </row>
    <row r="353" spans="1:12" ht="15">
      <c r="A353" s="86" t="s">
        <v>5191</v>
      </c>
      <c r="B353" s="86" t="s">
        <v>5214</v>
      </c>
      <c r="C353" s="86">
        <v>23</v>
      </c>
      <c r="D353" s="121">
        <v>0.005264947016507246</v>
      </c>
      <c r="E353" s="121">
        <v>1.3061696353163923</v>
      </c>
      <c r="F353" s="86" t="s">
        <v>5082</v>
      </c>
      <c r="G353" s="86" t="b">
        <v>0</v>
      </c>
      <c r="H353" s="86" t="b">
        <v>0</v>
      </c>
      <c r="I353" s="86" t="b">
        <v>0</v>
      </c>
      <c r="J353" s="86" t="b">
        <v>0</v>
      </c>
      <c r="K353" s="86" t="b">
        <v>0</v>
      </c>
      <c r="L353" s="86" t="b">
        <v>0</v>
      </c>
    </row>
    <row r="354" spans="1:12" ht="15">
      <c r="A354" s="86" t="s">
        <v>5214</v>
      </c>
      <c r="B354" s="86" t="s">
        <v>5183</v>
      </c>
      <c r="C354" s="86">
        <v>23</v>
      </c>
      <c r="D354" s="121">
        <v>0.005264947016507246</v>
      </c>
      <c r="E354" s="121">
        <v>1.301598072241909</v>
      </c>
      <c r="F354" s="86" t="s">
        <v>5082</v>
      </c>
      <c r="G354" s="86" t="b">
        <v>0</v>
      </c>
      <c r="H354" s="86" t="b">
        <v>0</v>
      </c>
      <c r="I354" s="86" t="b">
        <v>0</v>
      </c>
      <c r="J354" s="86" t="b">
        <v>0</v>
      </c>
      <c r="K354" s="86" t="b">
        <v>0</v>
      </c>
      <c r="L354" s="86" t="b">
        <v>0</v>
      </c>
    </row>
    <row r="355" spans="1:12" ht="15">
      <c r="A355" s="86" t="s">
        <v>5565</v>
      </c>
      <c r="B355" s="86" t="s">
        <v>5566</v>
      </c>
      <c r="C355" s="86">
        <v>15</v>
      </c>
      <c r="D355" s="121">
        <v>0.004127024806494197</v>
      </c>
      <c r="E355" s="121">
        <v>2.406540180433955</v>
      </c>
      <c r="F355" s="86" t="s">
        <v>5082</v>
      </c>
      <c r="G355" s="86" t="b">
        <v>0</v>
      </c>
      <c r="H355" s="86" t="b">
        <v>0</v>
      </c>
      <c r="I355" s="86" t="b">
        <v>0</v>
      </c>
      <c r="J355" s="86" t="b">
        <v>0</v>
      </c>
      <c r="K355" s="86" t="b">
        <v>0</v>
      </c>
      <c r="L355" s="86" t="b">
        <v>0</v>
      </c>
    </row>
    <row r="356" spans="1:12" ht="15">
      <c r="A356" s="86" t="s">
        <v>5566</v>
      </c>
      <c r="B356" s="86" t="s">
        <v>5567</v>
      </c>
      <c r="C356" s="86">
        <v>15</v>
      </c>
      <c r="D356" s="121">
        <v>0.004127024806494197</v>
      </c>
      <c r="E356" s="121">
        <v>2.406540180433955</v>
      </c>
      <c r="F356" s="86" t="s">
        <v>5082</v>
      </c>
      <c r="G356" s="86" t="b">
        <v>0</v>
      </c>
      <c r="H356" s="86" t="b">
        <v>0</v>
      </c>
      <c r="I356" s="86" t="b">
        <v>0</v>
      </c>
      <c r="J356" s="86" t="b">
        <v>0</v>
      </c>
      <c r="K356" s="86" t="b">
        <v>0</v>
      </c>
      <c r="L356" s="86" t="b">
        <v>0</v>
      </c>
    </row>
    <row r="357" spans="1:12" ht="15">
      <c r="A357" s="86" t="s">
        <v>5567</v>
      </c>
      <c r="B357" s="86" t="s">
        <v>5568</v>
      </c>
      <c r="C357" s="86">
        <v>15</v>
      </c>
      <c r="D357" s="121">
        <v>0.004127024806494197</v>
      </c>
      <c r="E357" s="121">
        <v>2.406540180433955</v>
      </c>
      <c r="F357" s="86" t="s">
        <v>5082</v>
      </c>
      <c r="G357" s="86" t="b">
        <v>0</v>
      </c>
      <c r="H357" s="86" t="b">
        <v>0</v>
      </c>
      <c r="I357" s="86" t="b">
        <v>0</v>
      </c>
      <c r="J357" s="86" t="b">
        <v>0</v>
      </c>
      <c r="K357" s="86" t="b">
        <v>0</v>
      </c>
      <c r="L357" s="86" t="b">
        <v>0</v>
      </c>
    </row>
    <row r="358" spans="1:12" ht="15">
      <c r="A358" s="86" t="s">
        <v>5568</v>
      </c>
      <c r="B358" s="86" t="s">
        <v>5569</v>
      </c>
      <c r="C358" s="86">
        <v>15</v>
      </c>
      <c r="D358" s="121">
        <v>0.004127024806494197</v>
      </c>
      <c r="E358" s="121">
        <v>2.406540180433955</v>
      </c>
      <c r="F358" s="86" t="s">
        <v>5082</v>
      </c>
      <c r="G358" s="86" t="b">
        <v>0</v>
      </c>
      <c r="H358" s="86" t="b">
        <v>0</v>
      </c>
      <c r="I358" s="86" t="b">
        <v>0</v>
      </c>
      <c r="J358" s="86" t="b">
        <v>0</v>
      </c>
      <c r="K358" s="86" t="b">
        <v>0</v>
      </c>
      <c r="L358" s="86" t="b">
        <v>0</v>
      </c>
    </row>
    <row r="359" spans="1:12" ht="15">
      <c r="A359" s="86" t="s">
        <v>5569</v>
      </c>
      <c r="B359" s="86" t="s">
        <v>5570</v>
      </c>
      <c r="C359" s="86">
        <v>15</v>
      </c>
      <c r="D359" s="121">
        <v>0.004127024806494197</v>
      </c>
      <c r="E359" s="121">
        <v>2.406540180433955</v>
      </c>
      <c r="F359" s="86" t="s">
        <v>5082</v>
      </c>
      <c r="G359" s="86" t="b">
        <v>0</v>
      </c>
      <c r="H359" s="86" t="b">
        <v>0</v>
      </c>
      <c r="I359" s="86" t="b">
        <v>0</v>
      </c>
      <c r="J359" s="86" t="b">
        <v>0</v>
      </c>
      <c r="K359" s="86" t="b">
        <v>0</v>
      </c>
      <c r="L359" s="86" t="b">
        <v>0</v>
      </c>
    </row>
    <row r="360" spans="1:12" ht="15">
      <c r="A360" s="86" t="s">
        <v>5570</v>
      </c>
      <c r="B360" s="86" t="s">
        <v>5189</v>
      </c>
      <c r="C360" s="86">
        <v>15</v>
      </c>
      <c r="D360" s="121">
        <v>0.004127024806494197</v>
      </c>
      <c r="E360" s="121">
        <v>1.3061696353163923</v>
      </c>
      <c r="F360" s="86" t="s">
        <v>5082</v>
      </c>
      <c r="G360" s="86" t="b">
        <v>0</v>
      </c>
      <c r="H360" s="86" t="b">
        <v>0</v>
      </c>
      <c r="I360" s="86" t="b">
        <v>0</v>
      </c>
      <c r="J360" s="86" t="b">
        <v>0</v>
      </c>
      <c r="K360" s="86" t="b">
        <v>0</v>
      </c>
      <c r="L360" s="86" t="b">
        <v>0</v>
      </c>
    </row>
    <row r="361" spans="1:12" ht="15">
      <c r="A361" s="86" t="s">
        <v>5189</v>
      </c>
      <c r="B361" s="86" t="s">
        <v>5192</v>
      </c>
      <c r="C361" s="86">
        <v>15</v>
      </c>
      <c r="D361" s="121">
        <v>0.004127024806494197</v>
      </c>
      <c r="E361" s="121">
        <v>0.26215280633201843</v>
      </c>
      <c r="F361" s="86" t="s">
        <v>5082</v>
      </c>
      <c r="G361" s="86" t="b">
        <v>0</v>
      </c>
      <c r="H361" s="86" t="b">
        <v>0</v>
      </c>
      <c r="I361" s="86" t="b">
        <v>0</v>
      </c>
      <c r="J361" s="86" t="b">
        <v>0</v>
      </c>
      <c r="K361" s="86" t="b">
        <v>0</v>
      </c>
      <c r="L361" s="86" t="b">
        <v>0</v>
      </c>
    </row>
    <row r="362" spans="1:12" ht="15">
      <c r="A362" s="86" t="s">
        <v>5190</v>
      </c>
      <c r="B362" s="86" t="s">
        <v>5571</v>
      </c>
      <c r="C362" s="86">
        <v>15</v>
      </c>
      <c r="D362" s="121">
        <v>0.004127024806494197</v>
      </c>
      <c r="E362" s="121">
        <v>1.3061696353163923</v>
      </c>
      <c r="F362" s="86" t="s">
        <v>5082</v>
      </c>
      <c r="G362" s="86" t="b">
        <v>0</v>
      </c>
      <c r="H362" s="86" t="b">
        <v>0</v>
      </c>
      <c r="I362" s="86" t="b">
        <v>0</v>
      </c>
      <c r="J362" s="86" t="b">
        <v>0</v>
      </c>
      <c r="K362" s="86" t="b">
        <v>0</v>
      </c>
      <c r="L362" s="86" t="b">
        <v>0</v>
      </c>
    </row>
    <row r="363" spans="1:12" ht="15">
      <c r="A363" s="86" t="s">
        <v>5571</v>
      </c>
      <c r="B363" s="86" t="s">
        <v>5186</v>
      </c>
      <c r="C363" s="86">
        <v>15</v>
      </c>
      <c r="D363" s="121">
        <v>0.004127024806494197</v>
      </c>
      <c r="E363" s="121">
        <v>1.3061696353163923</v>
      </c>
      <c r="F363" s="86" t="s">
        <v>5082</v>
      </c>
      <c r="G363" s="86" t="b">
        <v>0</v>
      </c>
      <c r="H363" s="86" t="b">
        <v>0</v>
      </c>
      <c r="I363" s="86" t="b">
        <v>0</v>
      </c>
      <c r="J363" s="86" t="b">
        <v>0</v>
      </c>
      <c r="K363" s="86" t="b">
        <v>0</v>
      </c>
      <c r="L363" s="86" t="b">
        <v>0</v>
      </c>
    </row>
    <row r="364" spans="1:12" ht="15">
      <c r="A364" s="86" t="s">
        <v>5196</v>
      </c>
      <c r="B364" s="86" t="s">
        <v>5197</v>
      </c>
      <c r="C364" s="86">
        <v>136</v>
      </c>
      <c r="D364" s="121">
        <v>0.003630577068748981</v>
      </c>
      <c r="E364" s="121">
        <v>1.533540297093999</v>
      </c>
      <c r="F364" s="86" t="s">
        <v>5083</v>
      </c>
      <c r="G364" s="86" t="b">
        <v>0</v>
      </c>
      <c r="H364" s="86" t="b">
        <v>0</v>
      </c>
      <c r="I364" s="86" t="b">
        <v>0</v>
      </c>
      <c r="J364" s="86" t="b">
        <v>0</v>
      </c>
      <c r="K364" s="86" t="b">
        <v>0</v>
      </c>
      <c r="L364" s="86" t="b">
        <v>0</v>
      </c>
    </row>
    <row r="365" spans="1:12" ht="15">
      <c r="A365" s="86" t="s">
        <v>5197</v>
      </c>
      <c r="B365" s="86" t="s">
        <v>5198</v>
      </c>
      <c r="C365" s="86">
        <v>136</v>
      </c>
      <c r="D365" s="121">
        <v>0.003630577068748981</v>
      </c>
      <c r="E365" s="121">
        <v>1.533540297093999</v>
      </c>
      <c r="F365" s="86" t="s">
        <v>5083</v>
      </c>
      <c r="G365" s="86" t="b">
        <v>0</v>
      </c>
      <c r="H365" s="86" t="b">
        <v>0</v>
      </c>
      <c r="I365" s="86" t="b">
        <v>0</v>
      </c>
      <c r="J365" s="86" t="b">
        <v>0</v>
      </c>
      <c r="K365" s="86" t="b">
        <v>0</v>
      </c>
      <c r="L365" s="86" t="b">
        <v>0</v>
      </c>
    </row>
    <row r="366" spans="1:12" ht="15">
      <c r="A366" s="86" t="s">
        <v>5198</v>
      </c>
      <c r="B366" s="86" t="s">
        <v>5199</v>
      </c>
      <c r="C366" s="86">
        <v>136</v>
      </c>
      <c r="D366" s="121">
        <v>0.003630577068748981</v>
      </c>
      <c r="E366" s="121">
        <v>1.533540297093999</v>
      </c>
      <c r="F366" s="86" t="s">
        <v>5083</v>
      </c>
      <c r="G366" s="86" t="b">
        <v>0</v>
      </c>
      <c r="H366" s="86" t="b">
        <v>0</v>
      </c>
      <c r="I366" s="86" t="b">
        <v>0</v>
      </c>
      <c r="J366" s="86" t="b">
        <v>0</v>
      </c>
      <c r="K366" s="86" t="b">
        <v>0</v>
      </c>
      <c r="L366" s="86" t="b">
        <v>0</v>
      </c>
    </row>
    <row r="367" spans="1:12" ht="15">
      <c r="A367" s="86" t="s">
        <v>5199</v>
      </c>
      <c r="B367" s="86" t="s">
        <v>5200</v>
      </c>
      <c r="C367" s="86">
        <v>136</v>
      </c>
      <c r="D367" s="121">
        <v>0.003630577068748981</v>
      </c>
      <c r="E367" s="121">
        <v>1.533540297093999</v>
      </c>
      <c r="F367" s="86" t="s">
        <v>5083</v>
      </c>
      <c r="G367" s="86" t="b">
        <v>0</v>
      </c>
      <c r="H367" s="86" t="b">
        <v>0</v>
      </c>
      <c r="I367" s="86" t="b">
        <v>0</v>
      </c>
      <c r="J367" s="86" t="b">
        <v>0</v>
      </c>
      <c r="K367" s="86" t="b">
        <v>0</v>
      </c>
      <c r="L367" s="86" t="b">
        <v>0</v>
      </c>
    </row>
    <row r="368" spans="1:12" ht="15">
      <c r="A368" s="86" t="s">
        <v>5200</v>
      </c>
      <c r="B368" s="86" t="s">
        <v>5201</v>
      </c>
      <c r="C368" s="86">
        <v>136</v>
      </c>
      <c r="D368" s="121">
        <v>0.003630577068748981</v>
      </c>
      <c r="E368" s="121">
        <v>1.533540297093999</v>
      </c>
      <c r="F368" s="86" t="s">
        <v>5083</v>
      </c>
      <c r="G368" s="86" t="b">
        <v>0</v>
      </c>
      <c r="H368" s="86" t="b">
        <v>0</v>
      </c>
      <c r="I368" s="86" t="b">
        <v>0</v>
      </c>
      <c r="J368" s="86" t="b">
        <v>0</v>
      </c>
      <c r="K368" s="86" t="b">
        <v>0</v>
      </c>
      <c r="L368" s="86" t="b">
        <v>0</v>
      </c>
    </row>
    <row r="369" spans="1:12" ht="15">
      <c r="A369" s="86" t="s">
        <v>5201</v>
      </c>
      <c r="B369" s="86" t="s">
        <v>5202</v>
      </c>
      <c r="C369" s="86">
        <v>136</v>
      </c>
      <c r="D369" s="121">
        <v>0.003630577068748981</v>
      </c>
      <c r="E369" s="121">
        <v>1.533540297093999</v>
      </c>
      <c r="F369" s="86" t="s">
        <v>5083</v>
      </c>
      <c r="G369" s="86" t="b">
        <v>0</v>
      </c>
      <c r="H369" s="86" t="b">
        <v>0</v>
      </c>
      <c r="I369" s="86" t="b">
        <v>0</v>
      </c>
      <c r="J369" s="86" t="b">
        <v>0</v>
      </c>
      <c r="K369" s="86" t="b">
        <v>0</v>
      </c>
      <c r="L369" s="86" t="b">
        <v>0</v>
      </c>
    </row>
    <row r="370" spans="1:12" ht="15">
      <c r="A370" s="86" t="s">
        <v>5202</v>
      </c>
      <c r="B370" s="86" t="s">
        <v>5203</v>
      </c>
      <c r="C370" s="86">
        <v>136</v>
      </c>
      <c r="D370" s="121">
        <v>0.003630577068748981</v>
      </c>
      <c r="E370" s="121">
        <v>1.533540297093999</v>
      </c>
      <c r="F370" s="86" t="s">
        <v>5083</v>
      </c>
      <c r="G370" s="86" t="b">
        <v>0</v>
      </c>
      <c r="H370" s="86" t="b">
        <v>0</v>
      </c>
      <c r="I370" s="86" t="b">
        <v>0</v>
      </c>
      <c r="J370" s="86" t="b">
        <v>0</v>
      </c>
      <c r="K370" s="86" t="b">
        <v>0</v>
      </c>
      <c r="L370" s="86" t="b">
        <v>0</v>
      </c>
    </row>
    <row r="371" spans="1:12" ht="15">
      <c r="A371" s="86" t="s">
        <v>5203</v>
      </c>
      <c r="B371" s="86" t="s">
        <v>5183</v>
      </c>
      <c r="C371" s="86">
        <v>136</v>
      </c>
      <c r="D371" s="121">
        <v>0.003630577068748981</v>
      </c>
      <c r="E371" s="121">
        <v>1.41910593910241</v>
      </c>
      <c r="F371" s="86" t="s">
        <v>5083</v>
      </c>
      <c r="G371" s="86" t="b">
        <v>0</v>
      </c>
      <c r="H371" s="86" t="b">
        <v>0</v>
      </c>
      <c r="I371" s="86" t="b">
        <v>0</v>
      </c>
      <c r="J371" s="86" t="b">
        <v>0</v>
      </c>
      <c r="K371" s="86" t="b">
        <v>0</v>
      </c>
      <c r="L371" s="86" t="b">
        <v>0</v>
      </c>
    </row>
    <row r="372" spans="1:12" ht="15">
      <c r="A372" s="86" t="s">
        <v>5183</v>
      </c>
      <c r="B372" s="86" t="s">
        <v>5195</v>
      </c>
      <c r="C372" s="86">
        <v>136</v>
      </c>
      <c r="D372" s="121">
        <v>0.003630577068748981</v>
      </c>
      <c r="E372" s="121">
        <v>1.4810124347032017</v>
      </c>
      <c r="F372" s="86" t="s">
        <v>5083</v>
      </c>
      <c r="G372" s="86" t="b">
        <v>0</v>
      </c>
      <c r="H372" s="86" t="b">
        <v>0</v>
      </c>
      <c r="I372" s="86" t="b">
        <v>0</v>
      </c>
      <c r="J372" s="86" t="b">
        <v>0</v>
      </c>
      <c r="K372" s="86" t="b">
        <v>0</v>
      </c>
      <c r="L372" s="86" t="b">
        <v>0</v>
      </c>
    </row>
    <row r="373" spans="1:12" ht="15">
      <c r="A373" s="86" t="s">
        <v>5195</v>
      </c>
      <c r="B373" s="86" t="s">
        <v>5536</v>
      </c>
      <c r="C373" s="86">
        <v>136</v>
      </c>
      <c r="D373" s="121">
        <v>0.003630577068748981</v>
      </c>
      <c r="E373" s="121">
        <v>1.5147908610811602</v>
      </c>
      <c r="F373" s="86" t="s">
        <v>5083</v>
      </c>
      <c r="G373" s="86" t="b">
        <v>0</v>
      </c>
      <c r="H373" s="86" t="b">
        <v>0</v>
      </c>
      <c r="I373" s="86" t="b">
        <v>0</v>
      </c>
      <c r="J373" s="86" t="b">
        <v>0</v>
      </c>
      <c r="K373" s="86" t="b">
        <v>0</v>
      </c>
      <c r="L373" s="86" t="b">
        <v>0</v>
      </c>
    </row>
    <row r="374" spans="1:12" ht="15">
      <c r="A374" s="86" t="s">
        <v>5536</v>
      </c>
      <c r="B374" s="86" t="s">
        <v>5537</v>
      </c>
      <c r="C374" s="86">
        <v>136</v>
      </c>
      <c r="D374" s="121">
        <v>0.003630577068748981</v>
      </c>
      <c r="E374" s="121">
        <v>1.533540297093999</v>
      </c>
      <c r="F374" s="86" t="s">
        <v>5083</v>
      </c>
      <c r="G374" s="86" t="b">
        <v>0</v>
      </c>
      <c r="H374" s="86" t="b">
        <v>0</v>
      </c>
      <c r="I374" s="86" t="b">
        <v>0</v>
      </c>
      <c r="J374" s="86" t="b">
        <v>0</v>
      </c>
      <c r="K374" s="86" t="b">
        <v>0</v>
      </c>
      <c r="L374" s="86" t="b">
        <v>0</v>
      </c>
    </row>
    <row r="375" spans="1:12" ht="15">
      <c r="A375" s="86" t="s">
        <v>5537</v>
      </c>
      <c r="B375" s="86" t="s">
        <v>5538</v>
      </c>
      <c r="C375" s="86">
        <v>136</v>
      </c>
      <c r="D375" s="121">
        <v>0.003630577068748981</v>
      </c>
      <c r="E375" s="121">
        <v>1.533540297093999</v>
      </c>
      <c r="F375" s="86" t="s">
        <v>5083</v>
      </c>
      <c r="G375" s="86" t="b">
        <v>0</v>
      </c>
      <c r="H375" s="86" t="b">
        <v>0</v>
      </c>
      <c r="I375" s="86" t="b">
        <v>0</v>
      </c>
      <c r="J375" s="86" t="b">
        <v>0</v>
      </c>
      <c r="K375" s="86" t="b">
        <v>0</v>
      </c>
      <c r="L375" s="86" t="b">
        <v>0</v>
      </c>
    </row>
    <row r="376" spans="1:12" ht="15">
      <c r="A376" s="86" t="s">
        <v>5538</v>
      </c>
      <c r="B376" s="86" t="s">
        <v>5539</v>
      </c>
      <c r="C376" s="86">
        <v>136</v>
      </c>
      <c r="D376" s="121">
        <v>0.003630577068748981</v>
      </c>
      <c r="E376" s="121">
        <v>1.533540297093999</v>
      </c>
      <c r="F376" s="86" t="s">
        <v>5083</v>
      </c>
      <c r="G376" s="86" t="b">
        <v>0</v>
      </c>
      <c r="H376" s="86" t="b">
        <v>0</v>
      </c>
      <c r="I376" s="86" t="b">
        <v>0</v>
      </c>
      <c r="J376" s="86" t="b">
        <v>0</v>
      </c>
      <c r="K376" s="86" t="b">
        <v>0</v>
      </c>
      <c r="L376" s="86" t="b">
        <v>0</v>
      </c>
    </row>
    <row r="377" spans="1:12" ht="15">
      <c r="A377" s="86" t="s">
        <v>5539</v>
      </c>
      <c r="B377" s="86" t="s">
        <v>5540</v>
      </c>
      <c r="C377" s="86">
        <v>136</v>
      </c>
      <c r="D377" s="121">
        <v>0.003630577068748981</v>
      </c>
      <c r="E377" s="121">
        <v>1.533540297093999</v>
      </c>
      <c r="F377" s="86" t="s">
        <v>5083</v>
      </c>
      <c r="G377" s="86" t="b">
        <v>0</v>
      </c>
      <c r="H377" s="86" t="b">
        <v>0</v>
      </c>
      <c r="I377" s="86" t="b">
        <v>0</v>
      </c>
      <c r="J377" s="86" t="b">
        <v>0</v>
      </c>
      <c r="K377" s="86" t="b">
        <v>0</v>
      </c>
      <c r="L377" s="86" t="b">
        <v>0</v>
      </c>
    </row>
    <row r="378" spans="1:12" ht="15">
      <c r="A378" s="86" t="s">
        <v>5540</v>
      </c>
      <c r="B378" s="86" t="s">
        <v>5541</v>
      </c>
      <c r="C378" s="86">
        <v>136</v>
      </c>
      <c r="D378" s="121">
        <v>0.003630577068748981</v>
      </c>
      <c r="E378" s="121">
        <v>1.533540297093999</v>
      </c>
      <c r="F378" s="86" t="s">
        <v>5083</v>
      </c>
      <c r="G378" s="86" t="b">
        <v>0</v>
      </c>
      <c r="H378" s="86" t="b">
        <v>0</v>
      </c>
      <c r="I378" s="86" t="b">
        <v>0</v>
      </c>
      <c r="J378" s="86" t="b">
        <v>0</v>
      </c>
      <c r="K378" s="86" t="b">
        <v>0</v>
      </c>
      <c r="L378" s="86" t="b">
        <v>0</v>
      </c>
    </row>
    <row r="379" spans="1:12" ht="15">
      <c r="A379" s="86" t="s">
        <v>5541</v>
      </c>
      <c r="B379" s="86" t="s">
        <v>5542</v>
      </c>
      <c r="C379" s="86">
        <v>136</v>
      </c>
      <c r="D379" s="121">
        <v>0.003630577068748981</v>
      </c>
      <c r="E379" s="121">
        <v>1.533540297093999</v>
      </c>
      <c r="F379" s="86" t="s">
        <v>5083</v>
      </c>
      <c r="G379" s="86" t="b">
        <v>0</v>
      </c>
      <c r="H379" s="86" t="b">
        <v>0</v>
      </c>
      <c r="I379" s="86" t="b">
        <v>0</v>
      </c>
      <c r="J379" s="86" t="b">
        <v>0</v>
      </c>
      <c r="K379" s="86" t="b">
        <v>0</v>
      </c>
      <c r="L379" s="86" t="b">
        <v>0</v>
      </c>
    </row>
    <row r="380" spans="1:12" ht="15">
      <c r="A380" s="86" t="s">
        <v>5542</v>
      </c>
      <c r="B380" s="86" t="s">
        <v>5543</v>
      </c>
      <c r="C380" s="86">
        <v>136</v>
      </c>
      <c r="D380" s="121">
        <v>0.003630577068748981</v>
      </c>
      <c r="E380" s="121">
        <v>1.533540297093999</v>
      </c>
      <c r="F380" s="86" t="s">
        <v>5083</v>
      </c>
      <c r="G380" s="86" t="b">
        <v>0</v>
      </c>
      <c r="H380" s="86" t="b">
        <v>0</v>
      </c>
      <c r="I380" s="86" t="b">
        <v>0</v>
      </c>
      <c r="J380" s="86" t="b">
        <v>0</v>
      </c>
      <c r="K380" s="86" t="b">
        <v>0</v>
      </c>
      <c r="L380" s="86" t="b">
        <v>0</v>
      </c>
    </row>
    <row r="381" spans="1:12" ht="15">
      <c r="A381" s="86" t="s">
        <v>5543</v>
      </c>
      <c r="B381" s="86" t="s">
        <v>5544</v>
      </c>
      <c r="C381" s="86">
        <v>136</v>
      </c>
      <c r="D381" s="121">
        <v>0.003630577068748981</v>
      </c>
      <c r="E381" s="121">
        <v>1.533540297093999</v>
      </c>
      <c r="F381" s="86" t="s">
        <v>5083</v>
      </c>
      <c r="G381" s="86" t="b">
        <v>0</v>
      </c>
      <c r="H381" s="86" t="b">
        <v>0</v>
      </c>
      <c r="I381" s="86" t="b">
        <v>0</v>
      </c>
      <c r="J381" s="86" t="b">
        <v>0</v>
      </c>
      <c r="K381" s="86" t="b">
        <v>0</v>
      </c>
      <c r="L381" s="86" t="b">
        <v>0</v>
      </c>
    </row>
    <row r="382" spans="1:12" ht="15">
      <c r="A382" s="86" t="s">
        <v>5544</v>
      </c>
      <c r="B382" s="86" t="s">
        <v>5146</v>
      </c>
      <c r="C382" s="86">
        <v>136</v>
      </c>
      <c r="D382" s="121">
        <v>0.003630577068748981</v>
      </c>
      <c r="E382" s="121">
        <v>1.533540297093999</v>
      </c>
      <c r="F382" s="86" t="s">
        <v>5083</v>
      </c>
      <c r="G382" s="86" t="b">
        <v>0</v>
      </c>
      <c r="H382" s="86" t="b">
        <v>0</v>
      </c>
      <c r="I382" s="86" t="b">
        <v>0</v>
      </c>
      <c r="J382" s="86" t="b">
        <v>0</v>
      </c>
      <c r="K382" s="86" t="b">
        <v>0</v>
      </c>
      <c r="L382" s="86" t="b">
        <v>0</v>
      </c>
    </row>
    <row r="383" spans="1:12" ht="15">
      <c r="A383" s="86" t="s">
        <v>5146</v>
      </c>
      <c r="B383" s="86" t="s">
        <v>5545</v>
      </c>
      <c r="C383" s="86">
        <v>136</v>
      </c>
      <c r="D383" s="121">
        <v>0.003630577068748981</v>
      </c>
      <c r="E383" s="121">
        <v>1.533540297093999</v>
      </c>
      <c r="F383" s="86" t="s">
        <v>5083</v>
      </c>
      <c r="G383" s="86" t="b">
        <v>0</v>
      </c>
      <c r="H383" s="86" t="b">
        <v>0</v>
      </c>
      <c r="I383" s="86" t="b">
        <v>0</v>
      </c>
      <c r="J383" s="86" t="b">
        <v>0</v>
      </c>
      <c r="K383" s="86" t="b">
        <v>0</v>
      </c>
      <c r="L383" s="86" t="b">
        <v>0</v>
      </c>
    </row>
    <row r="384" spans="1:12" ht="15">
      <c r="A384" s="86" t="s">
        <v>5545</v>
      </c>
      <c r="B384" s="86" t="s">
        <v>5546</v>
      </c>
      <c r="C384" s="86">
        <v>136</v>
      </c>
      <c r="D384" s="121">
        <v>0.003630577068748981</v>
      </c>
      <c r="E384" s="121">
        <v>1.533540297093999</v>
      </c>
      <c r="F384" s="86" t="s">
        <v>5083</v>
      </c>
      <c r="G384" s="86" t="b">
        <v>0</v>
      </c>
      <c r="H384" s="86" t="b">
        <v>0</v>
      </c>
      <c r="I384" s="86" t="b">
        <v>0</v>
      </c>
      <c r="J384" s="86" t="b">
        <v>0</v>
      </c>
      <c r="K384" s="86" t="b">
        <v>0</v>
      </c>
      <c r="L384" s="86" t="b">
        <v>0</v>
      </c>
    </row>
    <row r="385" spans="1:12" ht="15">
      <c r="A385" s="86" t="s">
        <v>5546</v>
      </c>
      <c r="B385" s="86" t="s">
        <v>5547</v>
      </c>
      <c r="C385" s="86">
        <v>136</v>
      </c>
      <c r="D385" s="121">
        <v>0.003630577068748981</v>
      </c>
      <c r="E385" s="121">
        <v>1.533540297093999</v>
      </c>
      <c r="F385" s="86" t="s">
        <v>5083</v>
      </c>
      <c r="G385" s="86" t="b">
        <v>0</v>
      </c>
      <c r="H385" s="86" t="b">
        <v>0</v>
      </c>
      <c r="I385" s="86" t="b">
        <v>0</v>
      </c>
      <c r="J385" s="86" t="b">
        <v>0</v>
      </c>
      <c r="K385" s="86" t="b">
        <v>0</v>
      </c>
      <c r="L385" s="86" t="b">
        <v>0</v>
      </c>
    </row>
    <row r="386" spans="1:12" ht="15">
      <c r="A386" s="86" t="s">
        <v>5547</v>
      </c>
      <c r="B386" s="86" t="s">
        <v>5535</v>
      </c>
      <c r="C386" s="86">
        <v>136</v>
      </c>
      <c r="D386" s="121">
        <v>0.003630577068748981</v>
      </c>
      <c r="E386" s="121">
        <v>1.533540297093999</v>
      </c>
      <c r="F386" s="86" t="s">
        <v>5083</v>
      </c>
      <c r="G386" s="86" t="b">
        <v>0</v>
      </c>
      <c r="H386" s="86" t="b">
        <v>0</v>
      </c>
      <c r="I386" s="86" t="b">
        <v>0</v>
      </c>
      <c r="J386" s="86" t="b">
        <v>0</v>
      </c>
      <c r="K386" s="86" t="b">
        <v>0</v>
      </c>
      <c r="L386" s="86" t="b">
        <v>0</v>
      </c>
    </row>
    <row r="387" spans="1:12" ht="15">
      <c r="A387" s="86" t="s">
        <v>5535</v>
      </c>
      <c r="B387" s="86" t="s">
        <v>5548</v>
      </c>
      <c r="C387" s="86">
        <v>136</v>
      </c>
      <c r="D387" s="121">
        <v>0.003630577068748981</v>
      </c>
      <c r="E387" s="121">
        <v>1.533540297093999</v>
      </c>
      <c r="F387" s="86" t="s">
        <v>5083</v>
      </c>
      <c r="G387" s="86" t="b">
        <v>0</v>
      </c>
      <c r="H387" s="86" t="b">
        <v>0</v>
      </c>
      <c r="I387" s="86" t="b">
        <v>0</v>
      </c>
      <c r="J387" s="86" t="b">
        <v>0</v>
      </c>
      <c r="K387" s="86" t="b">
        <v>0</v>
      </c>
      <c r="L387" s="86" t="b">
        <v>0</v>
      </c>
    </row>
    <row r="388" spans="1:12" ht="15">
      <c r="A388" s="86" t="s">
        <v>5548</v>
      </c>
      <c r="B388" s="86" t="s">
        <v>5549</v>
      </c>
      <c r="C388" s="86">
        <v>136</v>
      </c>
      <c r="D388" s="121">
        <v>0.003630577068748981</v>
      </c>
      <c r="E388" s="121">
        <v>1.533540297093999</v>
      </c>
      <c r="F388" s="86" t="s">
        <v>5083</v>
      </c>
      <c r="G388" s="86" t="b">
        <v>0</v>
      </c>
      <c r="H388" s="86" t="b">
        <v>0</v>
      </c>
      <c r="I388" s="86" t="b">
        <v>0</v>
      </c>
      <c r="J388" s="86" t="b">
        <v>0</v>
      </c>
      <c r="K388" s="86" t="b">
        <v>0</v>
      </c>
      <c r="L388" s="86" t="b">
        <v>0</v>
      </c>
    </row>
    <row r="389" spans="1:12" ht="15">
      <c r="A389" s="86" t="s">
        <v>5549</v>
      </c>
      <c r="B389" s="86" t="s">
        <v>5550</v>
      </c>
      <c r="C389" s="86">
        <v>136</v>
      </c>
      <c r="D389" s="121">
        <v>0.003630577068748981</v>
      </c>
      <c r="E389" s="121">
        <v>1.533540297093999</v>
      </c>
      <c r="F389" s="86" t="s">
        <v>5083</v>
      </c>
      <c r="G389" s="86" t="b">
        <v>0</v>
      </c>
      <c r="H389" s="86" t="b">
        <v>0</v>
      </c>
      <c r="I389" s="86" t="b">
        <v>0</v>
      </c>
      <c r="J389" s="86" t="b">
        <v>0</v>
      </c>
      <c r="K389" s="86" t="b">
        <v>0</v>
      </c>
      <c r="L389" s="86" t="b">
        <v>0</v>
      </c>
    </row>
    <row r="390" spans="1:12" ht="15">
      <c r="A390" s="86" t="s">
        <v>5550</v>
      </c>
      <c r="B390" s="86" t="s">
        <v>5551</v>
      </c>
      <c r="C390" s="86">
        <v>136</v>
      </c>
      <c r="D390" s="121">
        <v>0.003630577068748981</v>
      </c>
      <c r="E390" s="121">
        <v>1.533540297093999</v>
      </c>
      <c r="F390" s="86" t="s">
        <v>5083</v>
      </c>
      <c r="G390" s="86" t="b">
        <v>0</v>
      </c>
      <c r="H390" s="86" t="b">
        <v>0</v>
      </c>
      <c r="I390" s="86" t="b">
        <v>0</v>
      </c>
      <c r="J390" s="86" t="b">
        <v>0</v>
      </c>
      <c r="K390" s="86" t="b">
        <v>0</v>
      </c>
      <c r="L390" s="86" t="b">
        <v>0</v>
      </c>
    </row>
    <row r="391" spans="1:12" ht="15">
      <c r="A391" s="86" t="s">
        <v>5187</v>
      </c>
      <c r="B391" s="86" t="s">
        <v>5191</v>
      </c>
      <c r="C391" s="86">
        <v>36</v>
      </c>
      <c r="D391" s="121">
        <v>0.005264309215711973</v>
      </c>
      <c r="E391" s="121">
        <v>2.1107767046969292</v>
      </c>
      <c r="F391" s="86" t="s">
        <v>5083</v>
      </c>
      <c r="G391" s="86" t="b">
        <v>0</v>
      </c>
      <c r="H391" s="86" t="b">
        <v>0</v>
      </c>
      <c r="I391" s="86" t="b">
        <v>0</v>
      </c>
      <c r="J391" s="86" t="b">
        <v>0</v>
      </c>
      <c r="K391" s="86" t="b">
        <v>0</v>
      </c>
      <c r="L391" s="86" t="b">
        <v>0</v>
      </c>
    </row>
    <row r="392" spans="1:12" ht="15">
      <c r="A392" s="86" t="s">
        <v>5527</v>
      </c>
      <c r="B392" s="86" t="s">
        <v>5528</v>
      </c>
      <c r="C392" s="86">
        <v>27</v>
      </c>
      <c r="D392" s="121">
        <v>0.0046467918389788655</v>
      </c>
      <c r="E392" s="121">
        <v>2.235715441305229</v>
      </c>
      <c r="F392" s="86" t="s">
        <v>5083</v>
      </c>
      <c r="G392" s="86" t="b">
        <v>0</v>
      </c>
      <c r="H392" s="86" t="b">
        <v>0</v>
      </c>
      <c r="I392" s="86" t="b">
        <v>0</v>
      </c>
      <c r="J392" s="86" t="b">
        <v>0</v>
      </c>
      <c r="K392" s="86" t="b">
        <v>0</v>
      </c>
      <c r="L392" s="86" t="b">
        <v>0</v>
      </c>
    </row>
    <row r="393" spans="1:12" ht="15">
      <c r="A393" s="86" t="s">
        <v>5528</v>
      </c>
      <c r="B393" s="86" t="s">
        <v>5529</v>
      </c>
      <c r="C393" s="86">
        <v>27</v>
      </c>
      <c r="D393" s="121">
        <v>0.0046467918389788655</v>
      </c>
      <c r="E393" s="121">
        <v>2.235715441305229</v>
      </c>
      <c r="F393" s="86" t="s">
        <v>5083</v>
      </c>
      <c r="G393" s="86" t="b">
        <v>0</v>
      </c>
      <c r="H393" s="86" t="b">
        <v>0</v>
      </c>
      <c r="I393" s="86" t="b">
        <v>0</v>
      </c>
      <c r="J393" s="86" t="b">
        <v>0</v>
      </c>
      <c r="K393" s="86" t="b">
        <v>0</v>
      </c>
      <c r="L393" s="86" t="b">
        <v>0</v>
      </c>
    </row>
    <row r="394" spans="1:12" ht="15">
      <c r="A394" s="86" t="s">
        <v>5529</v>
      </c>
      <c r="B394" s="86" t="s">
        <v>5530</v>
      </c>
      <c r="C394" s="86">
        <v>27</v>
      </c>
      <c r="D394" s="121">
        <v>0.0046467918389788655</v>
      </c>
      <c r="E394" s="121">
        <v>2.235715441305229</v>
      </c>
      <c r="F394" s="86" t="s">
        <v>5083</v>
      </c>
      <c r="G394" s="86" t="b">
        <v>0</v>
      </c>
      <c r="H394" s="86" t="b">
        <v>0</v>
      </c>
      <c r="I394" s="86" t="b">
        <v>0</v>
      </c>
      <c r="J394" s="86" t="b">
        <v>0</v>
      </c>
      <c r="K394" s="86" t="b">
        <v>0</v>
      </c>
      <c r="L394" s="86" t="b">
        <v>0</v>
      </c>
    </row>
    <row r="395" spans="1:12" ht="15">
      <c r="A395" s="86" t="s">
        <v>5530</v>
      </c>
      <c r="B395" s="86" t="s">
        <v>5531</v>
      </c>
      <c r="C395" s="86">
        <v>27</v>
      </c>
      <c r="D395" s="121">
        <v>0.0046467918389788655</v>
      </c>
      <c r="E395" s="121">
        <v>2.235715441305229</v>
      </c>
      <c r="F395" s="86" t="s">
        <v>5083</v>
      </c>
      <c r="G395" s="86" t="b">
        <v>0</v>
      </c>
      <c r="H395" s="86" t="b">
        <v>0</v>
      </c>
      <c r="I395" s="86" t="b">
        <v>0</v>
      </c>
      <c r="J395" s="86" t="b">
        <v>0</v>
      </c>
      <c r="K395" s="86" t="b">
        <v>0</v>
      </c>
      <c r="L395" s="86" t="b">
        <v>0</v>
      </c>
    </row>
    <row r="396" spans="1:12" ht="15">
      <c r="A396" s="86" t="s">
        <v>5531</v>
      </c>
      <c r="B396" s="86" t="s">
        <v>5532</v>
      </c>
      <c r="C396" s="86">
        <v>27</v>
      </c>
      <c r="D396" s="121">
        <v>0.0046467918389788655</v>
      </c>
      <c r="E396" s="121">
        <v>2.235715441305229</v>
      </c>
      <c r="F396" s="86" t="s">
        <v>5083</v>
      </c>
      <c r="G396" s="86" t="b">
        <v>0</v>
      </c>
      <c r="H396" s="86" t="b">
        <v>0</v>
      </c>
      <c r="I396" s="86" t="b">
        <v>0</v>
      </c>
      <c r="J396" s="86" t="b">
        <v>0</v>
      </c>
      <c r="K396" s="86" t="b">
        <v>0</v>
      </c>
      <c r="L396" s="86" t="b">
        <v>0</v>
      </c>
    </row>
    <row r="397" spans="1:12" ht="15">
      <c r="A397" s="86" t="s">
        <v>5532</v>
      </c>
      <c r="B397" s="86" t="s">
        <v>5185</v>
      </c>
      <c r="C397" s="86">
        <v>27</v>
      </c>
      <c r="D397" s="121">
        <v>0.0046467918389788655</v>
      </c>
      <c r="E397" s="121">
        <v>2.0988774813972215</v>
      </c>
      <c r="F397" s="86" t="s">
        <v>5083</v>
      </c>
      <c r="G397" s="86" t="b">
        <v>0</v>
      </c>
      <c r="H397" s="86" t="b">
        <v>0</v>
      </c>
      <c r="I397" s="86" t="b">
        <v>0</v>
      </c>
      <c r="J397" s="86" t="b">
        <v>0</v>
      </c>
      <c r="K397" s="86" t="b">
        <v>0</v>
      </c>
      <c r="L397" s="86" t="b">
        <v>0</v>
      </c>
    </row>
    <row r="398" spans="1:12" ht="15">
      <c r="A398" s="86" t="s">
        <v>5185</v>
      </c>
      <c r="B398" s="86" t="s">
        <v>5533</v>
      </c>
      <c r="C398" s="86">
        <v>27</v>
      </c>
      <c r="D398" s="121">
        <v>0.0046467918389788655</v>
      </c>
      <c r="E398" s="121">
        <v>2.0988774813972215</v>
      </c>
      <c r="F398" s="86" t="s">
        <v>5083</v>
      </c>
      <c r="G398" s="86" t="b">
        <v>0</v>
      </c>
      <c r="H398" s="86" t="b">
        <v>0</v>
      </c>
      <c r="I398" s="86" t="b">
        <v>0</v>
      </c>
      <c r="J398" s="86" t="b">
        <v>0</v>
      </c>
      <c r="K398" s="86" t="b">
        <v>0</v>
      </c>
      <c r="L398" s="86" t="b">
        <v>0</v>
      </c>
    </row>
    <row r="399" spans="1:12" ht="15">
      <c r="A399" s="86" t="s">
        <v>5533</v>
      </c>
      <c r="B399" s="86" t="s">
        <v>5526</v>
      </c>
      <c r="C399" s="86">
        <v>27</v>
      </c>
      <c r="D399" s="121">
        <v>0.0046467918389788655</v>
      </c>
      <c r="E399" s="121">
        <v>2.235715441305229</v>
      </c>
      <c r="F399" s="86" t="s">
        <v>5083</v>
      </c>
      <c r="G399" s="86" t="b">
        <v>0</v>
      </c>
      <c r="H399" s="86" t="b">
        <v>0</v>
      </c>
      <c r="I399" s="86" t="b">
        <v>0</v>
      </c>
      <c r="J399" s="86" t="b">
        <v>1</v>
      </c>
      <c r="K399" s="86" t="b">
        <v>0</v>
      </c>
      <c r="L399" s="86" t="b">
        <v>0</v>
      </c>
    </row>
    <row r="400" spans="1:12" ht="15">
      <c r="A400" s="86" t="s">
        <v>5526</v>
      </c>
      <c r="B400" s="86" t="s">
        <v>5184</v>
      </c>
      <c r="C400" s="86">
        <v>27</v>
      </c>
      <c r="D400" s="121">
        <v>0.0046467918389788655</v>
      </c>
      <c r="E400" s="121">
        <v>2.1107767046969292</v>
      </c>
      <c r="F400" s="86" t="s">
        <v>5083</v>
      </c>
      <c r="G400" s="86" t="b">
        <v>1</v>
      </c>
      <c r="H400" s="86" t="b">
        <v>0</v>
      </c>
      <c r="I400" s="86" t="b">
        <v>0</v>
      </c>
      <c r="J400" s="86" t="b">
        <v>0</v>
      </c>
      <c r="K400" s="86" t="b">
        <v>0</v>
      </c>
      <c r="L400" s="86" t="b">
        <v>0</v>
      </c>
    </row>
    <row r="401" spans="1:12" ht="15">
      <c r="A401" s="86" t="s">
        <v>5191</v>
      </c>
      <c r="B401" s="86" t="s">
        <v>5183</v>
      </c>
      <c r="C401" s="86">
        <v>27</v>
      </c>
      <c r="D401" s="121">
        <v>0.0046467918389788655</v>
      </c>
      <c r="E401" s="121">
        <v>1.29416720249411</v>
      </c>
      <c r="F401" s="86" t="s">
        <v>5083</v>
      </c>
      <c r="G401" s="86" t="b">
        <v>0</v>
      </c>
      <c r="H401" s="86" t="b">
        <v>0</v>
      </c>
      <c r="I401" s="86" t="b">
        <v>0</v>
      </c>
      <c r="J401" s="86" t="b">
        <v>0</v>
      </c>
      <c r="K401" s="86" t="b">
        <v>0</v>
      </c>
      <c r="L401" s="86" t="b">
        <v>0</v>
      </c>
    </row>
    <row r="402" spans="1:12" ht="15">
      <c r="A402" s="86" t="s">
        <v>5190</v>
      </c>
      <c r="B402" s="86" t="s">
        <v>5189</v>
      </c>
      <c r="C402" s="86">
        <v>21</v>
      </c>
      <c r="D402" s="121">
        <v>0.004088810870765524</v>
      </c>
      <c r="E402" s="121">
        <v>2.2288760167749238</v>
      </c>
      <c r="F402" s="86" t="s">
        <v>5083</v>
      </c>
      <c r="G402" s="86" t="b">
        <v>0</v>
      </c>
      <c r="H402" s="86" t="b">
        <v>0</v>
      </c>
      <c r="I402" s="86" t="b">
        <v>0</v>
      </c>
      <c r="J402" s="86" t="b">
        <v>0</v>
      </c>
      <c r="K402" s="86" t="b">
        <v>0</v>
      </c>
      <c r="L402" s="86" t="b">
        <v>0</v>
      </c>
    </row>
    <row r="403" spans="1:12" ht="15">
      <c r="A403" s="86" t="s">
        <v>5584</v>
      </c>
      <c r="B403" s="86" t="s">
        <v>5585</v>
      </c>
      <c r="C403" s="86">
        <v>15</v>
      </c>
      <c r="D403" s="121">
        <v>0.003374486945562481</v>
      </c>
      <c r="E403" s="121">
        <v>2.490987946408535</v>
      </c>
      <c r="F403" s="86" t="s">
        <v>5083</v>
      </c>
      <c r="G403" s="86" t="b">
        <v>0</v>
      </c>
      <c r="H403" s="86" t="b">
        <v>0</v>
      </c>
      <c r="I403" s="86" t="b">
        <v>0</v>
      </c>
      <c r="J403" s="86" t="b">
        <v>0</v>
      </c>
      <c r="K403" s="86" t="b">
        <v>0</v>
      </c>
      <c r="L403" s="86" t="b">
        <v>0</v>
      </c>
    </row>
    <row r="404" spans="1:12" ht="15">
      <c r="A404" s="86" t="s">
        <v>5586</v>
      </c>
      <c r="B404" s="86" t="s">
        <v>5587</v>
      </c>
      <c r="C404" s="86">
        <v>15</v>
      </c>
      <c r="D404" s="121">
        <v>0.003374486945562481</v>
      </c>
      <c r="E404" s="121">
        <v>2.490987946408535</v>
      </c>
      <c r="F404" s="86" t="s">
        <v>5083</v>
      </c>
      <c r="G404" s="86" t="b">
        <v>0</v>
      </c>
      <c r="H404" s="86" t="b">
        <v>0</v>
      </c>
      <c r="I404" s="86" t="b">
        <v>0</v>
      </c>
      <c r="J404" s="86" t="b">
        <v>0</v>
      </c>
      <c r="K404" s="86" t="b">
        <v>0</v>
      </c>
      <c r="L404" s="86" t="b">
        <v>0</v>
      </c>
    </row>
    <row r="405" spans="1:12" ht="15">
      <c r="A405" s="86" t="s">
        <v>5192</v>
      </c>
      <c r="B405" s="86" t="s">
        <v>5190</v>
      </c>
      <c r="C405" s="86">
        <v>15</v>
      </c>
      <c r="D405" s="121">
        <v>0.003374486945562481</v>
      </c>
      <c r="E405" s="121">
        <v>2.2868679637526106</v>
      </c>
      <c r="F405" s="86" t="s">
        <v>5083</v>
      </c>
      <c r="G405" s="86" t="b">
        <v>0</v>
      </c>
      <c r="H405" s="86" t="b">
        <v>0</v>
      </c>
      <c r="I405" s="86" t="b">
        <v>0</v>
      </c>
      <c r="J405" s="86" t="b">
        <v>0</v>
      </c>
      <c r="K405" s="86" t="b">
        <v>0</v>
      </c>
      <c r="L405" s="86" t="b">
        <v>0</v>
      </c>
    </row>
    <row r="406" spans="1:12" ht="15">
      <c r="A406" s="86" t="s">
        <v>5186</v>
      </c>
      <c r="B406" s="86" t="s">
        <v>5193</v>
      </c>
      <c r="C406" s="86">
        <v>15</v>
      </c>
      <c r="D406" s="121">
        <v>0.003374486945562481</v>
      </c>
      <c r="E406" s="121">
        <v>2.2868679637526106</v>
      </c>
      <c r="F406" s="86" t="s">
        <v>5083</v>
      </c>
      <c r="G406" s="86" t="b">
        <v>0</v>
      </c>
      <c r="H406" s="86" t="b">
        <v>0</v>
      </c>
      <c r="I406" s="86" t="b">
        <v>0</v>
      </c>
      <c r="J406" s="86" t="b">
        <v>0</v>
      </c>
      <c r="K406" s="86" t="b">
        <v>0</v>
      </c>
      <c r="L406" s="86" t="b">
        <v>0</v>
      </c>
    </row>
    <row r="407" spans="1:12" ht="15">
      <c r="A407" s="86" t="s">
        <v>5193</v>
      </c>
      <c r="B407" s="86" t="s">
        <v>5527</v>
      </c>
      <c r="C407" s="86">
        <v>15</v>
      </c>
      <c r="D407" s="121">
        <v>0.003374486945562481</v>
      </c>
      <c r="E407" s="121">
        <v>2.490987946408535</v>
      </c>
      <c r="F407" s="86" t="s">
        <v>5083</v>
      </c>
      <c r="G407" s="86" t="b">
        <v>0</v>
      </c>
      <c r="H407" s="86" t="b">
        <v>0</v>
      </c>
      <c r="I407" s="86" t="b">
        <v>0</v>
      </c>
      <c r="J407" s="86" t="b">
        <v>0</v>
      </c>
      <c r="K407" s="86" t="b">
        <v>0</v>
      </c>
      <c r="L407" s="86" t="b">
        <v>0</v>
      </c>
    </row>
    <row r="408" spans="1:12" ht="15">
      <c r="A408" s="86" t="s">
        <v>5184</v>
      </c>
      <c r="B408" s="86" t="s">
        <v>5187</v>
      </c>
      <c r="C408" s="86">
        <v>15</v>
      </c>
      <c r="D408" s="121">
        <v>0.003374486945562481</v>
      </c>
      <c r="E408" s="121">
        <v>1.7305654629853233</v>
      </c>
      <c r="F408" s="86" t="s">
        <v>5083</v>
      </c>
      <c r="G408" s="86" t="b">
        <v>0</v>
      </c>
      <c r="H408" s="86" t="b">
        <v>0</v>
      </c>
      <c r="I408" s="86" t="b">
        <v>0</v>
      </c>
      <c r="J408" s="86" t="b">
        <v>0</v>
      </c>
      <c r="K408" s="86" t="b">
        <v>0</v>
      </c>
      <c r="L408" s="86" t="b">
        <v>0</v>
      </c>
    </row>
    <row r="409" spans="1:12" ht="15">
      <c r="A409" s="86" t="s">
        <v>5184</v>
      </c>
      <c r="B409" s="86" t="s">
        <v>661</v>
      </c>
      <c r="C409" s="86">
        <v>12</v>
      </c>
      <c r="D409" s="121">
        <v>0.002940409634332917</v>
      </c>
      <c r="E409" s="121">
        <v>2.1107767046969292</v>
      </c>
      <c r="F409" s="86" t="s">
        <v>5083</v>
      </c>
      <c r="G409" s="86" t="b">
        <v>0</v>
      </c>
      <c r="H409" s="86" t="b">
        <v>0</v>
      </c>
      <c r="I409" s="86" t="b">
        <v>0</v>
      </c>
      <c r="J409" s="86" t="b">
        <v>0</v>
      </c>
      <c r="K409" s="86" t="b">
        <v>0</v>
      </c>
      <c r="L409" s="86" t="b">
        <v>0</v>
      </c>
    </row>
    <row r="410" spans="1:12" ht="15">
      <c r="A410" s="86" t="s">
        <v>661</v>
      </c>
      <c r="B410" s="86" t="s">
        <v>5584</v>
      </c>
      <c r="C410" s="86">
        <v>12</v>
      </c>
      <c r="D410" s="121">
        <v>0.002940409634332917</v>
      </c>
      <c r="E410" s="121">
        <v>2.4909879464085356</v>
      </c>
      <c r="F410" s="86" t="s">
        <v>5083</v>
      </c>
      <c r="G410" s="86" t="b">
        <v>0</v>
      </c>
      <c r="H410" s="86" t="b">
        <v>0</v>
      </c>
      <c r="I410" s="86" t="b">
        <v>0</v>
      </c>
      <c r="J410" s="86" t="b">
        <v>0</v>
      </c>
      <c r="K410" s="86" t="b">
        <v>0</v>
      </c>
      <c r="L410" s="86" t="b">
        <v>0</v>
      </c>
    </row>
    <row r="411" spans="1:12" ht="15">
      <c r="A411" s="86" t="s">
        <v>5585</v>
      </c>
      <c r="B411" s="86" t="s">
        <v>5586</v>
      </c>
      <c r="C411" s="86">
        <v>12</v>
      </c>
      <c r="D411" s="121">
        <v>0.002940409634332917</v>
      </c>
      <c r="E411" s="121">
        <v>2.394077933400479</v>
      </c>
      <c r="F411" s="86" t="s">
        <v>5083</v>
      </c>
      <c r="G411" s="86" t="b">
        <v>0</v>
      </c>
      <c r="H411" s="86" t="b">
        <v>0</v>
      </c>
      <c r="I411" s="86" t="b">
        <v>0</v>
      </c>
      <c r="J411" s="86" t="b">
        <v>0</v>
      </c>
      <c r="K411" s="86" t="b">
        <v>0</v>
      </c>
      <c r="L411" s="86" t="b">
        <v>0</v>
      </c>
    </row>
    <row r="412" spans="1:12" ht="15">
      <c r="A412" s="86" t="s">
        <v>5587</v>
      </c>
      <c r="B412" s="86" t="s">
        <v>5187</v>
      </c>
      <c r="C412" s="86">
        <v>12</v>
      </c>
      <c r="D412" s="121">
        <v>0.002940409634332917</v>
      </c>
      <c r="E412" s="121">
        <v>2.013866691688873</v>
      </c>
      <c r="F412" s="86" t="s">
        <v>5083</v>
      </c>
      <c r="G412" s="86" t="b">
        <v>0</v>
      </c>
      <c r="H412" s="86" t="b">
        <v>0</v>
      </c>
      <c r="I412" s="86" t="b">
        <v>0</v>
      </c>
      <c r="J412" s="86" t="b">
        <v>0</v>
      </c>
      <c r="K412" s="86" t="b">
        <v>0</v>
      </c>
      <c r="L412" s="86" t="b">
        <v>0</v>
      </c>
    </row>
    <row r="413" spans="1:12" ht="15">
      <c r="A413" s="86" t="s">
        <v>5239</v>
      </c>
      <c r="B413" s="86" t="s">
        <v>5192</v>
      </c>
      <c r="C413" s="86">
        <v>12</v>
      </c>
      <c r="D413" s="121">
        <v>0.002940409634332917</v>
      </c>
      <c r="E413" s="121">
        <v>2.4909879464085356</v>
      </c>
      <c r="F413" s="86" t="s">
        <v>5083</v>
      </c>
      <c r="G413" s="86" t="b">
        <v>0</v>
      </c>
      <c r="H413" s="86" t="b">
        <v>0</v>
      </c>
      <c r="I413" s="86" t="b">
        <v>0</v>
      </c>
      <c r="J413" s="86" t="b">
        <v>0</v>
      </c>
      <c r="K413" s="86" t="b">
        <v>0</v>
      </c>
      <c r="L413" s="86" t="b">
        <v>0</v>
      </c>
    </row>
    <row r="414" spans="1:12" ht="15">
      <c r="A414" s="86" t="s">
        <v>5189</v>
      </c>
      <c r="B414" s="86" t="s">
        <v>5534</v>
      </c>
      <c r="C414" s="86">
        <v>12</v>
      </c>
      <c r="D414" s="121">
        <v>0.002940409634332917</v>
      </c>
      <c r="E414" s="121">
        <v>2.2868679637526106</v>
      </c>
      <c r="F414" s="86" t="s">
        <v>5083</v>
      </c>
      <c r="G414" s="86" t="b">
        <v>0</v>
      </c>
      <c r="H414" s="86" t="b">
        <v>0</v>
      </c>
      <c r="I414" s="86" t="b">
        <v>0</v>
      </c>
      <c r="J414" s="86" t="b">
        <v>0</v>
      </c>
      <c r="K414" s="86" t="b">
        <v>0</v>
      </c>
      <c r="L414" s="86" t="b">
        <v>0</v>
      </c>
    </row>
    <row r="415" spans="1:12" ht="15">
      <c r="A415" s="86" t="s">
        <v>5534</v>
      </c>
      <c r="B415" s="86" t="s">
        <v>5186</v>
      </c>
      <c r="C415" s="86">
        <v>12</v>
      </c>
      <c r="D415" s="121">
        <v>0.002940409634332917</v>
      </c>
      <c r="E415" s="121">
        <v>2.2868679637526106</v>
      </c>
      <c r="F415" s="86" t="s">
        <v>5083</v>
      </c>
      <c r="G415" s="86" t="b">
        <v>0</v>
      </c>
      <c r="H415" s="86" t="b">
        <v>0</v>
      </c>
      <c r="I415" s="86" t="b">
        <v>0</v>
      </c>
      <c r="J415" s="86" t="b">
        <v>0</v>
      </c>
      <c r="K415" s="86" t="b">
        <v>0</v>
      </c>
      <c r="L415" s="86" t="b">
        <v>0</v>
      </c>
    </row>
    <row r="416" spans="1:12" ht="15">
      <c r="A416" s="86" t="s">
        <v>5554</v>
      </c>
      <c r="B416" s="86" t="s">
        <v>5553</v>
      </c>
      <c r="C416" s="86">
        <v>9</v>
      </c>
      <c r="D416" s="121">
        <v>0.002438160534814649</v>
      </c>
      <c r="E416" s="121">
        <v>2.587897959416592</v>
      </c>
      <c r="F416" s="86" t="s">
        <v>5083</v>
      </c>
      <c r="G416" s="86" t="b">
        <v>0</v>
      </c>
      <c r="H416" s="86" t="b">
        <v>0</v>
      </c>
      <c r="I416" s="86" t="b">
        <v>0</v>
      </c>
      <c r="J416" s="86" t="b">
        <v>0</v>
      </c>
      <c r="K416" s="86" t="b">
        <v>0</v>
      </c>
      <c r="L416" s="86" t="b">
        <v>0</v>
      </c>
    </row>
    <row r="417" spans="1:12" ht="15">
      <c r="A417" s="86" t="s">
        <v>5553</v>
      </c>
      <c r="B417" s="86" t="s">
        <v>5213</v>
      </c>
      <c r="C417" s="86">
        <v>9</v>
      </c>
      <c r="D417" s="121">
        <v>0.002438160534814649</v>
      </c>
      <c r="E417" s="121">
        <v>2.5421404688559166</v>
      </c>
      <c r="F417" s="86" t="s">
        <v>5083</v>
      </c>
      <c r="G417" s="86" t="b">
        <v>0</v>
      </c>
      <c r="H417" s="86" t="b">
        <v>0</v>
      </c>
      <c r="I417" s="86" t="b">
        <v>0</v>
      </c>
      <c r="J417" s="86" t="b">
        <v>0</v>
      </c>
      <c r="K417" s="86" t="b">
        <v>0</v>
      </c>
      <c r="L417" s="86" t="b">
        <v>0</v>
      </c>
    </row>
    <row r="418" spans="1:12" ht="15">
      <c r="A418" s="86" t="s">
        <v>5213</v>
      </c>
      <c r="B418" s="86" t="s">
        <v>5190</v>
      </c>
      <c r="C418" s="86">
        <v>9</v>
      </c>
      <c r="D418" s="121">
        <v>0.002438160534814649</v>
      </c>
      <c r="E418" s="121">
        <v>2.1997177880337104</v>
      </c>
      <c r="F418" s="86" t="s">
        <v>5083</v>
      </c>
      <c r="G418" s="86" t="b">
        <v>0</v>
      </c>
      <c r="H418" s="86" t="b">
        <v>0</v>
      </c>
      <c r="I418" s="86" t="b">
        <v>0</v>
      </c>
      <c r="J418" s="86" t="b">
        <v>0</v>
      </c>
      <c r="K418" s="86" t="b">
        <v>0</v>
      </c>
      <c r="L418" s="86" t="b">
        <v>0</v>
      </c>
    </row>
    <row r="419" spans="1:12" ht="15">
      <c r="A419" s="86" t="s">
        <v>5189</v>
      </c>
      <c r="B419" s="86" t="s">
        <v>5186</v>
      </c>
      <c r="C419" s="86">
        <v>9</v>
      </c>
      <c r="D419" s="121">
        <v>0.002438160534814649</v>
      </c>
      <c r="E419" s="121">
        <v>1.8608992314803294</v>
      </c>
      <c r="F419" s="86" t="s">
        <v>5083</v>
      </c>
      <c r="G419" s="86" t="b">
        <v>0</v>
      </c>
      <c r="H419" s="86" t="b">
        <v>0</v>
      </c>
      <c r="I419" s="86" t="b">
        <v>0</v>
      </c>
      <c r="J419" s="86" t="b">
        <v>0</v>
      </c>
      <c r="K419" s="86" t="b">
        <v>0</v>
      </c>
      <c r="L419" s="86" t="b">
        <v>0</v>
      </c>
    </row>
    <row r="420" spans="1:12" ht="15">
      <c r="A420" s="86" t="s">
        <v>5186</v>
      </c>
      <c r="B420" s="86" t="s">
        <v>5555</v>
      </c>
      <c r="C420" s="86">
        <v>9</v>
      </c>
      <c r="D420" s="121">
        <v>0.002438160534814649</v>
      </c>
      <c r="E420" s="121">
        <v>2.2868679637526106</v>
      </c>
      <c r="F420" s="86" t="s">
        <v>5083</v>
      </c>
      <c r="G420" s="86" t="b">
        <v>0</v>
      </c>
      <c r="H420" s="86" t="b">
        <v>0</v>
      </c>
      <c r="I420" s="86" t="b">
        <v>0</v>
      </c>
      <c r="J420" s="86" t="b">
        <v>0</v>
      </c>
      <c r="K420" s="86" t="b">
        <v>0</v>
      </c>
      <c r="L420" s="86" t="b">
        <v>0</v>
      </c>
    </row>
    <row r="421" spans="1:12" ht="15">
      <c r="A421" s="86" t="s">
        <v>5555</v>
      </c>
      <c r="B421" s="86" t="s">
        <v>5556</v>
      </c>
      <c r="C421" s="86">
        <v>9</v>
      </c>
      <c r="D421" s="121">
        <v>0.002438160534814649</v>
      </c>
      <c r="E421" s="121">
        <v>2.7128366960248917</v>
      </c>
      <c r="F421" s="86" t="s">
        <v>5083</v>
      </c>
      <c r="G421" s="86" t="b">
        <v>0</v>
      </c>
      <c r="H421" s="86" t="b">
        <v>0</v>
      </c>
      <c r="I421" s="86" t="b">
        <v>0</v>
      </c>
      <c r="J421" s="86" t="b">
        <v>0</v>
      </c>
      <c r="K421" s="86" t="b">
        <v>0</v>
      </c>
      <c r="L421" s="86" t="b">
        <v>0</v>
      </c>
    </row>
    <row r="422" spans="1:12" ht="15">
      <c r="A422" s="86" t="s">
        <v>5556</v>
      </c>
      <c r="B422" s="86" t="s">
        <v>5557</v>
      </c>
      <c r="C422" s="86">
        <v>9</v>
      </c>
      <c r="D422" s="121">
        <v>0.002438160534814649</v>
      </c>
      <c r="E422" s="121">
        <v>2.7128366960248917</v>
      </c>
      <c r="F422" s="86" t="s">
        <v>5083</v>
      </c>
      <c r="G422" s="86" t="b">
        <v>0</v>
      </c>
      <c r="H422" s="86" t="b">
        <v>0</v>
      </c>
      <c r="I422" s="86" t="b">
        <v>0</v>
      </c>
      <c r="J422" s="86" t="b">
        <v>0</v>
      </c>
      <c r="K422" s="86" t="b">
        <v>0</v>
      </c>
      <c r="L422" s="86" t="b">
        <v>0</v>
      </c>
    </row>
    <row r="423" spans="1:12" ht="15">
      <c r="A423" s="86" t="s">
        <v>5557</v>
      </c>
      <c r="B423" s="86" t="s">
        <v>5558</v>
      </c>
      <c r="C423" s="86">
        <v>9</v>
      </c>
      <c r="D423" s="121">
        <v>0.002438160534814649</v>
      </c>
      <c r="E423" s="121">
        <v>2.7128366960248917</v>
      </c>
      <c r="F423" s="86" t="s">
        <v>5083</v>
      </c>
      <c r="G423" s="86" t="b">
        <v>0</v>
      </c>
      <c r="H423" s="86" t="b">
        <v>0</v>
      </c>
      <c r="I423" s="86" t="b">
        <v>0</v>
      </c>
      <c r="J423" s="86" t="b">
        <v>0</v>
      </c>
      <c r="K423" s="86" t="b">
        <v>0</v>
      </c>
      <c r="L423" s="86" t="b">
        <v>0</v>
      </c>
    </row>
    <row r="424" spans="1:12" ht="15">
      <c r="A424" s="86" t="s">
        <v>5558</v>
      </c>
      <c r="B424" s="86" t="s">
        <v>5184</v>
      </c>
      <c r="C424" s="86">
        <v>9</v>
      </c>
      <c r="D424" s="121">
        <v>0.002438160534814649</v>
      </c>
      <c r="E424" s="121">
        <v>2.1107767046969292</v>
      </c>
      <c r="F424" s="86" t="s">
        <v>5083</v>
      </c>
      <c r="G424" s="86" t="b">
        <v>0</v>
      </c>
      <c r="H424" s="86" t="b">
        <v>0</v>
      </c>
      <c r="I424" s="86" t="b">
        <v>0</v>
      </c>
      <c r="J424" s="86" t="b">
        <v>0</v>
      </c>
      <c r="K424" s="86" t="b">
        <v>0</v>
      </c>
      <c r="L424" s="86" t="b">
        <v>0</v>
      </c>
    </row>
    <row r="425" spans="1:12" ht="15">
      <c r="A425" s="86" t="s">
        <v>5184</v>
      </c>
      <c r="B425" s="86" t="s">
        <v>5559</v>
      </c>
      <c r="C425" s="86">
        <v>9</v>
      </c>
      <c r="D425" s="121">
        <v>0.002438160534814649</v>
      </c>
      <c r="E425" s="121">
        <v>2.1107767046969292</v>
      </c>
      <c r="F425" s="86" t="s">
        <v>5083</v>
      </c>
      <c r="G425" s="86" t="b">
        <v>0</v>
      </c>
      <c r="H425" s="86" t="b">
        <v>0</v>
      </c>
      <c r="I425" s="86" t="b">
        <v>0</v>
      </c>
      <c r="J425" s="86" t="b">
        <v>0</v>
      </c>
      <c r="K425" s="86" t="b">
        <v>0</v>
      </c>
      <c r="L425" s="86" t="b">
        <v>0</v>
      </c>
    </row>
    <row r="426" spans="1:12" ht="15">
      <c r="A426" s="86" t="s">
        <v>5559</v>
      </c>
      <c r="B426" s="86" t="s">
        <v>5185</v>
      </c>
      <c r="C426" s="86">
        <v>9</v>
      </c>
      <c r="D426" s="121">
        <v>0.002438160534814649</v>
      </c>
      <c r="E426" s="121">
        <v>2.0988774813972215</v>
      </c>
      <c r="F426" s="86" t="s">
        <v>5083</v>
      </c>
      <c r="G426" s="86" t="b">
        <v>0</v>
      </c>
      <c r="H426" s="86" t="b">
        <v>0</v>
      </c>
      <c r="I426" s="86" t="b">
        <v>0</v>
      </c>
      <c r="J426" s="86" t="b">
        <v>0</v>
      </c>
      <c r="K426" s="86" t="b">
        <v>0</v>
      </c>
      <c r="L426" s="86" t="b">
        <v>0</v>
      </c>
    </row>
    <row r="427" spans="1:12" ht="15">
      <c r="A427" s="86" t="s">
        <v>5185</v>
      </c>
      <c r="B427" s="86" t="s">
        <v>5552</v>
      </c>
      <c r="C427" s="86">
        <v>9</v>
      </c>
      <c r="D427" s="121">
        <v>0.002438160534814649</v>
      </c>
      <c r="E427" s="121">
        <v>1.7978474857332405</v>
      </c>
      <c r="F427" s="86" t="s">
        <v>5083</v>
      </c>
      <c r="G427" s="86" t="b">
        <v>0</v>
      </c>
      <c r="H427" s="86" t="b">
        <v>0</v>
      </c>
      <c r="I427" s="86" t="b">
        <v>0</v>
      </c>
      <c r="J427" s="86" t="b">
        <v>0</v>
      </c>
      <c r="K427" s="86" t="b">
        <v>0</v>
      </c>
      <c r="L427" s="86" t="b">
        <v>0</v>
      </c>
    </row>
    <row r="428" spans="1:12" ht="15">
      <c r="A428" s="86" t="s">
        <v>5552</v>
      </c>
      <c r="B428" s="86" t="s">
        <v>5560</v>
      </c>
      <c r="C428" s="86">
        <v>9</v>
      </c>
      <c r="D428" s="121">
        <v>0.002438160534814649</v>
      </c>
      <c r="E428" s="121">
        <v>2.4118067003609105</v>
      </c>
      <c r="F428" s="86" t="s">
        <v>5083</v>
      </c>
      <c r="G428" s="86" t="b">
        <v>0</v>
      </c>
      <c r="H428" s="86" t="b">
        <v>0</v>
      </c>
      <c r="I428" s="86" t="b">
        <v>0</v>
      </c>
      <c r="J428" s="86" t="b">
        <v>0</v>
      </c>
      <c r="K428" s="86" t="b">
        <v>0</v>
      </c>
      <c r="L428" s="86" t="b">
        <v>0</v>
      </c>
    </row>
    <row r="429" spans="1:12" ht="15">
      <c r="A429" s="86" t="s">
        <v>5560</v>
      </c>
      <c r="B429" s="86" t="s">
        <v>5561</v>
      </c>
      <c r="C429" s="86">
        <v>9</v>
      </c>
      <c r="D429" s="121">
        <v>0.002438160534814649</v>
      </c>
      <c r="E429" s="121">
        <v>2.7128366960248917</v>
      </c>
      <c r="F429" s="86" t="s">
        <v>5083</v>
      </c>
      <c r="G429" s="86" t="b">
        <v>0</v>
      </c>
      <c r="H429" s="86" t="b">
        <v>0</v>
      </c>
      <c r="I429" s="86" t="b">
        <v>0</v>
      </c>
      <c r="J429" s="86" t="b">
        <v>0</v>
      </c>
      <c r="K429" s="86" t="b">
        <v>0</v>
      </c>
      <c r="L429" s="86" t="b">
        <v>0</v>
      </c>
    </row>
    <row r="430" spans="1:12" ht="15">
      <c r="A430" s="86" t="s">
        <v>5561</v>
      </c>
      <c r="B430" s="86" t="s">
        <v>5562</v>
      </c>
      <c r="C430" s="86">
        <v>9</v>
      </c>
      <c r="D430" s="121">
        <v>0.002438160534814649</v>
      </c>
      <c r="E430" s="121">
        <v>2.7128366960248917</v>
      </c>
      <c r="F430" s="86" t="s">
        <v>5083</v>
      </c>
      <c r="G430" s="86" t="b">
        <v>0</v>
      </c>
      <c r="H430" s="86" t="b">
        <v>0</v>
      </c>
      <c r="I430" s="86" t="b">
        <v>0</v>
      </c>
      <c r="J430" s="86" t="b">
        <v>0</v>
      </c>
      <c r="K430" s="86" t="b">
        <v>0</v>
      </c>
      <c r="L430" s="86" t="b">
        <v>0</v>
      </c>
    </row>
    <row r="431" spans="1:12" ht="15">
      <c r="A431" s="86" t="s">
        <v>5562</v>
      </c>
      <c r="B431" s="86" t="s">
        <v>5563</v>
      </c>
      <c r="C431" s="86">
        <v>9</v>
      </c>
      <c r="D431" s="121">
        <v>0.002438160534814649</v>
      </c>
      <c r="E431" s="121">
        <v>2.7128366960248917</v>
      </c>
      <c r="F431" s="86" t="s">
        <v>5083</v>
      </c>
      <c r="G431" s="86" t="b">
        <v>0</v>
      </c>
      <c r="H431" s="86" t="b">
        <v>0</v>
      </c>
      <c r="I431" s="86" t="b">
        <v>0</v>
      </c>
      <c r="J431" s="86" t="b">
        <v>0</v>
      </c>
      <c r="K431" s="86" t="b">
        <v>0</v>
      </c>
      <c r="L431" s="86" t="b">
        <v>0</v>
      </c>
    </row>
    <row r="432" spans="1:12" ht="15">
      <c r="A432" s="86" t="s">
        <v>5563</v>
      </c>
      <c r="B432" s="86" t="s">
        <v>5564</v>
      </c>
      <c r="C432" s="86">
        <v>9</v>
      </c>
      <c r="D432" s="121">
        <v>0.002438160534814649</v>
      </c>
      <c r="E432" s="121">
        <v>2.7128366960248917</v>
      </c>
      <c r="F432" s="86" t="s">
        <v>5083</v>
      </c>
      <c r="G432" s="86" t="b">
        <v>0</v>
      </c>
      <c r="H432" s="86" t="b">
        <v>0</v>
      </c>
      <c r="I432" s="86" t="b">
        <v>0</v>
      </c>
      <c r="J432" s="86" t="b">
        <v>0</v>
      </c>
      <c r="K432" s="86" t="b">
        <v>0</v>
      </c>
      <c r="L432" s="86" t="b">
        <v>0</v>
      </c>
    </row>
    <row r="433" spans="1:12" ht="15">
      <c r="A433" s="86" t="s">
        <v>5564</v>
      </c>
      <c r="B433" s="86" t="s">
        <v>683</v>
      </c>
      <c r="C433" s="86">
        <v>9</v>
      </c>
      <c r="D433" s="121">
        <v>0.002438160534814649</v>
      </c>
      <c r="E433" s="121">
        <v>2.6670792054642165</v>
      </c>
      <c r="F433" s="86" t="s">
        <v>5083</v>
      </c>
      <c r="G433" s="86" t="b">
        <v>0</v>
      </c>
      <c r="H433" s="86" t="b">
        <v>0</v>
      </c>
      <c r="I433" s="86" t="b">
        <v>0</v>
      </c>
      <c r="J433" s="86" t="b">
        <v>0</v>
      </c>
      <c r="K433" s="86" t="b">
        <v>0</v>
      </c>
      <c r="L433" s="86" t="b">
        <v>0</v>
      </c>
    </row>
    <row r="434" spans="1:12" ht="15">
      <c r="A434" s="86" t="s">
        <v>683</v>
      </c>
      <c r="B434" s="86" t="s">
        <v>5552</v>
      </c>
      <c r="C434" s="86">
        <v>9</v>
      </c>
      <c r="D434" s="121">
        <v>0.002438160534814649</v>
      </c>
      <c r="E434" s="121">
        <v>2.3660492098002353</v>
      </c>
      <c r="F434" s="86" t="s">
        <v>5083</v>
      </c>
      <c r="G434" s="86" t="b">
        <v>0</v>
      </c>
      <c r="H434" s="86" t="b">
        <v>0</v>
      </c>
      <c r="I434" s="86" t="b">
        <v>0</v>
      </c>
      <c r="J434" s="86" t="b">
        <v>0</v>
      </c>
      <c r="K434" s="86" t="b">
        <v>0</v>
      </c>
      <c r="L434" s="86" t="b">
        <v>0</v>
      </c>
    </row>
    <row r="435" spans="1:12" ht="15">
      <c r="A435" s="86" t="s">
        <v>5552</v>
      </c>
      <c r="B435" s="86" t="s">
        <v>5187</v>
      </c>
      <c r="C435" s="86">
        <v>9</v>
      </c>
      <c r="D435" s="121">
        <v>0.002438160534814649</v>
      </c>
      <c r="E435" s="121">
        <v>1.8097467090329482</v>
      </c>
      <c r="F435" s="86" t="s">
        <v>5083</v>
      </c>
      <c r="G435" s="86" t="b">
        <v>0</v>
      </c>
      <c r="H435" s="86" t="b">
        <v>0</v>
      </c>
      <c r="I435" s="86" t="b">
        <v>0</v>
      </c>
      <c r="J435" s="86" t="b">
        <v>0</v>
      </c>
      <c r="K435" s="86" t="b">
        <v>0</v>
      </c>
      <c r="L435" s="86" t="b">
        <v>0</v>
      </c>
    </row>
    <row r="436" spans="1:12" ht="15">
      <c r="A436" s="86" t="s">
        <v>5191</v>
      </c>
      <c r="B436" s="86" t="s">
        <v>5214</v>
      </c>
      <c r="C436" s="86">
        <v>9</v>
      </c>
      <c r="D436" s="121">
        <v>0.002438160534814649</v>
      </c>
      <c r="E436" s="121">
        <v>2.0650192141362544</v>
      </c>
      <c r="F436" s="86" t="s">
        <v>5083</v>
      </c>
      <c r="G436" s="86" t="b">
        <v>0</v>
      </c>
      <c r="H436" s="86" t="b">
        <v>0</v>
      </c>
      <c r="I436" s="86" t="b">
        <v>0</v>
      </c>
      <c r="J436" s="86" t="b">
        <v>0</v>
      </c>
      <c r="K436" s="86" t="b">
        <v>0</v>
      </c>
      <c r="L436" s="86" t="b">
        <v>0</v>
      </c>
    </row>
    <row r="437" spans="1:12" ht="15">
      <c r="A437" s="86" t="s">
        <v>5214</v>
      </c>
      <c r="B437" s="86" t="s">
        <v>5183</v>
      </c>
      <c r="C437" s="86">
        <v>9</v>
      </c>
      <c r="D437" s="121">
        <v>0.002438160534814649</v>
      </c>
      <c r="E437" s="121">
        <v>1.3733484485417349</v>
      </c>
      <c r="F437" s="86" t="s">
        <v>5083</v>
      </c>
      <c r="G437" s="86" t="b">
        <v>0</v>
      </c>
      <c r="H437" s="86" t="b">
        <v>0</v>
      </c>
      <c r="I437" s="86" t="b">
        <v>0</v>
      </c>
      <c r="J437" s="86" t="b">
        <v>0</v>
      </c>
      <c r="K437" s="86" t="b">
        <v>0</v>
      </c>
      <c r="L437" s="86" t="b">
        <v>0</v>
      </c>
    </row>
    <row r="438" spans="1:12" ht="15">
      <c r="A438" s="86" t="s">
        <v>5183</v>
      </c>
      <c r="B438" s="86" t="s">
        <v>5602</v>
      </c>
      <c r="C438" s="86">
        <v>6</v>
      </c>
      <c r="D438" s="121">
        <v>0.0018442325607953439</v>
      </c>
      <c r="E438" s="121">
        <v>1.4997618707160405</v>
      </c>
      <c r="F438" s="86" t="s">
        <v>5083</v>
      </c>
      <c r="G438" s="86" t="b">
        <v>0</v>
      </c>
      <c r="H438" s="86" t="b">
        <v>0</v>
      </c>
      <c r="I438" s="86" t="b">
        <v>0</v>
      </c>
      <c r="J438" s="86" t="b">
        <v>1</v>
      </c>
      <c r="K438" s="86" t="b">
        <v>0</v>
      </c>
      <c r="L438" s="86" t="b">
        <v>0</v>
      </c>
    </row>
    <row r="439" spans="1:12" ht="15">
      <c r="A439" s="86" t="s">
        <v>5602</v>
      </c>
      <c r="B439" s="86" t="s">
        <v>5603</v>
      </c>
      <c r="C439" s="86">
        <v>6</v>
      </c>
      <c r="D439" s="121">
        <v>0.0018442325607953439</v>
      </c>
      <c r="E439" s="121">
        <v>2.888927955080573</v>
      </c>
      <c r="F439" s="86" t="s">
        <v>5083</v>
      </c>
      <c r="G439" s="86" t="b">
        <v>1</v>
      </c>
      <c r="H439" s="86" t="b">
        <v>0</v>
      </c>
      <c r="I439" s="86" t="b">
        <v>0</v>
      </c>
      <c r="J439" s="86" t="b">
        <v>0</v>
      </c>
      <c r="K439" s="86" t="b">
        <v>0</v>
      </c>
      <c r="L439" s="86" t="b">
        <v>0</v>
      </c>
    </row>
    <row r="440" spans="1:12" ht="15">
      <c r="A440" s="86" t="s">
        <v>5603</v>
      </c>
      <c r="B440" s="86" t="s">
        <v>5195</v>
      </c>
      <c r="C440" s="86">
        <v>6</v>
      </c>
      <c r="D440" s="121">
        <v>0.0018442325607953439</v>
      </c>
      <c r="E440" s="121">
        <v>1.5147908610811602</v>
      </c>
      <c r="F440" s="86" t="s">
        <v>5083</v>
      </c>
      <c r="G440" s="86" t="b">
        <v>0</v>
      </c>
      <c r="H440" s="86" t="b">
        <v>0</v>
      </c>
      <c r="I440" s="86" t="b">
        <v>0</v>
      </c>
      <c r="J440" s="86" t="b">
        <v>0</v>
      </c>
      <c r="K440" s="86" t="b">
        <v>0</v>
      </c>
      <c r="L440" s="86" t="b">
        <v>0</v>
      </c>
    </row>
    <row r="441" spans="1:12" ht="15">
      <c r="A441" s="86" t="s">
        <v>5195</v>
      </c>
      <c r="B441" s="86" t="s">
        <v>5604</v>
      </c>
      <c r="C441" s="86">
        <v>6</v>
      </c>
      <c r="D441" s="121">
        <v>0.0018442325607953439</v>
      </c>
      <c r="E441" s="121">
        <v>1.5147908610811602</v>
      </c>
      <c r="F441" s="86" t="s">
        <v>5083</v>
      </c>
      <c r="G441" s="86" t="b">
        <v>0</v>
      </c>
      <c r="H441" s="86" t="b">
        <v>0</v>
      </c>
      <c r="I441" s="86" t="b">
        <v>0</v>
      </c>
      <c r="J441" s="86" t="b">
        <v>0</v>
      </c>
      <c r="K441" s="86" t="b">
        <v>0</v>
      </c>
      <c r="L441" s="86" t="b">
        <v>0</v>
      </c>
    </row>
    <row r="442" spans="1:12" ht="15">
      <c r="A442" s="86" t="s">
        <v>5604</v>
      </c>
      <c r="B442" s="86" t="s">
        <v>5605</v>
      </c>
      <c r="C442" s="86">
        <v>6</v>
      </c>
      <c r="D442" s="121">
        <v>0.0018442325607953439</v>
      </c>
      <c r="E442" s="121">
        <v>2.888927955080573</v>
      </c>
      <c r="F442" s="86" t="s">
        <v>5083</v>
      </c>
      <c r="G442" s="86" t="b">
        <v>0</v>
      </c>
      <c r="H442" s="86" t="b">
        <v>0</v>
      </c>
      <c r="I442" s="86" t="b">
        <v>0</v>
      </c>
      <c r="J442" s="86" t="b">
        <v>0</v>
      </c>
      <c r="K442" s="86" t="b">
        <v>0</v>
      </c>
      <c r="L442" s="86" t="b">
        <v>0</v>
      </c>
    </row>
    <row r="443" spans="1:12" ht="15">
      <c r="A443" s="86" t="s">
        <v>5605</v>
      </c>
      <c r="B443" s="86" t="s">
        <v>5606</v>
      </c>
      <c r="C443" s="86">
        <v>6</v>
      </c>
      <c r="D443" s="121">
        <v>0.0018442325607953439</v>
      </c>
      <c r="E443" s="121">
        <v>2.888927955080573</v>
      </c>
      <c r="F443" s="86" t="s">
        <v>5083</v>
      </c>
      <c r="G443" s="86" t="b">
        <v>0</v>
      </c>
      <c r="H443" s="86" t="b">
        <v>0</v>
      </c>
      <c r="I443" s="86" t="b">
        <v>0</v>
      </c>
      <c r="J443" s="86" t="b">
        <v>0</v>
      </c>
      <c r="K443" s="86" t="b">
        <v>0</v>
      </c>
      <c r="L443" s="86" t="b">
        <v>0</v>
      </c>
    </row>
    <row r="444" spans="1:12" ht="15">
      <c r="A444" s="86" t="s">
        <v>5606</v>
      </c>
      <c r="B444" s="86" t="s">
        <v>5607</v>
      </c>
      <c r="C444" s="86">
        <v>6</v>
      </c>
      <c r="D444" s="121">
        <v>0.0018442325607953439</v>
      </c>
      <c r="E444" s="121">
        <v>2.888927955080573</v>
      </c>
      <c r="F444" s="86" t="s">
        <v>5083</v>
      </c>
      <c r="G444" s="86" t="b">
        <v>0</v>
      </c>
      <c r="H444" s="86" t="b">
        <v>0</v>
      </c>
      <c r="I444" s="86" t="b">
        <v>0</v>
      </c>
      <c r="J444" s="86" t="b">
        <v>0</v>
      </c>
      <c r="K444" s="86" t="b">
        <v>0</v>
      </c>
      <c r="L444" s="86" t="b">
        <v>0</v>
      </c>
    </row>
    <row r="445" spans="1:12" ht="15">
      <c r="A445" s="86" t="s">
        <v>5607</v>
      </c>
      <c r="B445" s="86" t="s">
        <v>5608</v>
      </c>
      <c r="C445" s="86">
        <v>6</v>
      </c>
      <c r="D445" s="121">
        <v>0.0018442325607953439</v>
      </c>
      <c r="E445" s="121">
        <v>2.888927955080573</v>
      </c>
      <c r="F445" s="86" t="s">
        <v>5083</v>
      </c>
      <c r="G445" s="86" t="b">
        <v>0</v>
      </c>
      <c r="H445" s="86" t="b">
        <v>0</v>
      </c>
      <c r="I445" s="86" t="b">
        <v>0</v>
      </c>
      <c r="J445" s="86" t="b">
        <v>0</v>
      </c>
      <c r="K445" s="86" t="b">
        <v>0</v>
      </c>
      <c r="L445" s="86" t="b">
        <v>0</v>
      </c>
    </row>
    <row r="446" spans="1:12" ht="15">
      <c r="A446" s="86" t="s">
        <v>5608</v>
      </c>
      <c r="B446" s="86" t="s">
        <v>5609</v>
      </c>
      <c r="C446" s="86">
        <v>6</v>
      </c>
      <c r="D446" s="121">
        <v>0.0018442325607953439</v>
      </c>
      <c r="E446" s="121">
        <v>2.888927955080573</v>
      </c>
      <c r="F446" s="86" t="s">
        <v>5083</v>
      </c>
      <c r="G446" s="86" t="b">
        <v>0</v>
      </c>
      <c r="H446" s="86" t="b">
        <v>0</v>
      </c>
      <c r="I446" s="86" t="b">
        <v>0</v>
      </c>
      <c r="J446" s="86" t="b">
        <v>0</v>
      </c>
      <c r="K446" s="86" t="b">
        <v>0</v>
      </c>
      <c r="L446" s="86" t="b">
        <v>0</v>
      </c>
    </row>
    <row r="447" spans="1:12" ht="15">
      <c r="A447" s="86" t="s">
        <v>5609</v>
      </c>
      <c r="B447" s="86" t="s">
        <v>5610</v>
      </c>
      <c r="C447" s="86">
        <v>6</v>
      </c>
      <c r="D447" s="121">
        <v>0.0018442325607953439</v>
      </c>
      <c r="E447" s="121">
        <v>2.888927955080573</v>
      </c>
      <c r="F447" s="86" t="s">
        <v>5083</v>
      </c>
      <c r="G447" s="86" t="b">
        <v>0</v>
      </c>
      <c r="H447" s="86" t="b">
        <v>0</v>
      </c>
      <c r="I447" s="86" t="b">
        <v>0</v>
      </c>
      <c r="J447" s="86" t="b">
        <v>0</v>
      </c>
      <c r="K447" s="86" t="b">
        <v>0</v>
      </c>
      <c r="L447" s="86" t="b">
        <v>0</v>
      </c>
    </row>
    <row r="448" spans="1:12" ht="15">
      <c r="A448" s="86" t="s">
        <v>5610</v>
      </c>
      <c r="B448" s="86" t="s">
        <v>5611</v>
      </c>
      <c r="C448" s="86">
        <v>6</v>
      </c>
      <c r="D448" s="121">
        <v>0.0018442325607953439</v>
      </c>
      <c r="E448" s="121">
        <v>2.888927955080573</v>
      </c>
      <c r="F448" s="86" t="s">
        <v>5083</v>
      </c>
      <c r="G448" s="86" t="b">
        <v>0</v>
      </c>
      <c r="H448" s="86" t="b">
        <v>0</v>
      </c>
      <c r="I448" s="86" t="b">
        <v>0</v>
      </c>
      <c r="J448" s="86" t="b">
        <v>0</v>
      </c>
      <c r="K448" s="86" t="b">
        <v>0</v>
      </c>
      <c r="L448" s="86" t="b">
        <v>0</v>
      </c>
    </row>
    <row r="449" spans="1:12" ht="15">
      <c r="A449" s="86" t="s">
        <v>5611</v>
      </c>
      <c r="B449" s="86" t="s">
        <v>5612</v>
      </c>
      <c r="C449" s="86">
        <v>6</v>
      </c>
      <c r="D449" s="121">
        <v>0.0018442325607953439</v>
      </c>
      <c r="E449" s="121">
        <v>2.888927955080573</v>
      </c>
      <c r="F449" s="86" t="s">
        <v>5083</v>
      </c>
      <c r="G449" s="86" t="b">
        <v>0</v>
      </c>
      <c r="H449" s="86" t="b">
        <v>0</v>
      </c>
      <c r="I449" s="86" t="b">
        <v>0</v>
      </c>
      <c r="J449" s="86" t="b">
        <v>0</v>
      </c>
      <c r="K449" s="86" t="b">
        <v>0</v>
      </c>
      <c r="L449" s="86" t="b">
        <v>0</v>
      </c>
    </row>
    <row r="450" spans="1:12" ht="15">
      <c r="A450" s="86" t="s">
        <v>5612</v>
      </c>
      <c r="B450" s="86" t="s">
        <v>5613</v>
      </c>
      <c r="C450" s="86">
        <v>6</v>
      </c>
      <c r="D450" s="121">
        <v>0.0018442325607953439</v>
      </c>
      <c r="E450" s="121">
        <v>2.888927955080573</v>
      </c>
      <c r="F450" s="86" t="s">
        <v>5083</v>
      </c>
      <c r="G450" s="86" t="b">
        <v>0</v>
      </c>
      <c r="H450" s="86" t="b">
        <v>0</v>
      </c>
      <c r="I450" s="86" t="b">
        <v>0</v>
      </c>
      <c r="J450" s="86" t="b">
        <v>0</v>
      </c>
      <c r="K450" s="86" t="b">
        <v>0</v>
      </c>
      <c r="L450" s="86" t="b">
        <v>0</v>
      </c>
    </row>
    <row r="451" spans="1:12" ht="15">
      <c r="A451" s="86" t="s">
        <v>5613</v>
      </c>
      <c r="B451" s="86" t="s">
        <v>5614</v>
      </c>
      <c r="C451" s="86">
        <v>6</v>
      </c>
      <c r="D451" s="121">
        <v>0.0018442325607953439</v>
      </c>
      <c r="E451" s="121">
        <v>2.888927955080573</v>
      </c>
      <c r="F451" s="86" t="s">
        <v>5083</v>
      </c>
      <c r="G451" s="86" t="b">
        <v>0</v>
      </c>
      <c r="H451" s="86" t="b">
        <v>0</v>
      </c>
      <c r="I451" s="86" t="b">
        <v>0</v>
      </c>
      <c r="J451" s="86" t="b">
        <v>0</v>
      </c>
      <c r="K451" s="86" t="b">
        <v>0</v>
      </c>
      <c r="L451" s="86" t="b">
        <v>0</v>
      </c>
    </row>
    <row r="452" spans="1:12" ht="15">
      <c r="A452" s="86" t="s">
        <v>5614</v>
      </c>
      <c r="B452" s="86" t="s">
        <v>5615</v>
      </c>
      <c r="C452" s="86">
        <v>6</v>
      </c>
      <c r="D452" s="121">
        <v>0.0018442325607953439</v>
      </c>
      <c r="E452" s="121">
        <v>2.888927955080573</v>
      </c>
      <c r="F452" s="86" t="s">
        <v>5083</v>
      </c>
      <c r="G452" s="86" t="b">
        <v>0</v>
      </c>
      <c r="H452" s="86" t="b">
        <v>0</v>
      </c>
      <c r="I452" s="86" t="b">
        <v>0</v>
      </c>
      <c r="J452" s="86" t="b">
        <v>0</v>
      </c>
      <c r="K452" s="86" t="b">
        <v>0</v>
      </c>
      <c r="L452" s="86" t="b">
        <v>0</v>
      </c>
    </row>
    <row r="453" spans="1:12" ht="15">
      <c r="A453" s="86" t="s">
        <v>5615</v>
      </c>
      <c r="B453" s="86" t="s">
        <v>5616</v>
      </c>
      <c r="C453" s="86">
        <v>6</v>
      </c>
      <c r="D453" s="121">
        <v>0.0018442325607953439</v>
      </c>
      <c r="E453" s="121">
        <v>2.888927955080573</v>
      </c>
      <c r="F453" s="86" t="s">
        <v>5083</v>
      </c>
      <c r="G453" s="86" t="b">
        <v>0</v>
      </c>
      <c r="H453" s="86" t="b">
        <v>0</v>
      </c>
      <c r="I453" s="86" t="b">
        <v>0</v>
      </c>
      <c r="J453" s="86" t="b">
        <v>0</v>
      </c>
      <c r="K453" s="86" t="b">
        <v>0</v>
      </c>
      <c r="L453" s="86" t="b">
        <v>0</v>
      </c>
    </row>
    <row r="454" spans="1:12" ht="15">
      <c r="A454" s="86" t="s">
        <v>5616</v>
      </c>
      <c r="B454" s="86" t="s">
        <v>5582</v>
      </c>
      <c r="C454" s="86">
        <v>6</v>
      </c>
      <c r="D454" s="121">
        <v>0.0018442325607953439</v>
      </c>
      <c r="E454" s="121">
        <v>2.587897959416592</v>
      </c>
      <c r="F454" s="86" t="s">
        <v>5083</v>
      </c>
      <c r="G454" s="86" t="b">
        <v>0</v>
      </c>
      <c r="H454" s="86" t="b">
        <v>0</v>
      </c>
      <c r="I454" s="86" t="b">
        <v>0</v>
      </c>
      <c r="J454" s="86" t="b">
        <v>0</v>
      </c>
      <c r="K454" s="86" t="b">
        <v>0</v>
      </c>
      <c r="L454" s="86" t="b">
        <v>0</v>
      </c>
    </row>
    <row r="455" spans="1:12" ht="15">
      <c r="A455" s="86" t="s">
        <v>5582</v>
      </c>
      <c r="B455" s="86" t="s">
        <v>5617</v>
      </c>
      <c r="C455" s="86">
        <v>6</v>
      </c>
      <c r="D455" s="121">
        <v>0.0018442325607953439</v>
      </c>
      <c r="E455" s="121">
        <v>2.587897959416592</v>
      </c>
      <c r="F455" s="86" t="s">
        <v>5083</v>
      </c>
      <c r="G455" s="86" t="b">
        <v>0</v>
      </c>
      <c r="H455" s="86" t="b">
        <v>0</v>
      </c>
      <c r="I455" s="86" t="b">
        <v>0</v>
      </c>
      <c r="J455" s="86" t="b">
        <v>0</v>
      </c>
      <c r="K455" s="86" t="b">
        <v>0</v>
      </c>
      <c r="L455" s="86" t="b">
        <v>0</v>
      </c>
    </row>
    <row r="456" spans="1:12" ht="15">
      <c r="A456" s="86" t="s">
        <v>5617</v>
      </c>
      <c r="B456" s="86" t="s">
        <v>5618</v>
      </c>
      <c r="C456" s="86">
        <v>6</v>
      </c>
      <c r="D456" s="121">
        <v>0.0018442325607953439</v>
      </c>
      <c r="E456" s="121">
        <v>2.888927955080573</v>
      </c>
      <c r="F456" s="86" t="s">
        <v>5083</v>
      </c>
      <c r="G456" s="86" t="b">
        <v>0</v>
      </c>
      <c r="H456" s="86" t="b">
        <v>0</v>
      </c>
      <c r="I456" s="86" t="b">
        <v>0</v>
      </c>
      <c r="J456" s="86" t="b">
        <v>0</v>
      </c>
      <c r="K456" s="86" t="b">
        <v>0</v>
      </c>
      <c r="L456" s="86" t="b">
        <v>0</v>
      </c>
    </row>
    <row r="457" spans="1:12" ht="15">
      <c r="A457" s="86" t="s">
        <v>5618</v>
      </c>
      <c r="B457" s="86" t="s">
        <v>5583</v>
      </c>
      <c r="C457" s="86">
        <v>6</v>
      </c>
      <c r="D457" s="121">
        <v>0.0018442325607953439</v>
      </c>
      <c r="E457" s="121">
        <v>2.587897959416592</v>
      </c>
      <c r="F457" s="86" t="s">
        <v>5083</v>
      </c>
      <c r="G457" s="86" t="b">
        <v>0</v>
      </c>
      <c r="H457" s="86" t="b">
        <v>0</v>
      </c>
      <c r="I457" s="86" t="b">
        <v>0</v>
      </c>
      <c r="J457" s="86" t="b">
        <v>0</v>
      </c>
      <c r="K457" s="86" t="b">
        <v>0</v>
      </c>
      <c r="L457" s="86" t="b">
        <v>0</v>
      </c>
    </row>
    <row r="458" spans="1:12" ht="15">
      <c r="A458" s="86" t="s">
        <v>5583</v>
      </c>
      <c r="B458" s="86" t="s">
        <v>5582</v>
      </c>
      <c r="C458" s="86">
        <v>6</v>
      </c>
      <c r="D458" s="121">
        <v>0.0018442325607953439</v>
      </c>
      <c r="E458" s="121">
        <v>2.2868679637526106</v>
      </c>
      <c r="F458" s="86" t="s">
        <v>5083</v>
      </c>
      <c r="G458" s="86" t="b">
        <v>0</v>
      </c>
      <c r="H458" s="86" t="b">
        <v>0</v>
      </c>
      <c r="I458" s="86" t="b">
        <v>0</v>
      </c>
      <c r="J458" s="86" t="b">
        <v>0</v>
      </c>
      <c r="K458" s="86" t="b">
        <v>0</v>
      </c>
      <c r="L458" s="86" t="b">
        <v>0</v>
      </c>
    </row>
    <row r="459" spans="1:12" ht="15">
      <c r="A459" s="86" t="s">
        <v>5582</v>
      </c>
      <c r="B459" s="86" t="s">
        <v>5619</v>
      </c>
      <c r="C459" s="86">
        <v>6</v>
      </c>
      <c r="D459" s="121">
        <v>0.0018442325607953439</v>
      </c>
      <c r="E459" s="121">
        <v>2.587897959416592</v>
      </c>
      <c r="F459" s="86" t="s">
        <v>5083</v>
      </c>
      <c r="G459" s="86" t="b">
        <v>0</v>
      </c>
      <c r="H459" s="86" t="b">
        <v>0</v>
      </c>
      <c r="I459" s="86" t="b">
        <v>0</v>
      </c>
      <c r="J459" s="86" t="b">
        <v>0</v>
      </c>
      <c r="K459" s="86" t="b">
        <v>0</v>
      </c>
      <c r="L459" s="86" t="b">
        <v>0</v>
      </c>
    </row>
    <row r="460" spans="1:12" ht="15">
      <c r="A460" s="86" t="s">
        <v>5619</v>
      </c>
      <c r="B460" s="86" t="s">
        <v>5620</v>
      </c>
      <c r="C460" s="86">
        <v>6</v>
      </c>
      <c r="D460" s="121">
        <v>0.0018442325607953439</v>
      </c>
      <c r="E460" s="121">
        <v>2.888927955080573</v>
      </c>
      <c r="F460" s="86" t="s">
        <v>5083</v>
      </c>
      <c r="G460" s="86" t="b">
        <v>0</v>
      </c>
      <c r="H460" s="86" t="b">
        <v>0</v>
      </c>
      <c r="I460" s="86" t="b">
        <v>0</v>
      </c>
      <c r="J460" s="86" t="b">
        <v>0</v>
      </c>
      <c r="K460" s="86" t="b">
        <v>0</v>
      </c>
      <c r="L460" s="86" t="b">
        <v>0</v>
      </c>
    </row>
    <row r="461" spans="1:12" ht="15">
      <c r="A461" s="86" t="s">
        <v>5620</v>
      </c>
      <c r="B461" s="86" t="s">
        <v>5621</v>
      </c>
      <c r="C461" s="86">
        <v>6</v>
      </c>
      <c r="D461" s="121">
        <v>0.0018442325607953439</v>
      </c>
      <c r="E461" s="121">
        <v>2.888927955080573</v>
      </c>
      <c r="F461" s="86" t="s">
        <v>5083</v>
      </c>
      <c r="G461" s="86" t="b">
        <v>0</v>
      </c>
      <c r="H461" s="86" t="b">
        <v>0</v>
      </c>
      <c r="I461" s="86" t="b">
        <v>0</v>
      </c>
      <c r="J461" s="86" t="b">
        <v>0</v>
      </c>
      <c r="K461" s="86" t="b">
        <v>0</v>
      </c>
      <c r="L461" s="86" t="b">
        <v>0</v>
      </c>
    </row>
    <row r="462" spans="1:12" ht="15">
      <c r="A462" s="86" t="s">
        <v>5621</v>
      </c>
      <c r="B462" s="86" t="s">
        <v>5622</v>
      </c>
      <c r="C462" s="86">
        <v>6</v>
      </c>
      <c r="D462" s="121">
        <v>0.0018442325607953439</v>
      </c>
      <c r="E462" s="121">
        <v>2.888927955080573</v>
      </c>
      <c r="F462" s="86" t="s">
        <v>5083</v>
      </c>
      <c r="G462" s="86" t="b">
        <v>0</v>
      </c>
      <c r="H462" s="86" t="b">
        <v>0</v>
      </c>
      <c r="I462" s="86" t="b">
        <v>0</v>
      </c>
      <c r="J462" s="86" t="b">
        <v>0</v>
      </c>
      <c r="K462" s="86" t="b">
        <v>0</v>
      </c>
      <c r="L462" s="86" t="b">
        <v>0</v>
      </c>
    </row>
    <row r="463" spans="1:12" ht="15">
      <c r="A463" s="86" t="s">
        <v>5622</v>
      </c>
      <c r="B463" s="86" t="s">
        <v>5583</v>
      </c>
      <c r="C463" s="86">
        <v>6</v>
      </c>
      <c r="D463" s="121">
        <v>0.0018442325607953439</v>
      </c>
      <c r="E463" s="121">
        <v>2.587897959416592</v>
      </c>
      <c r="F463" s="86" t="s">
        <v>5083</v>
      </c>
      <c r="G463" s="86" t="b">
        <v>0</v>
      </c>
      <c r="H463" s="86" t="b">
        <v>0</v>
      </c>
      <c r="I463" s="86" t="b">
        <v>0</v>
      </c>
      <c r="J463" s="86" t="b">
        <v>0</v>
      </c>
      <c r="K463" s="86" t="b">
        <v>0</v>
      </c>
      <c r="L463" s="86" t="b">
        <v>0</v>
      </c>
    </row>
    <row r="464" spans="1:12" ht="15">
      <c r="A464" s="86" t="s">
        <v>5583</v>
      </c>
      <c r="B464" s="86" t="s">
        <v>5623</v>
      </c>
      <c r="C464" s="86">
        <v>6</v>
      </c>
      <c r="D464" s="121">
        <v>0.0018442325607953439</v>
      </c>
      <c r="E464" s="121">
        <v>2.587897959416592</v>
      </c>
      <c r="F464" s="86" t="s">
        <v>5083</v>
      </c>
      <c r="G464" s="86" t="b">
        <v>0</v>
      </c>
      <c r="H464" s="86" t="b">
        <v>0</v>
      </c>
      <c r="I464" s="86" t="b">
        <v>0</v>
      </c>
      <c r="J464" s="86" t="b">
        <v>0</v>
      </c>
      <c r="K464" s="86" t="b">
        <v>0</v>
      </c>
      <c r="L464" s="86" t="b">
        <v>0</v>
      </c>
    </row>
    <row r="465" spans="1:12" ht="15">
      <c r="A465" s="86" t="s">
        <v>5565</v>
      </c>
      <c r="B465" s="86" t="s">
        <v>5566</v>
      </c>
      <c r="C465" s="86">
        <v>3</v>
      </c>
      <c r="D465" s="121">
        <v>0.0011091301522121147</v>
      </c>
      <c r="E465" s="121">
        <v>3.1899579507445543</v>
      </c>
      <c r="F465" s="86" t="s">
        <v>5083</v>
      </c>
      <c r="G465" s="86" t="b">
        <v>0</v>
      </c>
      <c r="H465" s="86" t="b">
        <v>0</v>
      </c>
      <c r="I465" s="86" t="b">
        <v>0</v>
      </c>
      <c r="J465" s="86" t="b">
        <v>0</v>
      </c>
      <c r="K465" s="86" t="b">
        <v>0</v>
      </c>
      <c r="L465" s="86" t="b">
        <v>0</v>
      </c>
    </row>
    <row r="466" spans="1:12" ht="15">
      <c r="A466" s="86" t="s">
        <v>5566</v>
      </c>
      <c r="B466" s="86" t="s">
        <v>5567</v>
      </c>
      <c r="C466" s="86">
        <v>3</v>
      </c>
      <c r="D466" s="121">
        <v>0.0011091301522121147</v>
      </c>
      <c r="E466" s="121">
        <v>3.1899579507445543</v>
      </c>
      <c r="F466" s="86" t="s">
        <v>5083</v>
      </c>
      <c r="G466" s="86" t="b">
        <v>0</v>
      </c>
      <c r="H466" s="86" t="b">
        <v>0</v>
      </c>
      <c r="I466" s="86" t="b">
        <v>0</v>
      </c>
      <c r="J466" s="86" t="b">
        <v>0</v>
      </c>
      <c r="K466" s="86" t="b">
        <v>0</v>
      </c>
      <c r="L466" s="86" t="b">
        <v>0</v>
      </c>
    </row>
    <row r="467" spans="1:12" ht="15">
      <c r="A467" s="86" t="s">
        <v>5567</v>
      </c>
      <c r="B467" s="86" t="s">
        <v>5568</v>
      </c>
      <c r="C467" s="86">
        <v>3</v>
      </c>
      <c r="D467" s="121">
        <v>0.0011091301522121147</v>
      </c>
      <c r="E467" s="121">
        <v>3.1899579507445543</v>
      </c>
      <c r="F467" s="86" t="s">
        <v>5083</v>
      </c>
      <c r="G467" s="86" t="b">
        <v>0</v>
      </c>
      <c r="H467" s="86" t="b">
        <v>0</v>
      </c>
      <c r="I467" s="86" t="b">
        <v>0</v>
      </c>
      <c r="J467" s="86" t="b">
        <v>0</v>
      </c>
      <c r="K467" s="86" t="b">
        <v>0</v>
      </c>
      <c r="L467" s="86" t="b">
        <v>0</v>
      </c>
    </row>
    <row r="468" spans="1:12" ht="15">
      <c r="A468" s="86" t="s">
        <v>5568</v>
      </c>
      <c r="B468" s="86" t="s">
        <v>5569</v>
      </c>
      <c r="C468" s="86">
        <v>3</v>
      </c>
      <c r="D468" s="121">
        <v>0.0011091301522121147</v>
      </c>
      <c r="E468" s="121">
        <v>3.1899579507445543</v>
      </c>
      <c r="F468" s="86" t="s">
        <v>5083</v>
      </c>
      <c r="G468" s="86" t="b">
        <v>0</v>
      </c>
      <c r="H468" s="86" t="b">
        <v>0</v>
      </c>
      <c r="I468" s="86" t="b">
        <v>0</v>
      </c>
      <c r="J468" s="86" t="b">
        <v>0</v>
      </c>
      <c r="K468" s="86" t="b">
        <v>0</v>
      </c>
      <c r="L468" s="86" t="b">
        <v>0</v>
      </c>
    </row>
    <row r="469" spans="1:12" ht="15">
      <c r="A469" s="86" t="s">
        <v>5569</v>
      </c>
      <c r="B469" s="86" t="s">
        <v>5570</v>
      </c>
      <c r="C469" s="86">
        <v>3</v>
      </c>
      <c r="D469" s="121">
        <v>0.0011091301522121147</v>
      </c>
      <c r="E469" s="121">
        <v>3.1899579507445543</v>
      </c>
      <c r="F469" s="86" t="s">
        <v>5083</v>
      </c>
      <c r="G469" s="86" t="b">
        <v>0</v>
      </c>
      <c r="H469" s="86" t="b">
        <v>0</v>
      </c>
      <c r="I469" s="86" t="b">
        <v>0</v>
      </c>
      <c r="J469" s="86" t="b">
        <v>0</v>
      </c>
      <c r="K469" s="86" t="b">
        <v>0</v>
      </c>
      <c r="L469" s="86" t="b">
        <v>0</v>
      </c>
    </row>
    <row r="470" spans="1:12" ht="15">
      <c r="A470" s="86" t="s">
        <v>5570</v>
      </c>
      <c r="B470" s="86" t="s">
        <v>5189</v>
      </c>
      <c r="C470" s="86">
        <v>3</v>
      </c>
      <c r="D470" s="121">
        <v>0.0011091301522121147</v>
      </c>
      <c r="E470" s="121">
        <v>2.2868679637526106</v>
      </c>
      <c r="F470" s="86" t="s">
        <v>5083</v>
      </c>
      <c r="G470" s="86" t="b">
        <v>0</v>
      </c>
      <c r="H470" s="86" t="b">
        <v>0</v>
      </c>
      <c r="I470" s="86" t="b">
        <v>0</v>
      </c>
      <c r="J470" s="86" t="b">
        <v>0</v>
      </c>
      <c r="K470" s="86" t="b">
        <v>0</v>
      </c>
      <c r="L470" s="86" t="b">
        <v>0</v>
      </c>
    </row>
    <row r="471" spans="1:12" ht="15">
      <c r="A471" s="86" t="s">
        <v>5189</v>
      </c>
      <c r="B471" s="86" t="s">
        <v>5192</v>
      </c>
      <c r="C471" s="86">
        <v>3</v>
      </c>
      <c r="D471" s="121">
        <v>0.0011091301522121147</v>
      </c>
      <c r="E471" s="121">
        <v>1.5878979594165918</v>
      </c>
      <c r="F471" s="86" t="s">
        <v>5083</v>
      </c>
      <c r="G471" s="86" t="b">
        <v>0</v>
      </c>
      <c r="H471" s="86" t="b">
        <v>0</v>
      </c>
      <c r="I471" s="86" t="b">
        <v>0</v>
      </c>
      <c r="J471" s="86" t="b">
        <v>0</v>
      </c>
      <c r="K471" s="86" t="b">
        <v>0</v>
      </c>
      <c r="L471" s="86" t="b">
        <v>0</v>
      </c>
    </row>
    <row r="472" spans="1:12" ht="15">
      <c r="A472" s="86" t="s">
        <v>5190</v>
      </c>
      <c r="B472" s="86" t="s">
        <v>5571</v>
      </c>
      <c r="C472" s="86">
        <v>3</v>
      </c>
      <c r="D472" s="121">
        <v>0.0011091301522121147</v>
      </c>
      <c r="E472" s="121">
        <v>2.2868679637526106</v>
      </c>
      <c r="F472" s="86" t="s">
        <v>5083</v>
      </c>
      <c r="G472" s="86" t="b">
        <v>0</v>
      </c>
      <c r="H472" s="86" t="b">
        <v>0</v>
      </c>
      <c r="I472" s="86" t="b">
        <v>0</v>
      </c>
      <c r="J472" s="86" t="b">
        <v>0</v>
      </c>
      <c r="K472" s="86" t="b">
        <v>0</v>
      </c>
      <c r="L472" s="86" t="b">
        <v>0</v>
      </c>
    </row>
    <row r="473" spans="1:12" ht="15">
      <c r="A473" s="86" t="s">
        <v>5571</v>
      </c>
      <c r="B473" s="86" t="s">
        <v>5186</v>
      </c>
      <c r="C473" s="86">
        <v>3</v>
      </c>
      <c r="D473" s="121">
        <v>0.0011091301522121147</v>
      </c>
      <c r="E473" s="121">
        <v>2.2868679637526106</v>
      </c>
      <c r="F473" s="86" t="s">
        <v>5083</v>
      </c>
      <c r="G473" s="86" t="b">
        <v>0</v>
      </c>
      <c r="H473" s="86" t="b">
        <v>0</v>
      </c>
      <c r="I473" s="86" t="b">
        <v>0</v>
      </c>
      <c r="J473" s="86" t="b">
        <v>0</v>
      </c>
      <c r="K473" s="86" t="b">
        <v>0</v>
      </c>
      <c r="L473" s="86" t="b">
        <v>0</v>
      </c>
    </row>
    <row r="474" spans="1:12" ht="15">
      <c r="A474" s="86" t="s">
        <v>5647</v>
      </c>
      <c r="B474" s="86" t="s">
        <v>5643</v>
      </c>
      <c r="C474" s="86">
        <v>3</v>
      </c>
      <c r="D474" s="121">
        <v>0.0011091301522121147</v>
      </c>
      <c r="E474" s="121">
        <v>2.888927955080573</v>
      </c>
      <c r="F474" s="86" t="s">
        <v>5083</v>
      </c>
      <c r="G474" s="86" t="b">
        <v>0</v>
      </c>
      <c r="H474" s="86" t="b">
        <v>0</v>
      </c>
      <c r="I474" s="86" t="b">
        <v>0</v>
      </c>
      <c r="J474" s="86" t="b">
        <v>0</v>
      </c>
      <c r="K474" s="86" t="b">
        <v>0</v>
      </c>
      <c r="L474" s="86" t="b">
        <v>0</v>
      </c>
    </row>
    <row r="475" spans="1:12" ht="15">
      <c r="A475" s="86" t="s">
        <v>5643</v>
      </c>
      <c r="B475" s="86" t="s">
        <v>622</v>
      </c>
      <c r="C475" s="86">
        <v>3</v>
      </c>
      <c r="D475" s="121">
        <v>0.0011091301522121147</v>
      </c>
      <c r="E475" s="121">
        <v>2.888927955080573</v>
      </c>
      <c r="F475" s="86" t="s">
        <v>5083</v>
      </c>
      <c r="G475" s="86" t="b">
        <v>0</v>
      </c>
      <c r="H475" s="86" t="b">
        <v>0</v>
      </c>
      <c r="I475" s="86" t="b">
        <v>0</v>
      </c>
      <c r="J475" s="86" t="b">
        <v>0</v>
      </c>
      <c r="K475" s="86" t="b">
        <v>0</v>
      </c>
      <c r="L475" s="86" t="b">
        <v>0</v>
      </c>
    </row>
    <row r="476" spans="1:12" ht="15">
      <c r="A476" s="86" t="s">
        <v>622</v>
      </c>
      <c r="B476" s="86" t="s">
        <v>5648</v>
      </c>
      <c r="C476" s="86">
        <v>3</v>
      </c>
      <c r="D476" s="121">
        <v>0.0011091301522121147</v>
      </c>
      <c r="E476" s="121">
        <v>3.1899579507445543</v>
      </c>
      <c r="F476" s="86" t="s">
        <v>5083</v>
      </c>
      <c r="G476" s="86" t="b">
        <v>0</v>
      </c>
      <c r="H476" s="86" t="b">
        <v>0</v>
      </c>
      <c r="I476" s="86" t="b">
        <v>0</v>
      </c>
      <c r="J476" s="86" t="b">
        <v>0</v>
      </c>
      <c r="K476" s="86" t="b">
        <v>0</v>
      </c>
      <c r="L476" s="86" t="b">
        <v>0</v>
      </c>
    </row>
    <row r="477" spans="1:12" ht="15">
      <c r="A477" s="86" t="s">
        <v>5648</v>
      </c>
      <c r="B477" s="86" t="s">
        <v>5649</v>
      </c>
      <c r="C477" s="86">
        <v>3</v>
      </c>
      <c r="D477" s="121">
        <v>0.0011091301522121147</v>
      </c>
      <c r="E477" s="121">
        <v>3.1899579507445543</v>
      </c>
      <c r="F477" s="86" t="s">
        <v>5083</v>
      </c>
      <c r="G477" s="86" t="b">
        <v>0</v>
      </c>
      <c r="H477" s="86" t="b">
        <v>0</v>
      </c>
      <c r="I477" s="86" t="b">
        <v>0</v>
      </c>
      <c r="J477" s="86" t="b">
        <v>0</v>
      </c>
      <c r="K477" s="86" t="b">
        <v>0</v>
      </c>
      <c r="L477" s="86" t="b">
        <v>0</v>
      </c>
    </row>
    <row r="478" spans="1:12" ht="15">
      <c r="A478" s="86" t="s">
        <v>5649</v>
      </c>
      <c r="B478" s="86" t="s">
        <v>5650</v>
      </c>
      <c r="C478" s="86">
        <v>3</v>
      </c>
      <c r="D478" s="121">
        <v>0.0011091301522121147</v>
      </c>
      <c r="E478" s="121">
        <v>3.1899579507445543</v>
      </c>
      <c r="F478" s="86" t="s">
        <v>5083</v>
      </c>
      <c r="G478" s="86" t="b">
        <v>0</v>
      </c>
      <c r="H478" s="86" t="b">
        <v>0</v>
      </c>
      <c r="I478" s="86" t="b">
        <v>0</v>
      </c>
      <c r="J478" s="86" t="b">
        <v>0</v>
      </c>
      <c r="K478" s="86" t="b">
        <v>0</v>
      </c>
      <c r="L478" s="86" t="b">
        <v>0</v>
      </c>
    </row>
    <row r="479" spans="1:12" ht="15">
      <c r="A479" s="86" t="s">
        <v>5650</v>
      </c>
      <c r="B479" s="86" t="s">
        <v>5651</v>
      </c>
      <c r="C479" s="86">
        <v>3</v>
      </c>
      <c r="D479" s="121">
        <v>0.0011091301522121147</v>
      </c>
      <c r="E479" s="121">
        <v>3.1899579507445543</v>
      </c>
      <c r="F479" s="86" t="s">
        <v>5083</v>
      </c>
      <c r="G479" s="86" t="b">
        <v>0</v>
      </c>
      <c r="H479" s="86" t="b">
        <v>0</v>
      </c>
      <c r="I479" s="86" t="b">
        <v>0</v>
      </c>
      <c r="J479" s="86" t="b">
        <v>0</v>
      </c>
      <c r="K479" s="86" t="b">
        <v>0</v>
      </c>
      <c r="L479" s="86" t="b">
        <v>0</v>
      </c>
    </row>
    <row r="480" spans="1:12" ht="15">
      <c r="A480" s="86" t="s">
        <v>5651</v>
      </c>
      <c r="B480" s="86" t="s">
        <v>5652</v>
      </c>
      <c r="C480" s="86">
        <v>3</v>
      </c>
      <c r="D480" s="121">
        <v>0.0011091301522121147</v>
      </c>
      <c r="E480" s="121">
        <v>3.1899579507445543</v>
      </c>
      <c r="F480" s="86" t="s">
        <v>5083</v>
      </c>
      <c r="G480" s="86" t="b">
        <v>0</v>
      </c>
      <c r="H480" s="86" t="b">
        <v>0</v>
      </c>
      <c r="I480" s="86" t="b">
        <v>0</v>
      </c>
      <c r="J480" s="86" t="b">
        <v>0</v>
      </c>
      <c r="K480" s="86" t="b">
        <v>0</v>
      </c>
      <c r="L480" s="86" t="b">
        <v>0</v>
      </c>
    </row>
    <row r="481" spans="1:12" ht="15">
      <c r="A481" s="86" t="s">
        <v>5652</v>
      </c>
      <c r="B481" s="86" t="s">
        <v>5653</v>
      </c>
      <c r="C481" s="86">
        <v>3</v>
      </c>
      <c r="D481" s="121">
        <v>0.0011091301522121147</v>
      </c>
      <c r="E481" s="121">
        <v>3.1899579507445543</v>
      </c>
      <c r="F481" s="86" t="s">
        <v>5083</v>
      </c>
      <c r="G481" s="86" t="b">
        <v>0</v>
      </c>
      <c r="H481" s="86" t="b">
        <v>0</v>
      </c>
      <c r="I481" s="86" t="b">
        <v>0</v>
      </c>
      <c r="J481" s="86" t="b">
        <v>0</v>
      </c>
      <c r="K481" s="86" t="b">
        <v>0</v>
      </c>
      <c r="L481" s="86" t="b">
        <v>0</v>
      </c>
    </row>
    <row r="482" spans="1:12" ht="15">
      <c r="A482" s="86" t="s">
        <v>5653</v>
      </c>
      <c r="B482" s="86" t="s">
        <v>5654</v>
      </c>
      <c r="C482" s="86">
        <v>3</v>
      </c>
      <c r="D482" s="121">
        <v>0.0011091301522121147</v>
      </c>
      <c r="E482" s="121">
        <v>3.1899579507445543</v>
      </c>
      <c r="F482" s="86" t="s">
        <v>5083</v>
      </c>
      <c r="G482" s="86" t="b">
        <v>0</v>
      </c>
      <c r="H482" s="86" t="b">
        <v>0</v>
      </c>
      <c r="I482" s="86" t="b">
        <v>0</v>
      </c>
      <c r="J482" s="86" t="b">
        <v>0</v>
      </c>
      <c r="K482" s="86" t="b">
        <v>0</v>
      </c>
      <c r="L482" s="86" t="b">
        <v>0</v>
      </c>
    </row>
    <row r="483" spans="1:12" ht="15">
      <c r="A483" s="86" t="s">
        <v>5654</v>
      </c>
      <c r="B483" s="86" t="s">
        <v>5655</v>
      </c>
      <c r="C483" s="86">
        <v>3</v>
      </c>
      <c r="D483" s="121">
        <v>0.0011091301522121147</v>
      </c>
      <c r="E483" s="121">
        <v>3.1899579507445543</v>
      </c>
      <c r="F483" s="86" t="s">
        <v>5083</v>
      </c>
      <c r="G483" s="86" t="b">
        <v>0</v>
      </c>
      <c r="H483" s="86" t="b">
        <v>0</v>
      </c>
      <c r="I483" s="86" t="b">
        <v>0</v>
      </c>
      <c r="J483" s="86" t="b">
        <v>0</v>
      </c>
      <c r="K483" s="86" t="b">
        <v>0</v>
      </c>
      <c r="L483" s="86" t="b">
        <v>0</v>
      </c>
    </row>
    <row r="484" spans="1:12" ht="15">
      <c r="A484" s="86" t="s">
        <v>5655</v>
      </c>
      <c r="B484" s="86" t="s">
        <v>5656</v>
      </c>
      <c r="C484" s="86">
        <v>3</v>
      </c>
      <c r="D484" s="121">
        <v>0.0011091301522121147</v>
      </c>
      <c r="E484" s="121">
        <v>3.1899579507445543</v>
      </c>
      <c r="F484" s="86" t="s">
        <v>5083</v>
      </c>
      <c r="G484" s="86" t="b">
        <v>0</v>
      </c>
      <c r="H484" s="86" t="b">
        <v>0</v>
      </c>
      <c r="I484" s="86" t="b">
        <v>0</v>
      </c>
      <c r="J484" s="86" t="b">
        <v>0</v>
      </c>
      <c r="K484" s="86" t="b">
        <v>0</v>
      </c>
      <c r="L484" s="86" t="b">
        <v>0</v>
      </c>
    </row>
    <row r="485" spans="1:12" ht="15">
      <c r="A485" s="86" t="s">
        <v>5656</v>
      </c>
      <c r="B485" s="86" t="s">
        <v>5657</v>
      </c>
      <c r="C485" s="86">
        <v>3</v>
      </c>
      <c r="D485" s="121">
        <v>0.0011091301522121147</v>
      </c>
      <c r="E485" s="121">
        <v>3.1899579507445543</v>
      </c>
      <c r="F485" s="86" t="s">
        <v>5083</v>
      </c>
      <c r="G485" s="86" t="b">
        <v>0</v>
      </c>
      <c r="H485" s="86" t="b">
        <v>0</v>
      </c>
      <c r="I485" s="86" t="b">
        <v>0</v>
      </c>
      <c r="J485" s="86" t="b">
        <v>0</v>
      </c>
      <c r="K485" s="86" t="b">
        <v>0</v>
      </c>
      <c r="L485" s="86" t="b">
        <v>0</v>
      </c>
    </row>
    <row r="486" spans="1:12" ht="15">
      <c r="A486" s="86" t="s">
        <v>5657</v>
      </c>
      <c r="B486" s="86" t="s">
        <v>5553</v>
      </c>
      <c r="C486" s="86">
        <v>3</v>
      </c>
      <c r="D486" s="121">
        <v>0.0011091301522121147</v>
      </c>
      <c r="E486" s="121">
        <v>2.587897959416592</v>
      </c>
      <c r="F486" s="86" t="s">
        <v>5083</v>
      </c>
      <c r="G486" s="86" t="b">
        <v>0</v>
      </c>
      <c r="H486" s="86" t="b">
        <v>0</v>
      </c>
      <c r="I486" s="86" t="b">
        <v>0</v>
      </c>
      <c r="J486" s="86" t="b">
        <v>0</v>
      </c>
      <c r="K486" s="86" t="b">
        <v>0</v>
      </c>
      <c r="L486" s="86" t="b">
        <v>0</v>
      </c>
    </row>
    <row r="487" spans="1:12" ht="15">
      <c r="A487" s="86" t="s">
        <v>5553</v>
      </c>
      <c r="B487" s="86" t="s">
        <v>5658</v>
      </c>
      <c r="C487" s="86">
        <v>3</v>
      </c>
      <c r="D487" s="121">
        <v>0.0011091301522121147</v>
      </c>
      <c r="E487" s="121">
        <v>2.587897959416592</v>
      </c>
      <c r="F487" s="86" t="s">
        <v>5083</v>
      </c>
      <c r="G487" s="86" t="b">
        <v>0</v>
      </c>
      <c r="H487" s="86" t="b">
        <v>0</v>
      </c>
      <c r="I487" s="86" t="b">
        <v>0</v>
      </c>
      <c r="J487" s="86" t="b">
        <v>0</v>
      </c>
      <c r="K487" s="86" t="b">
        <v>0</v>
      </c>
      <c r="L487" s="86" t="b">
        <v>0</v>
      </c>
    </row>
    <row r="488" spans="1:12" ht="15">
      <c r="A488" s="86" t="s">
        <v>5658</v>
      </c>
      <c r="B488" s="86" t="s">
        <v>5643</v>
      </c>
      <c r="C488" s="86">
        <v>3</v>
      </c>
      <c r="D488" s="121">
        <v>0.0011091301522121147</v>
      </c>
      <c r="E488" s="121">
        <v>2.888927955080573</v>
      </c>
      <c r="F488" s="86" t="s">
        <v>5083</v>
      </c>
      <c r="G488" s="86" t="b">
        <v>0</v>
      </c>
      <c r="H488" s="86" t="b">
        <v>0</v>
      </c>
      <c r="I488" s="86" t="b">
        <v>0</v>
      </c>
      <c r="J488" s="86" t="b">
        <v>0</v>
      </c>
      <c r="K488" s="86" t="b">
        <v>0</v>
      </c>
      <c r="L488" s="86" t="b">
        <v>0</v>
      </c>
    </row>
    <row r="489" spans="1:12" ht="15">
      <c r="A489" s="86" t="s">
        <v>5643</v>
      </c>
      <c r="B489" s="86" t="s">
        <v>5586</v>
      </c>
      <c r="C489" s="86">
        <v>3</v>
      </c>
      <c r="D489" s="121">
        <v>0.0011091301522121147</v>
      </c>
      <c r="E489" s="121">
        <v>2.1899579507445543</v>
      </c>
      <c r="F489" s="86" t="s">
        <v>5083</v>
      </c>
      <c r="G489" s="86" t="b">
        <v>0</v>
      </c>
      <c r="H489" s="86" t="b">
        <v>0</v>
      </c>
      <c r="I489" s="86" t="b">
        <v>0</v>
      </c>
      <c r="J489" s="86" t="b">
        <v>0</v>
      </c>
      <c r="K489" s="86" t="b">
        <v>0</v>
      </c>
      <c r="L489" s="86" t="b">
        <v>0</v>
      </c>
    </row>
    <row r="490" spans="1:12" ht="15">
      <c r="A490" s="86" t="s">
        <v>5587</v>
      </c>
      <c r="B490" s="86" t="s">
        <v>5584</v>
      </c>
      <c r="C490" s="86">
        <v>3</v>
      </c>
      <c r="D490" s="121">
        <v>0.0011091301522121147</v>
      </c>
      <c r="E490" s="121">
        <v>1.7920179420725166</v>
      </c>
      <c r="F490" s="86" t="s">
        <v>5083</v>
      </c>
      <c r="G490" s="86" t="b">
        <v>0</v>
      </c>
      <c r="H490" s="86" t="b">
        <v>0</v>
      </c>
      <c r="I490" s="86" t="b">
        <v>0</v>
      </c>
      <c r="J490" s="86" t="b">
        <v>0</v>
      </c>
      <c r="K490" s="86" t="b">
        <v>0</v>
      </c>
      <c r="L490" s="86" t="b">
        <v>0</v>
      </c>
    </row>
    <row r="491" spans="1:12" ht="15">
      <c r="A491" s="86" t="s">
        <v>5585</v>
      </c>
      <c r="B491" s="86" t="s">
        <v>5183</v>
      </c>
      <c r="C491" s="86">
        <v>3</v>
      </c>
      <c r="D491" s="121">
        <v>0.0011091301522121147</v>
      </c>
      <c r="E491" s="121">
        <v>0.7201359347663912</v>
      </c>
      <c r="F491" s="86" t="s">
        <v>5083</v>
      </c>
      <c r="G491" s="86" t="b">
        <v>0</v>
      </c>
      <c r="H491" s="86" t="b">
        <v>0</v>
      </c>
      <c r="I491" s="86" t="b">
        <v>0</v>
      </c>
      <c r="J491" s="86" t="b">
        <v>0</v>
      </c>
      <c r="K491" s="86" t="b">
        <v>0</v>
      </c>
      <c r="L491" s="86" t="b">
        <v>0</v>
      </c>
    </row>
    <row r="492" spans="1:12" ht="15">
      <c r="A492" s="86" t="s">
        <v>5183</v>
      </c>
      <c r="B492" s="86" t="s">
        <v>597</v>
      </c>
      <c r="C492" s="86">
        <v>3</v>
      </c>
      <c r="D492" s="121">
        <v>0.0011091301522121147</v>
      </c>
      <c r="E492" s="121">
        <v>1.4997618707160405</v>
      </c>
      <c r="F492" s="86" t="s">
        <v>5083</v>
      </c>
      <c r="G492" s="86" t="b">
        <v>0</v>
      </c>
      <c r="H492" s="86" t="b">
        <v>0</v>
      </c>
      <c r="I492" s="86" t="b">
        <v>0</v>
      </c>
      <c r="J492" s="86" t="b">
        <v>0</v>
      </c>
      <c r="K492" s="86" t="b">
        <v>0</v>
      </c>
      <c r="L492" s="86" t="b">
        <v>0</v>
      </c>
    </row>
    <row r="493" spans="1:12" ht="15">
      <c r="A493" s="86" t="s">
        <v>623</v>
      </c>
      <c r="B493" s="86" t="s">
        <v>5205</v>
      </c>
      <c r="C493" s="86">
        <v>55</v>
      </c>
      <c r="D493" s="121">
        <v>0.0010638019199546332</v>
      </c>
      <c r="E493" s="121">
        <v>1.1317935832540489</v>
      </c>
      <c r="F493" s="86" t="s">
        <v>5084</v>
      </c>
      <c r="G493" s="86" t="b">
        <v>0</v>
      </c>
      <c r="H493" s="86" t="b">
        <v>0</v>
      </c>
      <c r="I493" s="86" t="b">
        <v>0</v>
      </c>
      <c r="J493" s="86" t="b">
        <v>0</v>
      </c>
      <c r="K493" s="86" t="b">
        <v>0</v>
      </c>
      <c r="L493" s="86" t="b">
        <v>0</v>
      </c>
    </row>
    <row r="494" spans="1:12" ht="15">
      <c r="A494" s="86" t="s">
        <v>5205</v>
      </c>
      <c r="B494" s="86" t="s">
        <v>5183</v>
      </c>
      <c r="C494" s="86">
        <v>55</v>
      </c>
      <c r="D494" s="121">
        <v>0.0010638019199546332</v>
      </c>
      <c r="E494" s="121">
        <v>1.1162814170758015</v>
      </c>
      <c r="F494" s="86" t="s">
        <v>5084</v>
      </c>
      <c r="G494" s="86" t="b">
        <v>0</v>
      </c>
      <c r="H494" s="86" t="b">
        <v>0</v>
      </c>
      <c r="I494" s="86" t="b">
        <v>0</v>
      </c>
      <c r="J494" s="86" t="b">
        <v>0</v>
      </c>
      <c r="K494" s="86" t="b">
        <v>0</v>
      </c>
      <c r="L494" s="86" t="b">
        <v>0</v>
      </c>
    </row>
    <row r="495" spans="1:12" ht="15">
      <c r="A495" s="86" t="s">
        <v>5206</v>
      </c>
      <c r="B495" s="86" t="s">
        <v>5207</v>
      </c>
      <c r="C495" s="86">
        <v>48</v>
      </c>
      <c r="D495" s="121">
        <v>0.02248360781810785</v>
      </c>
      <c r="E495" s="121">
        <v>1.1909150353727056</v>
      </c>
      <c r="F495" s="86" t="s">
        <v>5084</v>
      </c>
      <c r="G495" s="86" t="b">
        <v>0</v>
      </c>
      <c r="H495" s="86" t="b">
        <v>0</v>
      </c>
      <c r="I495" s="86" t="b">
        <v>0</v>
      </c>
      <c r="J495" s="86" t="b">
        <v>0</v>
      </c>
      <c r="K495" s="86" t="b">
        <v>0</v>
      </c>
      <c r="L495" s="86" t="b">
        <v>0</v>
      </c>
    </row>
    <row r="496" spans="1:12" ht="15">
      <c r="A496" s="86" t="s">
        <v>5208</v>
      </c>
      <c r="B496" s="86" t="s">
        <v>5209</v>
      </c>
      <c r="C496" s="86">
        <v>31</v>
      </c>
      <c r="D496" s="121">
        <v>0.010224324210704214</v>
      </c>
      <c r="E496" s="121">
        <v>1.3807945789140201</v>
      </c>
      <c r="F496" s="86" t="s">
        <v>5084</v>
      </c>
      <c r="G496" s="86" t="b">
        <v>0</v>
      </c>
      <c r="H496" s="86" t="b">
        <v>0</v>
      </c>
      <c r="I496" s="86" t="b">
        <v>0</v>
      </c>
      <c r="J496" s="86" t="b">
        <v>0</v>
      </c>
      <c r="K496" s="86" t="b">
        <v>0</v>
      </c>
      <c r="L496" s="86" t="b">
        <v>0</v>
      </c>
    </row>
    <row r="497" spans="1:12" ht="15">
      <c r="A497" s="86" t="s">
        <v>5209</v>
      </c>
      <c r="B497" s="86" t="s">
        <v>5210</v>
      </c>
      <c r="C497" s="86">
        <v>31</v>
      </c>
      <c r="D497" s="121">
        <v>0.010224324210704214</v>
      </c>
      <c r="E497" s="121">
        <v>1.3807945789140201</v>
      </c>
      <c r="F497" s="86" t="s">
        <v>5084</v>
      </c>
      <c r="G497" s="86" t="b">
        <v>0</v>
      </c>
      <c r="H497" s="86" t="b">
        <v>0</v>
      </c>
      <c r="I497" s="86" t="b">
        <v>0</v>
      </c>
      <c r="J497" s="86" t="b">
        <v>0</v>
      </c>
      <c r="K497" s="86" t="b">
        <v>0</v>
      </c>
      <c r="L497" s="86" t="b">
        <v>0</v>
      </c>
    </row>
    <row r="498" spans="1:12" ht="15">
      <c r="A498" s="86" t="s">
        <v>5210</v>
      </c>
      <c r="B498" s="86" t="s">
        <v>623</v>
      </c>
      <c r="C498" s="86">
        <v>31</v>
      </c>
      <c r="D498" s="121">
        <v>0.010224324210704214</v>
      </c>
      <c r="E498" s="121">
        <v>1.1317935832540489</v>
      </c>
      <c r="F498" s="86" t="s">
        <v>5084</v>
      </c>
      <c r="G498" s="86" t="b">
        <v>0</v>
      </c>
      <c r="H498" s="86" t="b">
        <v>0</v>
      </c>
      <c r="I498" s="86" t="b">
        <v>0</v>
      </c>
      <c r="J498" s="86" t="b">
        <v>0</v>
      </c>
      <c r="K498" s="86" t="b">
        <v>0</v>
      </c>
      <c r="L498" s="86" t="b">
        <v>0</v>
      </c>
    </row>
    <row r="499" spans="1:12" ht="15">
      <c r="A499" s="86" t="s">
        <v>5572</v>
      </c>
      <c r="B499" s="86" t="s">
        <v>5573</v>
      </c>
      <c r="C499" s="86">
        <v>24</v>
      </c>
      <c r="D499" s="121">
        <v>0.011241803909053926</v>
      </c>
      <c r="E499" s="121">
        <v>1.4919450310366866</v>
      </c>
      <c r="F499" s="86" t="s">
        <v>5084</v>
      </c>
      <c r="G499" s="86" t="b">
        <v>0</v>
      </c>
      <c r="H499" s="86" t="b">
        <v>0</v>
      </c>
      <c r="I499" s="86" t="b">
        <v>0</v>
      </c>
      <c r="J499" s="86" t="b">
        <v>0</v>
      </c>
      <c r="K499" s="86" t="b">
        <v>0</v>
      </c>
      <c r="L499" s="86" t="b">
        <v>0</v>
      </c>
    </row>
    <row r="500" spans="1:12" ht="15">
      <c r="A500" s="86" t="s">
        <v>5573</v>
      </c>
      <c r="B500" s="86" t="s">
        <v>5186</v>
      </c>
      <c r="C500" s="86">
        <v>24</v>
      </c>
      <c r="D500" s="121">
        <v>0.011241803909053926</v>
      </c>
      <c r="E500" s="121">
        <v>1.457182924777475</v>
      </c>
      <c r="F500" s="86" t="s">
        <v>5084</v>
      </c>
      <c r="G500" s="86" t="b">
        <v>0</v>
      </c>
      <c r="H500" s="86" t="b">
        <v>0</v>
      </c>
      <c r="I500" s="86" t="b">
        <v>0</v>
      </c>
      <c r="J500" s="86" t="b">
        <v>0</v>
      </c>
      <c r="K500" s="86" t="b">
        <v>0</v>
      </c>
      <c r="L500" s="86" t="b">
        <v>0</v>
      </c>
    </row>
    <row r="501" spans="1:12" ht="15">
      <c r="A501" s="86" t="s">
        <v>5186</v>
      </c>
      <c r="B501" s="86" t="s">
        <v>5574</v>
      </c>
      <c r="C501" s="86">
        <v>24</v>
      </c>
      <c r="D501" s="121">
        <v>0.011241803909053926</v>
      </c>
      <c r="E501" s="121">
        <v>1.457182924777475</v>
      </c>
      <c r="F501" s="86" t="s">
        <v>5084</v>
      </c>
      <c r="G501" s="86" t="b">
        <v>0</v>
      </c>
      <c r="H501" s="86" t="b">
        <v>0</v>
      </c>
      <c r="I501" s="86" t="b">
        <v>0</v>
      </c>
      <c r="J501" s="86" t="b">
        <v>0</v>
      </c>
      <c r="K501" s="86" t="b">
        <v>1</v>
      </c>
      <c r="L501" s="86" t="b">
        <v>1</v>
      </c>
    </row>
    <row r="502" spans="1:12" ht="15">
      <c r="A502" s="86" t="s">
        <v>5574</v>
      </c>
      <c r="B502" s="86" t="s">
        <v>664</v>
      </c>
      <c r="C502" s="86">
        <v>24</v>
      </c>
      <c r="D502" s="121">
        <v>0.011241803909053926</v>
      </c>
      <c r="E502" s="121">
        <v>1.4919450310366866</v>
      </c>
      <c r="F502" s="86" t="s">
        <v>5084</v>
      </c>
      <c r="G502" s="86" t="b">
        <v>0</v>
      </c>
      <c r="H502" s="86" t="b">
        <v>1</v>
      </c>
      <c r="I502" s="86" t="b">
        <v>1</v>
      </c>
      <c r="J502" s="86" t="b">
        <v>0</v>
      </c>
      <c r="K502" s="86" t="b">
        <v>0</v>
      </c>
      <c r="L502" s="86" t="b">
        <v>0</v>
      </c>
    </row>
    <row r="503" spans="1:12" ht="15">
      <c r="A503" s="86" t="s">
        <v>664</v>
      </c>
      <c r="B503" s="86" t="s">
        <v>5575</v>
      </c>
      <c r="C503" s="86">
        <v>24</v>
      </c>
      <c r="D503" s="121">
        <v>0.011241803909053926</v>
      </c>
      <c r="E503" s="121">
        <v>1.4919450310366866</v>
      </c>
      <c r="F503" s="86" t="s">
        <v>5084</v>
      </c>
      <c r="G503" s="86" t="b">
        <v>0</v>
      </c>
      <c r="H503" s="86" t="b">
        <v>0</v>
      </c>
      <c r="I503" s="86" t="b">
        <v>0</v>
      </c>
      <c r="J503" s="86" t="b">
        <v>0</v>
      </c>
      <c r="K503" s="86" t="b">
        <v>0</v>
      </c>
      <c r="L503" s="86" t="b">
        <v>0</v>
      </c>
    </row>
    <row r="504" spans="1:12" ht="15">
      <c r="A504" s="86" t="s">
        <v>5575</v>
      </c>
      <c r="B504" s="86" t="s">
        <v>5206</v>
      </c>
      <c r="C504" s="86">
        <v>24</v>
      </c>
      <c r="D504" s="121">
        <v>0.011241803909053926</v>
      </c>
      <c r="E504" s="121">
        <v>1.1909150353727056</v>
      </c>
      <c r="F504" s="86" t="s">
        <v>5084</v>
      </c>
      <c r="G504" s="86" t="b">
        <v>0</v>
      </c>
      <c r="H504" s="86" t="b">
        <v>0</v>
      </c>
      <c r="I504" s="86" t="b">
        <v>0</v>
      </c>
      <c r="J504" s="86" t="b">
        <v>0</v>
      </c>
      <c r="K504" s="86" t="b">
        <v>0</v>
      </c>
      <c r="L504" s="86" t="b">
        <v>0</v>
      </c>
    </row>
    <row r="505" spans="1:12" ht="15">
      <c r="A505" s="86" t="s">
        <v>5207</v>
      </c>
      <c r="B505" s="86" t="s">
        <v>5130</v>
      </c>
      <c r="C505" s="86">
        <v>24</v>
      </c>
      <c r="D505" s="121">
        <v>0.011241803909053926</v>
      </c>
      <c r="E505" s="121">
        <v>1.1909150353727056</v>
      </c>
      <c r="F505" s="86" t="s">
        <v>5084</v>
      </c>
      <c r="G505" s="86" t="b">
        <v>0</v>
      </c>
      <c r="H505" s="86" t="b">
        <v>0</v>
      </c>
      <c r="I505" s="86" t="b">
        <v>0</v>
      </c>
      <c r="J505" s="86" t="b">
        <v>0</v>
      </c>
      <c r="K505" s="86" t="b">
        <v>0</v>
      </c>
      <c r="L505" s="86" t="b">
        <v>0</v>
      </c>
    </row>
    <row r="506" spans="1:12" ht="15">
      <c r="A506" s="86" t="s">
        <v>5130</v>
      </c>
      <c r="B506" s="86" t="s">
        <v>5576</v>
      </c>
      <c r="C506" s="86">
        <v>24</v>
      </c>
      <c r="D506" s="121">
        <v>0.011241803909053926</v>
      </c>
      <c r="E506" s="121">
        <v>1.4919450310366866</v>
      </c>
      <c r="F506" s="86" t="s">
        <v>5084</v>
      </c>
      <c r="G506" s="86" t="b">
        <v>0</v>
      </c>
      <c r="H506" s="86" t="b">
        <v>0</v>
      </c>
      <c r="I506" s="86" t="b">
        <v>0</v>
      </c>
      <c r="J506" s="86" t="b">
        <v>0</v>
      </c>
      <c r="K506" s="86" t="b">
        <v>0</v>
      </c>
      <c r="L506" s="86" t="b">
        <v>0</v>
      </c>
    </row>
    <row r="507" spans="1:12" ht="15">
      <c r="A507" s="86" t="s">
        <v>5576</v>
      </c>
      <c r="B507" s="86" t="s">
        <v>5206</v>
      </c>
      <c r="C507" s="86">
        <v>24</v>
      </c>
      <c r="D507" s="121">
        <v>0.011241803909053926</v>
      </c>
      <c r="E507" s="121">
        <v>1.1909150353727056</v>
      </c>
      <c r="F507" s="86" t="s">
        <v>5084</v>
      </c>
      <c r="G507" s="86" t="b">
        <v>0</v>
      </c>
      <c r="H507" s="86" t="b">
        <v>0</v>
      </c>
      <c r="I507" s="86" t="b">
        <v>0</v>
      </c>
      <c r="J507" s="86" t="b">
        <v>0</v>
      </c>
      <c r="K507" s="86" t="b">
        <v>0</v>
      </c>
      <c r="L507" s="86" t="b">
        <v>0</v>
      </c>
    </row>
    <row r="508" spans="1:12" ht="15">
      <c r="A508" s="86" t="s">
        <v>5207</v>
      </c>
      <c r="B508" s="86" t="s">
        <v>5577</v>
      </c>
      <c r="C508" s="86">
        <v>24</v>
      </c>
      <c r="D508" s="121">
        <v>0.011241803909053926</v>
      </c>
      <c r="E508" s="121">
        <v>1.1909150353727056</v>
      </c>
      <c r="F508" s="86" t="s">
        <v>5084</v>
      </c>
      <c r="G508" s="86" t="b">
        <v>0</v>
      </c>
      <c r="H508" s="86" t="b">
        <v>0</v>
      </c>
      <c r="I508" s="86" t="b">
        <v>0</v>
      </c>
      <c r="J508" s="86" t="b">
        <v>0</v>
      </c>
      <c r="K508" s="86" t="b">
        <v>0</v>
      </c>
      <c r="L508" s="86" t="b">
        <v>0</v>
      </c>
    </row>
    <row r="509" spans="1:12" ht="15">
      <c r="A509" s="86" t="s">
        <v>5577</v>
      </c>
      <c r="B509" s="86" t="s">
        <v>5578</v>
      </c>
      <c r="C509" s="86">
        <v>24</v>
      </c>
      <c r="D509" s="121">
        <v>0.011241803909053926</v>
      </c>
      <c r="E509" s="121">
        <v>1.4919450310366866</v>
      </c>
      <c r="F509" s="86" t="s">
        <v>5084</v>
      </c>
      <c r="G509" s="86" t="b">
        <v>0</v>
      </c>
      <c r="H509" s="86" t="b">
        <v>0</v>
      </c>
      <c r="I509" s="86" t="b">
        <v>0</v>
      </c>
      <c r="J509" s="86" t="b">
        <v>1</v>
      </c>
      <c r="K509" s="86" t="b">
        <v>0</v>
      </c>
      <c r="L509" s="86" t="b">
        <v>0</v>
      </c>
    </row>
    <row r="510" spans="1:12" ht="15">
      <c r="A510" s="86" t="s">
        <v>5578</v>
      </c>
      <c r="B510" s="86" t="s">
        <v>5579</v>
      </c>
      <c r="C510" s="86">
        <v>24</v>
      </c>
      <c r="D510" s="121">
        <v>0.011241803909053926</v>
      </c>
      <c r="E510" s="121">
        <v>1.4919450310366866</v>
      </c>
      <c r="F510" s="86" t="s">
        <v>5084</v>
      </c>
      <c r="G510" s="86" t="b">
        <v>1</v>
      </c>
      <c r="H510" s="86" t="b">
        <v>0</v>
      </c>
      <c r="I510" s="86" t="b">
        <v>0</v>
      </c>
      <c r="J510" s="86" t="b">
        <v>0</v>
      </c>
      <c r="K510" s="86" t="b">
        <v>0</v>
      </c>
      <c r="L510" s="86" t="b">
        <v>0</v>
      </c>
    </row>
    <row r="511" spans="1:12" ht="15">
      <c r="A511" s="86" t="s">
        <v>5579</v>
      </c>
      <c r="B511" s="86" t="s">
        <v>5580</v>
      </c>
      <c r="C511" s="86">
        <v>24</v>
      </c>
      <c r="D511" s="121">
        <v>0.011241803909053926</v>
      </c>
      <c r="E511" s="121">
        <v>1.4919450310366866</v>
      </c>
      <c r="F511" s="86" t="s">
        <v>5084</v>
      </c>
      <c r="G511" s="86" t="b">
        <v>0</v>
      </c>
      <c r="H511" s="86" t="b">
        <v>0</v>
      </c>
      <c r="I511" s="86" t="b">
        <v>0</v>
      </c>
      <c r="J511" s="86" t="b">
        <v>0</v>
      </c>
      <c r="K511" s="86" t="b">
        <v>0</v>
      </c>
      <c r="L511" s="86" t="b">
        <v>0</v>
      </c>
    </row>
    <row r="512" spans="1:12" ht="15">
      <c r="A512" s="86" t="s">
        <v>5580</v>
      </c>
      <c r="B512" s="86" t="s">
        <v>5581</v>
      </c>
      <c r="C512" s="86">
        <v>24</v>
      </c>
      <c r="D512" s="121">
        <v>0.011241803909053926</v>
      </c>
      <c r="E512" s="121">
        <v>1.4919450310366866</v>
      </c>
      <c r="F512" s="86" t="s">
        <v>5084</v>
      </c>
      <c r="G512" s="86" t="b">
        <v>0</v>
      </c>
      <c r="H512" s="86" t="b">
        <v>0</v>
      </c>
      <c r="I512" s="86" t="b">
        <v>0</v>
      </c>
      <c r="J512" s="86" t="b">
        <v>0</v>
      </c>
      <c r="K512" s="86" t="b">
        <v>0</v>
      </c>
      <c r="L512" s="86" t="b">
        <v>0</v>
      </c>
    </row>
    <row r="513" spans="1:12" ht="15">
      <c r="A513" s="86" t="s">
        <v>5581</v>
      </c>
      <c r="B513" s="86" t="s">
        <v>5184</v>
      </c>
      <c r="C513" s="86">
        <v>24</v>
      </c>
      <c r="D513" s="121">
        <v>0.011241803909053926</v>
      </c>
      <c r="E513" s="121">
        <v>1.457182924777475</v>
      </c>
      <c r="F513" s="86" t="s">
        <v>5084</v>
      </c>
      <c r="G513" s="86" t="b">
        <v>0</v>
      </c>
      <c r="H513" s="86" t="b">
        <v>0</v>
      </c>
      <c r="I513" s="86" t="b">
        <v>0</v>
      </c>
      <c r="J513" s="86" t="b">
        <v>0</v>
      </c>
      <c r="K513" s="86" t="b">
        <v>0</v>
      </c>
      <c r="L513" s="86" t="b">
        <v>0</v>
      </c>
    </row>
    <row r="514" spans="1:12" ht="15">
      <c r="A514" s="86" t="s">
        <v>5184</v>
      </c>
      <c r="B514" s="86" t="s">
        <v>5526</v>
      </c>
      <c r="C514" s="86">
        <v>24</v>
      </c>
      <c r="D514" s="121">
        <v>0.011241803909053926</v>
      </c>
      <c r="E514" s="121">
        <v>1.4224208185182632</v>
      </c>
      <c r="F514" s="86" t="s">
        <v>5084</v>
      </c>
      <c r="G514" s="86" t="b">
        <v>0</v>
      </c>
      <c r="H514" s="86" t="b">
        <v>0</v>
      </c>
      <c r="I514" s="86" t="b">
        <v>0</v>
      </c>
      <c r="J514" s="86" t="b">
        <v>1</v>
      </c>
      <c r="K514" s="86" t="b">
        <v>0</v>
      </c>
      <c r="L514" s="86" t="b">
        <v>0</v>
      </c>
    </row>
    <row r="515" spans="1:12" ht="15">
      <c r="A515" s="86" t="s">
        <v>5526</v>
      </c>
      <c r="B515" s="86" t="s">
        <v>683</v>
      </c>
      <c r="C515" s="86">
        <v>24</v>
      </c>
      <c r="D515" s="121">
        <v>0.011241803909053926</v>
      </c>
      <c r="E515" s="121">
        <v>1.457182924777475</v>
      </c>
      <c r="F515" s="86" t="s">
        <v>5084</v>
      </c>
      <c r="G515" s="86" t="b">
        <v>1</v>
      </c>
      <c r="H515" s="86" t="b">
        <v>0</v>
      </c>
      <c r="I515" s="86" t="b">
        <v>0</v>
      </c>
      <c r="J515" s="86" t="b">
        <v>0</v>
      </c>
      <c r="K515" s="86" t="b">
        <v>0</v>
      </c>
      <c r="L515" s="86" t="b">
        <v>0</v>
      </c>
    </row>
    <row r="516" spans="1:12" ht="15">
      <c r="A516" s="86" t="s">
        <v>683</v>
      </c>
      <c r="B516" s="86" t="s">
        <v>5552</v>
      </c>
      <c r="C516" s="86">
        <v>24</v>
      </c>
      <c r="D516" s="121">
        <v>0.011241803909053926</v>
      </c>
      <c r="E516" s="121">
        <v>1.4919450310366866</v>
      </c>
      <c r="F516" s="86" t="s">
        <v>5084</v>
      </c>
      <c r="G516" s="86" t="b">
        <v>0</v>
      </c>
      <c r="H516" s="86" t="b">
        <v>0</v>
      </c>
      <c r="I516" s="86" t="b">
        <v>0</v>
      </c>
      <c r="J516" s="86" t="b">
        <v>0</v>
      </c>
      <c r="K516" s="86" t="b">
        <v>0</v>
      </c>
      <c r="L516" s="86" t="b">
        <v>0</v>
      </c>
    </row>
    <row r="517" spans="1:12" ht="15">
      <c r="A517" s="86" t="s">
        <v>5552</v>
      </c>
      <c r="B517" s="86" t="s">
        <v>623</v>
      </c>
      <c r="C517" s="86">
        <v>24</v>
      </c>
      <c r="D517" s="121">
        <v>0.011241803909053926</v>
      </c>
      <c r="E517" s="121">
        <v>1.1317935832540489</v>
      </c>
      <c r="F517" s="86" t="s">
        <v>5084</v>
      </c>
      <c r="G517" s="86" t="b">
        <v>0</v>
      </c>
      <c r="H517" s="86" t="b">
        <v>0</v>
      </c>
      <c r="I517" s="86" t="b">
        <v>0</v>
      </c>
      <c r="J517" s="86" t="b">
        <v>0</v>
      </c>
      <c r="K517" s="86" t="b">
        <v>0</v>
      </c>
      <c r="L517" s="86" t="b">
        <v>0</v>
      </c>
    </row>
    <row r="518" spans="1:12" ht="15">
      <c r="A518" s="86" t="s">
        <v>5239</v>
      </c>
      <c r="B518" s="86" t="s">
        <v>5192</v>
      </c>
      <c r="C518" s="86">
        <v>2</v>
      </c>
      <c r="D518" s="121">
        <v>0.003628042044909003</v>
      </c>
      <c r="E518" s="121">
        <v>2.5711262770843115</v>
      </c>
      <c r="F518" s="86" t="s">
        <v>5084</v>
      </c>
      <c r="G518" s="86" t="b">
        <v>0</v>
      </c>
      <c r="H518" s="86" t="b">
        <v>0</v>
      </c>
      <c r="I518" s="86" t="b">
        <v>0</v>
      </c>
      <c r="J518" s="86" t="b">
        <v>0</v>
      </c>
      <c r="K518" s="86" t="b">
        <v>0</v>
      </c>
      <c r="L518" s="86" t="b">
        <v>0</v>
      </c>
    </row>
    <row r="519" spans="1:12" ht="15">
      <c r="A519" s="86" t="s">
        <v>5192</v>
      </c>
      <c r="B519" s="86" t="s">
        <v>5190</v>
      </c>
      <c r="C519" s="86">
        <v>2</v>
      </c>
      <c r="D519" s="121">
        <v>0.003628042044909003</v>
      </c>
      <c r="E519" s="121">
        <v>2.5711262770843115</v>
      </c>
      <c r="F519" s="86" t="s">
        <v>5084</v>
      </c>
      <c r="G519" s="86" t="b">
        <v>0</v>
      </c>
      <c r="H519" s="86" t="b">
        <v>0</v>
      </c>
      <c r="I519" s="86" t="b">
        <v>0</v>
      </c>
      <c r="J519" s="86" t="b">
        <v>0</v>
      </c>
      <c r="K519" s="86" t="b">
        <v>0</v>
      </c>
      <c r="L519" s="86" t="b">
        <v>0</v>
      </c>
    </row>
    <row r="520" spans="1:12" ht="15">
      <c r="A520" s="86" t="s">
        <v>5190</v>
      </c>
      <c r="B520" s="86" t="s">
        <v>5189</v>
      </c>
      <c r="C520" s="86">
        <v>2</v>
      </c>
      <c r="D520" s="121">
        <v>0.003628042044909003</v>
      </c>
      <c r="E520" s="121">
        <v>2.5711262770843115</v>
      </c>
      <c r="F520" s="86" t="s">
        <v>5084</v>
      </c>
      <c r="G520" s="86" t="b">
        <v>0</v>
      </c>
      <c r="H520" s="86" t="b">
        <v>0</v>
      </c>
      <c r="I520" s="86" t="b">
        <v>0</v>
      </c>
      <c r="J520" s="86" t="b">
        <v>0</v>
      </c>
      <c r="K520" s="86" t="b">
        <v>0</v>
      </c>
      <c r="L520" s="86" t="b">
        <v>0</v>
      </c>
    </row>
    <row r="521" spans="1:12" ht="15">
      <c r="A521" s="86" t="s">
        <v>5189</v>
      </c>
      <c r="B521" s="86" t="s">
        <v>5534</v>
      </c>
      <c r="C521" s="86">
        <v>2</v>
      </c>
      <c r="D521" s="121">
        <v>0.003628042044909003</v>
      </c>
      <c r="E521" s="121">
        <v>2.5711262770843115</v>
      </c>
      <c r="F521" s="86" t="s">
        <v>5084</v>
      </c>
      <c r="G521" s="86" t="b">
        <v>0</v>
      </c>
      <c r="H521" s="86" t="b">
        <v>0</v>
      </c>
      <c r="I521" s="86" t="b">
        <v>0</v>
      </c>
      <c r="J521" s="86" t="b">
        <v>0</v>
      </c>
      <c r="K521" s="86" t="b">
        <v>0</v>
      </c>
      <c r="L521" s="86" t="b">
        <v>0</v>
      </c>
    </row>
    <row r="522" spans="1:12" ht="15">
      <c r="A522" s="86" t="s">
        <v>5534</v>
      </c>
      <c r="B522" s="86" t="s">
        <v>5186</v>
      </c>
      <c r="C522" s="86">
        <v>2</v>
      </c>
      <c r="D522" s="121">
        <v>0.003628042044909003</v>
      </c>
      <c r="E522" s="121">
        <v>1.457182924777475</v>
      </c>
      <c r="F522" s="86" t="s">
        <v>5084</v>
      </c>
      <c r="G522" s="86" t="b">
        <v>0</v>
      </c>
      <c r="H522" s="86" t="b">
        <v>0</v>
      </c>
      <c r="I522" s="86" t="b">
        <v>0</v>
      </c>
      <c r="J522" s="86" t="b">
        <v>0</v>
      </c>
      <c r="K522" s="86" t="b">
        <v>0</v>
      </c>
      <c r="L522" s="86" t="b">
        <v>0</v>
      </c>
    </row>
    <row r="523" spans="1:12" ht="15">
      <c r="A523" s="86" t="s">
        <v>5186</v>
      </c>
      <c r="B523" s="86" t="s">
        <v>5193</v>
      </c>
      <c r="C523" s="86">
        <v>2</v>
      </c>
      <c r="D523" s="121">
        <v>0.003628042044909003</v>
      </c>
      <c r="E523" s="121">
        <v>1.457182924777475</v>
      </c>
      <c r="F523" s="86" t="s">
        <v>5084</v>
      </c>
      <c r="G523" s="86" t="b">
        <v>0</v>
      </c>
      <c r="H523" s="86" t="b">
        <v>0</v>
      </c>
      <c r="I523" s="86" t="b">
        <v>0</v>
      </c>
      <c r="J523" s="86" t="b">
        <v>0</v>
      </c>
      <c r="K523" s="86" t="b">
        <v>0</v>
      </c>
      <c r="L523" s="86" t="b">
        <v>0</v>
      </c>
    </row>
    <row r="524" spans="1:12" ht="15">
      <c r="A524" s="86" t="s">
        <v>5193</v>
      </c>
      <c r="B524" s="86" t="s">
        <v>5527</v>
      </c>
      <c r="C524" s="86">
        <v>2</v>
      </c>
      <c r="D524" s="121">
        <v>0.003628042044909003</v>
      </c>
      <c r="E524" s="121">
        <v>2.5711262770843115</v>
      </c>
      <c r="F524" s="86" t="s">
        <v>5084</v>
      </c>
      <c r="G524" s="86" t="b">
        <v>0</v>
      </c>
      <c r="H524" s="86" t="b">
        <v>0</v>
      </c>
      <c r="I524" s="86" t="b">
        <v>0</v>
      </c>
      <c r="J524" s="86" t="b">
        <v>0</v>
      </c>
      <c r="K524" s="86" t="b">
        <v>0</v>
      </c>
      <c r="L524" s="86" t="b">
        <v>0</v>
      </c>
    </row>
    <row r="525" spans="1:12" ht="15">
      <c r="A525" s="86" t="s">
        <v>5527</v>
      </c>
      <c r="B525" s="86" t="s">
        <v>5528</v>
      </c>
      <c r="C525" s="86">
        <v>2</v>
      </c>
      <c r="D525" s="121">
        <v>0.003628042044909003</v>
      </c>
      <c r="E525" s="121">
        <v>2.5711262770843115</v>
      </c>
      <c r="F525" s="86" t="s">
        <v>5084</v>
      </c>
      <c r="G525" s="86" t="b">
        <v>0</v>
      </c>
      <c r="H525" s="86" t="b">
        <v>0</v>
      </c>
      <c r="I525" s="86" t="b">
        <v>0</v>
      </c>
      <c r="J525" s="86" t="b">
        <v>0</v>
      </c>
      <c r="K525" s="86" t="b">
        <v>0</v>
      </c>
      <c r="L525" s="86" t="b">
        <v>0</v>
      </c>
    </row>
    <row r="526" spans="1:12" ht="15">
      <c r="A526" s="86" t="s">
        <v>5528</v>
      </c>
      <c r="B526" s="86" t="s">
        <v>5529</v>
      </c>
      <c r="C526" s="86">
        <v>2</v>
      </c>
      <c r="D526" s="121">
        <v>0.003628042044909003</v>
      </c>
      <c r="E526" s="121">
        <v>2.5711262770843115</v>
      </c>
      <c r="F526" s="86" t="s">
        <v>5084</v>
      </c>
      <c r="G526" s="86" t="b">
        <v>0</v>
      </c>
      <c r="H526" s="86" t="b">
        <v>0</v>
      </c>
      <c r="I526" s="86" t="b">
        <v>0</v>
      </c>
      <c r="J526" s="86" t="b">
        <v>0</v>
      </c>
      <c r="K526" s="86" t="b">
        <v>0</v>
      </c>
      <c r="L526" s="86" t="b">
        <v>0</v>
      </c>
    </row>
    <row r="527" spans="1:12" ht="15">
      <c r="A527" s="86" t="s">
        <v>5529</v>
      </c>
      <c r="B527" s="86" t="s">
        <v>5530</v>
      </c>
      <c r="C527" s="86">
        <v>2</v>
      </c>
      <c r="D527" s="121">
        <v>0.003628042044909003</v>
      </c>
      <c r="E527" s="121">
        <v>2.5711262770843115</v>
      </c>
      <c r="F527" s="86" t="s">
        <v>5084</v>
      </c>
      <c r="G527" s="86" t="b">
        <v>0</v>
      </c>
      <c r="H527" s="86" t="b">
        <v>0</v>
      </c>
      <c r="I527" s="86" t="b">
        <v>0</v>
      </c>
      <c r="J527" s="86" t="b">
        <v>0</v>
      </c>
      <c r="K527" s="86" t="b">
        <v>0</v>
      </c>
      <c r="L527" s="86" t="b">
        <v>0</v>
      </c>
    </row>
    <row r="528" spans="1:12" ht="15">
      <c r="A528" s="86" t="s">
        <v>5530</v>
      </c>
      <c r="B528" s="86" t="s">
        <v>5531</v>
      </c>
      <c r="C528" s="86">
        <v>2</v>
      </c>
      <c r="D528" s="121">
        <v>0.003628042044909003</v>
      </c>
      <c r="E528" s="121">
        <v>2.5711262770843115</v>
      </c>
      <c r="F528" s="86" t="s">
        <v>5084</v>
      </c>
      <c r="G528" s="86" t="b">
        <v>0</v>
      </c>
      <c r="H528" s="86" t="b">
        <v>0</v>
      </c>
      <c r="I528" s="86" t="b">
        <v>0</v>
      </c>
      <c r="J528" s="86" t="b">
        <v>0</v>
      </c>
      <c r="K528" s="86" t="b">
        <v>0</v>
      </c>
      <c r="L528" s="86" t="b">
        <v>0</v>
      </c>
    </row>
    <row r="529" spans="1:12" ht="15">
      <c r="A529" s="86" t="s">
        <v>5531</v>
      </c>
      <c r="B529" s="86" t="s">
        <v>5532</v>
      </c>
      <c r="C529" s="86">
        <v>2</v>
      </c>
      <c r="D529" s="121">
        <v>0.003628042044909003</v>
      </c>
      <c r="E529" s="121">
        <v>2.5711262770843115</v>
      </c>
      <c r="F529" s="86" t="s">
        <v>5084</v>
      </c>
      <c r="G529" s="86" t="b">
        <v>0</v>
      </c>
      <c r="H529" s="86" t="b">
        <v>0</v>
      </c>
      <c r="I529" s="86" t="b">
        <v>0</v>
      </c>
      <c r="J529" s="86" t="b">
        <v>0</v>
      </c>
      <c r="K529" s="86" t="b">
        <v>0</v>
      </c>
      <c r="L529" s="86" t="b">
        <v>0</v>
      </c>
    </row>
    <row r="530" spans="1:12" ht="15">
      <c r="A530" s="86" t="s">
        <v>5532</v>
      </c>
      <c r="B530" s="86" t="s">
        <v>5185</v>
      </c>
      <c r="C530" s="86">
        <v>2</v>
      </c>
      <c r="D530" s="121">
        <v>0.003628042044909003</v>
      </c>
      <c r="E530" s="121">
        <v>2.5711262770843115</v>
      </c>
      <c r="F530" s="86" t="s">
        <v>5084</v>
      </c>
      <c r="G530" s="86" t="b">
        <v>0</v>
      </c>
      <c r="H530" s="86" t="b">
        <v>0</v>
      </c>
      <c r="I530" s="86" t="b">
        <v>0</v>
      </c>
      <c r="J530" s="86" t="b">
        <v>0</v>
      </c>
      <c r="K530" s="86" t="b">
        <v>0</v>
      </c>
      <c r="L530" s="86" t="b">
        <v>0</v>
      </c>
    </row>
    <row r="531" spans="1:12" ht="15">
      <c r="A531" s="86" t="s">
        <v>5185</v>
      </c>
      <c r="B531" s="86" t="s">
        <v>5533</v>
      </c>
      <c r="C531" s="86">
        <v>2</v>
      </c>
      <c r="D531" s="121">
        <v>0.003628042044909003</v>
      </c>
      <c r="E531" s="121">
        <v>2.5711262770843115</v>
      </c>
      <c r="F531" s="86" t="s">
        <v>5084</v>
      </c>
      <c r="G531" s="86" t="b">
        <v>0</v>
      </c>
      <c r="H531" s="86" t="b">
        <v>0</v>
      </c>
      <c r="I531" s="86" t="b">
        <v>0</v>
      </c>
      <c r="J531" s="86" t="b">
        <v>0</v>
      </c>
      <c r="K531" s="86" t="b">
        <v>0</v>
      </c>
      <c r="L531" s="86" t="b">
        <v>0</v>
      </c>
    </row>
    <row r="532" spans="1:12" ht="15">
      <c r="A532" s="86" t="s">
        <v>5533</v>
      </c>
      <c r="B532" s="86" t="s">
        <v>5526</v>
      </c>
      <c r="C532" s="86">
        <v>2</v>
      </c>
      <c r="D532" s="121">
        <v>0.003628042044909003</v>
      </c>
      <c r="E532" s="121">
        <v>1.457182924777475</v>
      </c>
      <c r="F532" s="86" t="s">
        <v>5084</v>
      </c>
      <c r="G532" s="86" t="b">
        <v>0</v>
      </c>
      <c r="H532" s="86" t="b">
        <v>0</v>
      </c>
      <c r="I532" s="86" t="b">
        <v>0</v>
      </c>
      <c r="J532" s="86" t="b">
        <v>1</v>
      </c>
      <c r="K532" s="86" t="b">
        <v>0</v>
      </c>
      <c r="L532" s="86" t="b">
        <v>0</v>
      </c>
    </row>
    <row r="533" spans="1:12" ht="15">
      <c r="A533" s="86" t="s">
        <v>5526</v>
      </c>
      <c r="B533" s="86" t="s">
        <v>5184</v>
      </c>
      <c r="C533" s="86">
        <v>2</v>
      </c>
      <c r="D533" s="121">
        <v>0.003628042044909003</v>
      </c>
      <c r="E533" s="121">
        <v>0.3432395724706382</v>
      </c>
      <c r="F533" s="86" t="s">
        <v>5084</v>
      </c>
      <c r="G533" s="86" t="b">
        <v>1</v>
      </c>
      <c r="H533" s="86" t="b">
        <v>0</v>
      </c>
      <c r="I533" s="86" t="b">
        <v>0</v>
      </c>
      <c r="J533" s="86" t="b">
        <v>0</v>
      </c>
      <c r="K533" s="86" t="b">
        <v>0</v>
      </c>
      <c r="L533" s="86" t="b">
        <v>0</v>
      </c>
    </row>
    <row r="534" spans="1:12" ht="15">
      <c r="A534" s="86" t="s">
        <v>5184</v>
      </c>
      <c r="B534" s="86" t="s">
        <v>5187</v>
      </c>
      <c r="C534" s="86">
        <v>2</v>
      </c>
      <c r="D534" s="121">
        <v>0.003628042044909003</v>
      </c>
      <c r="E534" s="121">
        <v>1.457182924777475</v>
      </c>
      <c r="F534" s="86" t="s">
        <v>5084</v>
      </c>
      <c r="G534" s="86" t="b">
        <v>0</v>
      </c>
      <c r="H534" s="86" t="b">
        <v>0</v>
      </c>
      <c r="I534" s="86" t="b">
        <v>0</v>
      </c>
      <c r="J534" s="86" t="b">
        <v>0</v>
      </c>
      <c r="K534" s="86" t="b">
        <v>0</v>
      </c>
      <c r="L534" s="86" t="b">
        <v>0</v>
      </c>
    </row>
    <row r="535" spans="1:12" ht="15">
      <c r="A535" s="86" t="s">
        <v>5187</v>
      </c>
      <c r="B535" s="86" t="s">
        <v>5191</v>
      </c>
      <c r="C535" s="86">
        <v>2</v>
      </c>
      <c r="D535" s="121">
        <v>0.003628042044909003</v>
      </c>
      <c r="E535" s="121">
        <v>2.5711262770843115</v>
      </c>
      <c r="F535" s="86" t="s">
        <v>5084</v>
      </c>
      <c r="G535" s="86" t="b">
        <v>0</v>
      </c>
      <c r="H535" s="86" t="b">
        <v>0</v>
      </c>
      <c r="I535" s="86" t="b">
        <v>0</v>
      </c>
      <c r="J535" s="86" t="b">
        <v>0</v>
      </c>
      <c r="K535" s="86" t="b">
        <v>0</v>
      </c>
      <c r="L535" s="86" t="b">
        <v>0</v>
      </c>
    </row>
    <row r="536" spans="1:12" ht="15">
      <c r="A536" s="86" t="s">
        <v>5191</v>
      </c>
      <c r="B536" s="86" t="s">
        <v>5183</v>
      </c>
      <c r="C536" s="86">
        <v>2</v>
      </c>
      <c r="D536" s="121">
        <v>0.003628042044909003</v>
      </c>
      <c r="E536" s="121">
        <v>1.1162814170758015</v>
      </c>
      <c r="F536" s="86" t="s">
        <v>5084</v>
      </c>
      <c r="G536" s="86" t="b">
        <v>0</v>
      </c>
      <c r="H536" s="86" t="b">
        <v>0</v>
      </c>
      <c r="I536" s="86" t="b">
        <v>0</v>
      </c>
      <c r="J536" s="86" t="b">
        <v>0</v>
      </c>
      <c r="K536" s="86" t="b">
        <v>0</v>
      </c>
      <c r="L536" s="86" t="b">
        <v>0</v>
      </c>
    </row>
    <row r="537" spans="1:12" ht="15">
      <c r="A537" s="86" t="s">
        <v>5187</v>
      </c>
      <c r="B537" s="86" t="s">
        <v>5191</v>
      </c>
      <c r="C537" s="86">
        <v>24</v>
      </c>
      <c r="D537" s="121">
        <v>0.0072733735285748</v>
      </c>
      <c r="E537" s="121">
        <v>1.709693869727792</v>
      </c>
      <c r="F537" s="86" t="s">
        <v>5085</v>
      </c>
      <c r="G537" s="86" t="b">
        <v>0</v>
      </c>
      <c r="H537" s="86" t="b">
        <v>0</v>
      </c>
      <c r="I537" s="86" t="b">
        <v>0</v>
      </c>
      <c r="J537" s="86" t="b">
        <v>0</v>
      </c>
      <c r="K537" s="86" t="b">
        <v>0</v>
      </c>
      <c r="L537" s="86" t="b">
        <v>0</v>
      </c>
    </row>
    <row r="538" spans="1:12" ht="15">
      <c r="A538" s="86" t="s">
        <v>5527</v>
      </c>
      <c r="B538" s="86" t="s">
        <v>5528</v>
      </c>
      <c r="C538" s="86">
        <v>18</v>
      </c>
      <c r="D538" s="121">
        <v>0.0071997138228852495</v>
      </c>
      <c r="E538" s="121">
        <v>1.8346326063360918</v>
      </c>
      <c r="F538" s="86" t="s">
        <v>5085</v>
      </c>
      <c r="G538" s="86" t="b">
        <v>0</v>
      </c>
      <c r="H538" s="86" t="b">
        <v>0</v>
      </c>
      <c r="I538" s="86" t="b">
        <v>0</v>
      </c>
      <c r="J538" s="86" t="b">
        <v>0</v>
      </c>
      <c r="K538" s="86" t="b">
        <v>0</v>
      </c>
      <c r="L538" s="86" t="b">
        <v>0</v>
      </c>
    </row>
    <row r="539" spans="1:12" ht="15">
      <c r="A539" s="86" t="s">
        <v>5528</v>
      </c>
      <c r="B539" s="86" t="s">
        <v>5529</v>
      </c>
      <c r="C539" s="86">
        <v>18</v>
      </c>
      <c r="D539" s="121">
        <v>0.0071997138228852495</v>
      </c>
      <c r="E539" s="121">
        <v>1.8346326063360918</v>
      </c>
      <c r="F539" s="86" t="s">
        <v>5085</v>
      </c>
      <c r="G539" s="86" t="b">
        <v>0</v>
      </c>
      <c r="H539" s="86" t="b">
        <v>0</v>
      </c>
      <c r="I539" s="86" t="b">
        <v>0</v>
      </c>
      <c r="J539" s="86" t="b">
        <v>0</v>
      </c>
      <c r="K539" s="86" t="b">
        <v>0</v>
      </c>
      <c r="L539" s="86" t="b">
        <v>0</v>
      </c>
    </row>
    <row r="540" spans="1:12" ht="15">
      <c r="A540" s="86" t="s">
        <v>5529</v>
      </c>
      <c r="B540" s="86" t="s">
        <v>5530</v>
      </c>
      <c r="C540" s="86">
        <v>18</v>
      </c>
      <c r="D540" s="121">
        <v>0.0071997138228852495</v>
      </c>
      <c r="E540" s="121">
        <v>1.8346326063360918</v>
      </c>
      <c r="F540" s="86" t="s">
        <v>5085</v>
      </c>
      <c r="G540" s="86" t="b">
        <v>0</v>
      </c>
      <c r="H540" s="86" t="b">
        <v>0</v>
      </c>
      <c r="I540" s="86" t="b">
        <v>0</v>
      </c>
      <c r="J540" s="86" t="b">
        <v>0</v>
      </c>
      <c r="K540" s="86" t="b">
        <v>0</v>
      </c>
      <c r="L540" s="86" t="b">
        <v>0</v>
      </c>
    </row>
    <row r="541" spans="1:12" ht="15">
      <c r="A541" s="86" t="s">
        <v>5530</v>
      </c>
      <c r="B541" s="86" t="s">
        <v>5531</v>
      </c>
      <c r="C541" s="86">
        <v>18</v>
      </c>
      <c r="D541" s="121">
        <v>0.0071997138228852495</v>
      </c>
      <c r="E541" s="121">
        <v>1.8346326063360918</v>
      </c>
      <c r="F541" s="86" t="s">
        <v>5085</v>
      </c>
      <c r="G541" s="86" t="b">
        <v>0</v>
      </c>
      <c r="H541" s="86" t="b">
        <v>0</v>
      </c>
      <c r="I541" s="86" t="b">
        <v>0</v>
      </c>
      <c r="J541" s="86" t="b">
        <v>0</v>
      </c>
      <c r="K541" s="86" t="b">
        <v>0</v>
      </c>
      <c r="L541" s="86" t="b">
        <v>0</v>
      </c>
    </row>
    <row r="542" spans="1:12" ht="15">
      <c r="A542" s="86" t="s">
        <v>5531</v>
      </c>
      <c r="B542" s="86" t="s">
        <v>5532</v>
      </c>
      <c r="C542" s="86">
        <v>18</v>
      </c>
      <c r="D542" s="121">
        <v>0.0071997138228852495</v>
      </c>
      <c r="E542" s="121">
        <v>1.8346326063360918</v>
      </c>
      <c r="F542" s="86" t="s">
        <v>5085</v>
      </c>
      <c r="G542" s="86" t="b">
        <v>0</v>
      </c>
      <c r="H542" s="86" t="b">
        <v>0</v>
      </c>
      <c r="I542" s="86" t="b">
        <v>0</v>
      </c>
      <c r="J542" s="86" t="b">
        <v>0</v>
      </c>
      <c r="K542" s="86" t="b">
        <v>0</v>
      </c>
      <c r="L542" s="86" t="b">
        <v>0</v>
      </c>
    </row>
    <row r="543" spans="1:12" ht="15">
      <c r="A543" s="86" t="s">
        <v>5532</v>
      </c>
      <c r="B543" s="86" t="s">
        <v>5185</v>
      </c>
      <c r="C543" s="86">
        <v>18</v>
      </c>
      <c r="D543" s="121">
        <v>0.0071997138228852495</v>
      </c>
      <c r="E543" s="121">
        <v>1.4988405044128987</v>
      </c>
      <c r="F543" s="86" t="s">
        <v>5085</v>
      </c>
      <c r="G543" s="86" t="b">
        <v>0</v>
      </c>
      <c r="H543" s="86" t="b">
        <v>0</v>
      </c>
      <c r="I543" s="86" t="b">
        <v>0</v>
      </c>
      <c r="J543" s="86" t="b">
        <v>0</v>
      </c>
      <c r="K543" s="86" t="b">
        <v>0</v>
      </c>
      <c r="L543" s="86" t="b">
        <v>0</v>
      </c>
    </row>
    <row r="544" spans="1:12" ht="15">
      <c r="A544" s="86" t="s">
        <v>5185</v>
      </c>
      <c r="B544" s="86" t="s">
        <v>5533</v>
      </c>
      <c r="C544" s="86">
        <v>18</v>
      </c>
      <c r="D544" s="121">
        <v>0.0071997138228852495</v>
      </c>
      <c r="E544" s="121">
        <v>1.4988405044128987</v>
      </c>
      <c r="F544" s="86" t="s">
        <v>5085</v>
      </c>
      <c r="G544" s="86" t="b">
        <v>0</v>
      </c>
      <c r="H544" s="86" t="b">
        <v>0</v>
      </c>
      <c r="I544" s="86" t="b">
        <v>0</v>
      </c>
      <c r="J544" s="86" t="b">
        <v>0</v>
      </c>
      <c r="K544" s="86" t="b">
        <v>0</v>
      </c>
      <c r="L544" s="86" t="b">
        <v>0</v>
      </c>
    </row>
    <row r="545" spans="1:12" ht="15">
      <c r="A545" s="86" t="s">
        <v>5533</v>
      </c>
      <c r="B545" s="86" t="s">
        <v>5526</v>
      </c>
      <c r="C545" s="86">
        <v>18</v>
      </c>
      <c r="D545" s="121">
        <v>0.0071997138228852495</v>
      </c>
      <c r="E545" s="121">
        <v>1.8346326063360918</v>
      </c>
      <c r="F545" s="86" t="s">
        <v>5085</v>
      </c>
      <c r="G545" s="86" t="b">
        <v>0</v>
      </c>
      <c r="H545" s="86" t="b">
        <v>0</v>
      </c>
      <c r="I545" s="86" t="b">
        <v>0</v>
      </c>
      <c r="J545" s="86" t="b">
        <v>1</v>
      </c>
      <c r="K545" s="86" t="b">
        <v>0</v>
      </c>
      <c r="L545" s="86" t="b">
        <v>0</v>
      </c>
    </row>
    <row r="546" spans="1:12" ht="15">
      <c r="A546" s="86" t="s">
        <v>5526</v>
      </c>
      <c r="B546" s="86" t="s">
        <v>5184</v>
      </c>
      <c r="C546" s="86">
        <v>18</v>
      </c>
      <c r="D546" s="121">
        <v>0.0071997138228852495</v>
      </c>
      <c r="E546" s="121">
        <v>1.709693869727792</v>
      </c>
      <c r="F546" s="86" t="s">
        <v>5085</v>
      </c>
      <c r="G546" s="86" t="b">
        <v>1</v>
      </c>
      <c r="H546" s="86" t="b">
        <v>0</v>
      </c>
      <c r="I546" s="86" t="b">
        <v>0</v>
      </c>
      <c r="J546" s="86" t="b">
        <v>0</v>
      </c>
      <c r="K546" s="86" t="b">
        <v>0</v>
      </c>
      <c r="L546" s="86" t="b">
        <v>0</v>
      </c>
    </row>
    <row r="547" spans="1:12" ht="15">
      <c r="A547" s="86" t="s">
        <v>5191</v>
      </c>
      <c r="B547" s="86" t="s">
        <v>5183</v>
      </c>
      <c r="C547" s="86">
        <v>18</v>
      </c>
      <c r="D547" s="121">
        <v>0.0071997138228852495</v>
      </c>
      <c r="E547" s="121">
        <v>1.2325726150081295</v>
      </c>
      <c r="F547" s="86" t="s">
        <v>5085</v>
      </c>
      <c r="G547" s="86" t="b">
        <v>0</v>
      </c>
      <c r="H547" s="86" t="b">
        <v>0</v>
      </c>
      <c r="I547" s="86" t="b">
        <v>0</v>
      </c>
      <c r="J547" s="86" t="b">
        <v>0</v>
      </c>
      <c r="K547" s="86" t="b">
        <v>0</v>
      </c>
      <c r="L547" s="86" t="b">
        <v>0</v>
      </c>
    </row>
    <row r="548" spans="1:12" ht="15">
      <c r="A548" s="86" t="s">
        <v>5590</v>
      </c>
      <c r="B548" s="86" t="s">
        <v>5212</v>
      </c>
      <c r="C548" s="86">
        <v>15</v>
      </c>
      <c r="D548" s="121">
        <v>0.006921187966483276</v>
      </c>
      <c r="E548" s="121">
        <v>1.5217033873724028</v>
      </c>
      <c r="F548" s="86" t="s">
        <v>5085</v>
      </c>
      <c r="G548" s="86" t="b">
        <v>0</v>
      </c>
      <c r="H548" s="86" t="b">
        <v>0</v>
      </c>
      <c r="I548" s="86" t="b">
        <v>0</v>
      </c>
      <c r="J548" s="86" t="b">
        <v>0</v>
      </c>
      <c r="K548" s="86" t="b">
        <v>0</v>
      </c>
      <c r="L548" s="86" t="b">
        <v>0</v>
      </c>
    </row>
    <row r="549" spans="1:12" ht="15">
      <c r="A549" s="86" t="s">
        <v>5212</v>
      </c>
      <c r="B549" s="86" t="s">
        <v>5591</v>
      </c>
      <c r="C549" s="86">
        <v>15</v>
      </c>
      <c r="D549" s="121">
        <v>0.006921187966483276</v>
      </c>
      <c r="E549" s="121">
        <v>1.5217033873724028</v>
      </c>
      <c r="F549" s="86" t="s">
        <v>5085</v>
      </c>
      <c r="G549" s="86" t="b">
        <v>0</v>
      </c>
      <c r="H549" s="86" t="b">
        <v>0</v>
      </c>
      <c r="I549" s="86" t="b">
        <v>0</v>
      </c>
      <c r="J549" s="86" t="b">
        <v>0</v>
      </c>
      <c r="K549" s="86" t="b">
        <v>1</v>
      </c>
      <c r="L549" s="86" t="b">
        <v>0</v>
      </c>
    </row>
    <row r="550" spans="1:12" ht="15">
      <c r="A550" s="86" t="s">
        <v>5591</v>
      </c>
      <c r="B550" s="86" t="s">
        <v>5592</v>
      </c>
      <c r="C550" s="86">
        <v>15</v>
      </c>
      <c r="D550" s="121">
        <v>0.006921187966483276</v>
      </c>
      <c r="E550" s="121">
        <v>1.9138138523837167</v>
      </c>
      <c r="F550" s="86" t="s">
        <v>5085</v>
      </c>
      <c r="G550" s="86" t="b">
        <v>0</v>
      </c>
      <c r="H550" s="86" t="b">
        <v>1</v>
      </c>
      <c r="I550" s="86" t="b">
        <v>0</v>
      </c>
      <c r="J550" s="86" t="b">
        <v>0</v>
      </c>
      <c r="K550" s="86" t="b">
        <v>0</v>
      </c>
      <c r="L550" s="86" t="b">
        <v>0</v>
      </c>
    </row>
    <row r="551" spans="1:12" ht="15">
      <c r="A551" s="86" t="s">
        <v>5592</v>
      </c>
      <c r="B551" s="86" t="s">
        <v>5183</v>
      </c>
      <c r="C551" s="86">
        <v>15</v>
      </c>
      <c r="D551" s="121">
        <v>0.006921187966483276</v>
      </c>
      <c r="E551" s="121">
        <v>1.3575113516164294</v>
      </c>
      <c r="F551" s="86" t="s">
        <v>5085</v>
      </c>
      <c r="G551" s="86" t="b">
        <v>0</v>
      </c>
      <c r="H551" s="86" t="b">
        <v>0</v>
      </c>
      <c r="I551" s="86" t="b">
        <v>0</v>
      </c>
      <c r="J551" s="86" t="b">
        <v>0</v>
      </c>
      <c r="K551" s="86" t="b">
        <v>0</v>
      </c>
      <c r="L551" s="86" t="b">
        <v>0</v>
      </c>
    </row>
    <row r="552" spans="1:12" ht="15">
      <c r="A552" s="86" t="s">
        <v>5183</v>
      </c>
      <c r="B552" s="86" t="s">
        <v>5593</v>
      </c>
      <c r="C552" s="86">
        <v>15</v>
      </c>
      <c r="D552" s="121">
        <v>0.006921187966483276</v>
      </c>
      <c r="E552" s="121">
        <v>1.5458370670891224</v>
      </c>
      <c r="F552" s="86" t="s">
        <v>5085</v>
      </c>
      <c r="G552" s="86" t="b">
        <v>0</v>
      </c>
      <c r="H552" s="86" t="b">
        <v>0</v>
      </c>
      <c r="I552" s="86" t="b">
        <v>0</v>
      </c>
      <c r="J552" s="86" t="b">
        <v>0</v>
      </c>
      <c r="K552" s="86" t="b">
        <v>0</v>
      </c>
      <c r="L552" s="86" t="b">
        <v>0</v>
      </c>
    </row>
    <row r="553" spans="1:12" ht="15">
      <c r="A553" s="86" t="s">
        <v>5593</v>
      </c>
      <c r="B553" s="86" t="s">
        <v>5594</v>
      </c>
      <c r="C553" s="86">
        <v>15</v>
      </c>
      <c r="D553" s="121">
        <v>0.006921187966483276</v>
      </c>
      <c r="E553" s="121">
        <v>1.9138138523837167</v>
      </c>
      <c r="F553" s="86" t="s">
        <v>5085</v>
      </c>
      <c r="G553" s="86" t="b">
        <v>0</v>
      </c>
      <c r="H553" s="86" t="b">
        <v>0</v>
      </c>
      <c r="I553" s="86" t="b">
        <v>0</v>
      </c>
      <c r="J553" s="86" t="b">
        <v>0</v>
      </c>
      <c r="K553" s="86" t="b">
        <v>0</v>
      </c>
      <c r="L553" s="86" t="b">
        <v>0</v>
      </c>
    </row>
    <row r="554" spans="1:12" ht="15">
      <c r="A554" s="86" t="s">
        <v>5594</v>
      </c>
      <c r="B554" s="86" t="s">
        <v>5595</v>
      </c>
      <c r="C554" s="86">
        <v>15</v>
      </c>
      <c r="D554" s="121">
        <v>0.006921187966483276</v>
      </c>
      <c r="E554" s="121">
        <v>1.9138138523837167</v>
      </c>
      <c r="F554" s="86" t="s">
        <v>5085</v>
      </c>
      <c r="G554" s="86" t="b">
        <v>0</v>
      </c>
      <c r="H554" s="86" t="b">
        <v>0</v>
      </c>
      <c r="I554" s="86" t="b">
        <v>0</v>
      </c>
      <c r="J554" s="86" t="b">
        <v>0</v>
      </c>
      <c r="K554" s="86" t="b">
        <v>0</v>
      </c>
      <c r="L554" s="86" t="b">
        <v>0</v>
      </c>
    </row>
    <row r="555" spans="1:12" ht="15">
      <c r="A555" s="86" t="s">
        <v>5595</v>
      </c>
      <c r="B555" s="86" t="s">
        <v>5185</v>
      </c>
      <c r="C555" s="86">
        <v>15</v>
      </c>
      <c r="D555" s="121">
        <v>0.006921187966483276</v>
      </c>
      <c r="E555" s="121">
        <v>1.4988405044128987</v>
      </c>
      <c r="F555" s="86" t="s">
        <v>5085</v>
      </c>
      <c r="G555" s="86" t="b">
        <v>0</v>
      </c>
      <c r="H555" s="86" t="b">
        <v>0</v>
      </c>
      <c r="I555" s="86" t="b">
        <v>0</v>
      </c>
      <c r="J555" s="86" t="b">
        <v>0</v>
      </c>
      <c r="K555" s="86" t="b">
        <v>0</v>
      </c>
      <c r="L555" s="86" t="b">
        <v>0</v>
      </c>
    </row>
    <row r="556" spans="1:12" ht="15">
      <c r="A556" s="86" t="s">
        <v>5185</v>
      </c>
      <c r="B556" s="86" t="s">
        <v>5596</v>
      </c>
      <c r="C556" s="86">
        <v>15</v>
      </c>
      <c r="D556" s="121">
        <v>0.006921187966483276</v>
      </c>
      <c r="E556" s="121">
        <v>1.4988405044128987</v>
      </c>
      <c r="F556" s="86" t="s">
        <v>5085</v>
      </c>
      <c r="G556" s="86" t="b">
        <v>0</v>
      </c>
      <c r="H556" s="86" t="b">
        <v>0</v>
      </c>
      <c r="I556" s="86" t="b">
        <v>0</v>
      </c>
      <c r="J556" s="86" t="b">
        <v>0</v>
      </c>
      <c r="K556" s="86" t="b">
        <v>0</v>
      </c>
      <c r="L556" s="86" t="b">
        <v>0</v>
      </c>
    </row>
    <row r="557" spans="1:12" ht="15">
      <c r="A557" s="86" t="s">
        <v>5596</v>
      </c>
      <c r="B557" s="86" t="s">
        <v>5597</v>
      </c>
      <c r="C557" s="86">
        <v>15</v>
      </c>
      <c r="D557" s="121">
        <v>0.006921187966483276</v>
      </c>
      <c r="E557" s="121">
        <v>1.9138138523837167</v>
      </c>
      <c r="F557" s="86" t="s">
        <v>5085</v>
      </c>
      <c r="G557" s="86" t="b">
        <v>0</v>
      </c>
      <c r="H557" s="86" t="b">
        <v>0</v>
      </c>
      <c r="I557" s="86" t="b">
        <v>0</v>
      </c>
      <c r="J557" s="86" t="b">
        <v>0</v>
      </c>
      <c r="K557" s="86" t="b">
        <v>0</v>
      </c>
      <c r="L557" s="86" t="b">
        <v>0</v>
      </c>
    </row>
    <row r="558" spans="1:12" ht="15">
      <c r="A558" s="86" t="s">
        <v>5597</v>
      </c>
      <c r="B558" s="86" t="s">
        <v>5598</v>
      </c>
      <c r="C558" s="86">
        <v>15</v>
      </c>
      <c r="D558" s="121">
        <v>0.006921187966483276</v>
      </c>
      <c r="E558" s="121">
        <v>1.9138138523837167</v>
      </c>
      <c r="F558" s="86" t="s">
        <v>5085</v>
      </c>
      <c r="G558" s="86" t="b">
        <v>0</v>
      </c>
      <c r="H558" s="86" t="b">
        <v>0</v>
      </c>
      <c r="I558" s="86" t="b">
        <v>0</v>
      </c>
      <c r="J558" s="86" t="b">
        <v>0</v>
      </c>
      <c r="K558" s="86" t="b">
        <v>0</v>
      </c>
      <c r="L558" s="86" t="b">
        <v>0</v>
      </c>
    </row>
    <row r="559" spans="1:12" ht="15">
      <c r="A559" s="86" t="s">
        <v>5598</v>
      </c>
      <c r="B559" s="86" t="s">
        <v>5599</v>
      </c>
      <c r="C559" s="86">
        <v>15</v>
      </c>
      <c r="D559" s="121">
        <v>0.006921187966483276</v>
      </c>
      <c r="E559" s="121">
        <v>1.9138138523837167</v>
      </c>
      <c r="F559" s="86" t="s">
        <v>5085</v>
      </c>
      <c r="G559" s="86" t="b">
        <v>0</v>
      </c>
      <c r="H559" s="86" t="b">
        <v>0</v>
      </c>
      <c r="I559" s="86" t="b">
        <v>0</v>
      </c>
      <c r="J559" s="86" t="b">
        <v>0</v>
      </c>
      <c r="K559" s="86" t="b">
        <v>0</v>
      </c>
      <c r="L559" s="86" t="b">
        <v>0</v>
      </c>
    </row>
    <row r="560" spans="1:12" ht="15">
      <c r="A560" s="86" t="s">
        <v>5599</v>
      </c>
      <c r="B560" s="86" t="s">
        <v>5214</v>
      </c>
      <c r="C560" s="86">
        <v>15</v>
      </c>
      <c r="D560" s="121">
        <v>0.006921187966483276</v>
      </c>
      <c r="E560" s="121">
        <v>1.7676858167054788</v>
      </c>
      <c r="F560" s="86" t="s">
        <v>5085</v>
      </c>
      <c r="G560" s="86" t="b">
        <v>0</v>
      </c>
      <c r="H560" s="86" t="b">
        <v>0</v>
      </c>
      <c r="I560" s="86" t="b">
        <v>0</v>
      </c>
      <c r="J560" s="86" t="b">
        <v>0</v>
      </c>
      <c r="K560" s="86" t="b">
        <v>0</v>
      </c>
      <c r="L560" s="86" t="b">
        <v>0</v>
      </c>
    </row>
    <row r="561" spans="1:12" ht="15">
      <c r="A561" s="86" t="s">
        <v>5214</v>
      </c>
      <c r="B561" s="86" t="s">
        <v>5600</v>
      </c>
      <c r="C561" s="86">
        <v>15</v>
      </c>
      <c r="D561" s="121">
        <v>0.006921187966483276</v>
      </c>
      <c r="E561" s="121">
        <v>1.7676858167054788</v>
      </c>
      <c r="F561" s="86" t="s">
        <v>5085</v>
      </c>
      <c r="G561" s="86" t="b">
        <v>0</v>
      </c>
      <c r="H561" s="86" t="b">
        <v>0</v>
      </c>
      <c r="I561" s="86" t="b">
        <v>0</v>
      </c>
      <c r="J561" s="86" t="b">
        <v>0</v>
      </c>
      <c r="K561" s="86" t="b">
        <v>0</v>
      </c>
      <c r="L561" s="86" t="b">
        <v>0</v>
      </c>
    </row>
    <row r="562" spans="1:12" ht="15">
      <c r="A562" s="86" t="s">
        <v>5600</v>
      </c>
      <c r="B562" s="86" t="s">
        <v>5212</v>
      </c>
      <c r="C562" s="86">
        <v>15</v>
      </c>
      <c r="D562" s="121">
        <v>0.006921187966483276</v>
      </c>
      <c r="E562" s="121">
        <v>1.5217033873724028</v>
      </c>
      <c r="F562" s="86" t="s">
        <v>5085</v>
      </c>
      <c r="G562" s="86" t="b">
        <v>0</v>
      </c>
      <c r="H562" s="86" t="b">
        <v>0</v>
      </c>
      <c r="I562" s="86" t="b">
        <v>0</v>
      </c>
      <c r="J562" s="86" t="b">
        <v>0</v>
      </c>
      <c r="K562" s="86" t="b">
        <v>0</v>
      </c>
      <c r="L562" s="86" t="b">
        <v>0</v>
      </c>
    </row>
    <row r="563" spans="1:12" ht="15">
      <c r="A563" s="86" t="s">
        <v>5212</v>
      </c>
      <c r="B563" s="86" t="s">
        <v>5213</v>
      </c>
      <c r="C563" s="86">
        <v>15</v>
      </c>
      <c r="D563" s="121">
        <v>0.006921187966483276</v>
      </c>
      <c r="E563" s="121">
        <v>1.375575351694165</v>
      </c>
      <c r="F563" s="86" t="s">
        <v>5085</v>
      </c>
      <c r="G563" s="86" t="b">
        <v>0</v>
      </c>
      <c r="H563" s="86" t="b">
        <v>0</v>
      </c>
      <c r="I563" s="86" t="b">
        <v>0</v>
      </c>
      <c r="J563" s="86" t="b">
        <v>0</v>
      </c>
      <c r="K563" s="86" t="b">
        <v>0</v>
      </c>
      <c r="L563" s="86" t="b">
        <v>0</v>
      </c>
    </row>
    <row r="564" spans="1:12" ht="15">
      <c r="A564" s="86" t="s">
        <v>5213</v>
      </c>
      <c r="B564" s="86" t="s">
        <v>5601</v>
      </c>
      <c r="C564" s="86">
        <v>15</v>
      </c>
      <c r="D564" s="121">
        <v>0.006921187966483276</v>
      </c>
      <c r="E564" s="121">
        <v>1.7474824306171917</v>
      </c>
      <c r="F564" s="86" t="s">
        <v>5085</v>
      </c>
      <c r="G564" s="86" t="b">
        <v>0</v>
      </c>
      <c r="H564" s="86" t="b">
        <v>0</v>
      </c>
      <c r="I564" s="86" t="b">
        <v>0</v>
      </c>
      <c r="J564" s="86" t="b">
        <v>0</v>
      </c>
      <c r="K564" s="86" t="b">
        <v>0</v>
      </c>
      <c r="L564" s="86" t="b">
        <v>0</v>
      </c>
    </row>
    <row r="565" spans="1:12" ht="15">
      <c r="A565" s="86" t="s">
        <v>5601</v>
      </c>
      <c r="B565" s="86" t="s">
        <v>624</v>
      </c>
      <c r="C565" s="86">
        <v>15</v>
      </c>
      <c r="D565" s="121">
        <v>0.006921187966483276</v>
      </c>
      <c r="E565" s="121">
        <v>1.9138138523837167</v>
      </c>
      <c r="F565" s="86" t="s">
        <v>5085</v>
      </c>
      <c r="G565" s="86" t="b">
        <v>0</v>
      </c>
      <c r="H565" s="86" t="b">
        <v>0</v>
      </c>
      <c r="I565" s="86" t="b">
        <v>0</v>
      </c>
      <c r="J565" s="86" t="b">
        <v>0</v>
      </c>
      <c r="K565" s="86" t="b">
        <v>0</v>
      </c>
      <c r="L565" s="86" t="b">
        <v>0</v>
      </c>
    </row>
    <row r="566" spans="1:12" ht="15">
      <c r="A566" s="86" t="s">
        <v>5192</v>
      </c>
      <c r="B566" s="86" t="s">
        <v>5190</v>
      </c>
      <c r="C566" s="86">
        <v>13</v>
      </c>
      <c r="D566" s="121">
        <v>0.006625145516958105</v>
      </c>
      <c r="E566" s="121">
        <v>1.811151510486569</v>
      </c>
      <c r="F566" s="86" t="s">
        <v>5085</v>
      </c>
      <c r="G566" s="86" t="b">
        <v>0</v>
      </c>
      <c r="H566" s="86" t="b">
        <v>0</v>
      </c>
      <c r="I566" s="86" t="b">
        <v>0</v>
      </c>
      <c r="J566" s="86" t="b">
        <v>0</v>
      </c>
      <c r="K566" s="86" t="b">
        <v>0</v>
      </c>
      <c r="L566" s="86" t="b">
        <v>0</v>
      </c>
    </row>
    <row r="567" spans="1:12" ht="15">
      <c r="A567" s="86" t="s">
        <v>5186</v>
      </c>
      <c r="B567" s="86" t="s">
        <v>5193</v>
      </c>
      <c r="C567" s="86">
        <v>13</v>
      </c>
      <c r="D567" s="121">
        <v>0.006625145516958105</v>
      </c>
      <c r="E567" s="121">
        <v>1.811151510486569</v>
      </c>
      <c r="F567" s="86" t="s">
        <v>5085</v>
      </c>
      <c r="G567" s="86" t="b">
        <v>0</v>
      </c>
      <c r="H567" s="86" t="b">
        <v>0</v>
      </c>
      <c r="I567" s="86" t="b">
        <v>0</v>
      </c>
      <c r="J567" s="86" t="b">
        <v>0</v>
      </c>
      <c r="K567" s="86" t="b">
        <v>0</v>
      </c>
      <c r="L567" s="86" t="b">
        <v>0</v>
      </c>
    </row>
    <row r="568" spans="1:12" ht="15">
      <c r="A568" s="86" t="s">
        <v>5193</v>
      </c>
      <c r="B568" s="86" t="s">
        <v>5527</v>
      </c>
      <c r="C568" s="86">
        <v>13</v>
      </c>
      <c r="D568" s="121">
        <v>0.006625145516958105</v>
      </c>
      <c r="E568" s="121">
        <v>1.9759617591325611</v>
      </c>
      <c r="F568" s="86" t="s">
        <v>5085</v>
      </c>
      <c r="G568" s="86" t="b">
        <v>0</v>
      </c>
      <c r="H568" s="86" t="b">
        <v>0</v>
      </c>
      <c r="I568" s="86" t="b">
        <v>0</v>
      </c>
      <c r="J568" s="86" t="b">
        <v>0</v>
      </c>
      <c r="K568" s="86" t="b">
        <v>0</v>
      </c>
      <c r="L568" s="86" t="b">
        <v>0</v>
      </c>
    </row>
    <row r="569" spans="1:12" ht="15">
      <c r="A569" s="86" t="s">
        <v>5184</v>
      </c>
      <c r="B569" s="86" t="s">
        <v>5187</v>
      </c>
      <c r="C569" s="86">
        <v>13</v>
      </c>
      <c r="D569" s="121">
        <v>0.006625145516958105</v>
      </c>
      <c r="E569" s="121">
        <v>1.4434259803230227</v>
      </c>
      <c r="F569" s="86" t="s">
        <v>5085</v>
      </c>
      <c r="G569" s="86" t="b">
        <v>0</v>
      </c>
      <c r="H569" s="86" t="b">
        <v>0</v>
      </c>
      <c r="I569" s="86" t="b">
        <v>0</v>
      </c>
      <c r="J569" s="86" t="b">
        <v>0</v>
      </c>
      <c r="K569" s="86" t="b">
        <v>0</v>
      </c>
      <c r="L569" s="86" t="b">
        <v>0</v>
      </c>
    </row>
    <row r="570" spans="1:12" ht="15">
      <c r="A570" s="86" t="s">
        <v>5190</v>
      </c>
      <c r="B570" s="86" t="s">
        <v>5189</v>
      </c>
      <c r="C570" s="86">
        <v>13</v>
      </c>
      <c r="D570" s="121">
        <v>0.006625145516958105</v>
      </c>
      <c r="E570" s="121">
        <v>1.6463412618405768</v>
      </c>
      <c r="F570" s="86" t="s">
        <v>5085</v>
      </c>
      <c r="G570" s="86" t="b">
        <v>0</v>
      </c>
      <c r="H570" s="86" t="b">
        <v>0</v>
      </c>
      <c r="I570" s="86" t="b">
        <v>0</v>
      </c>
      <c r="J570" s="86" t="b">
        <v>0</v>
      </c>
      <c r="K570" s="86" t="b">
        <v>0</v>
      </c>
      <c r="L570" s="86" t="b">
        <v>0</v>
      </c>
    </row>
    <row r="571" spans="1:12" ht="15">
      <c r="A571" s="86" t="s">
        <v>5196</v>
      </c>
      <c r="B571" s="86" t="s">
        <v>5197</v>
      </c>
      <c r="C571" s="86">
        <v>7</v>
      </c>
      <c r="D571" s="121">
        <v>0.005027368348638644</v>
      </c>
      <c r="E571" s="121">
        <v>2.244807071425141</v>
      </c>
      <c r="F571" s="86" t="s">
        <v>5085</v>
      </c>
      <c r="G571" s="86" t="b">
        <v>0</v>
      </c>
      <c r="H571" s="86" t="b">
        <v>0</v>
      </c>
      <c r="I571" s="86" t="b">
        <v>0</v>
      </c>
      <c r="J571" s="86" t="b">
        <v>0</v>
      </c>
      <c r="K571" s="86" t="b">
        <v>0</v>
      </c>
      <c r="L571" s="86" t="b">
        <v>0</v>
      </c>
    </row>
    <row r="572" spans="1:12" ht="15">
      <c r="A572" s="86" t="s">
        <v>5197</v>
      </c>
      <c r="B572" s="86" t="s">
        <v>5198</v>
      </c>
      <c r="C572" s="86">
        <v>7</v>
      </c>
      <c r="D572" s="121">
        <v>0.005027368348638644</v>
      </c>
      <c r="E572" s="121">
        <v>2.244807071425141</v>
      </c>
      <c r="F572" s="86" t="s">
        <v>5085</v>
      </c>
      <c r="G572" s="86" t="b">
        <v>0</v>
      </c>
      <c r="H572" s="86" t="b">
        <v>0</v>
      </c>
      <c r="I572" s="86" t="b">
        <v>0</v>
      </c>
      <c r="J572" s="86" t="b">
        <v>0</v>
      </c>
      <c r="K572" s="86" t="b">
        <v>0</v>
      </c>
      <c r="L572" s="86" t="b">
        <v>0</v>
      </c>
    </row>
    <row r="573" spans="1:12" ht="15">
      <c r="A573" s="86" t="s">
        <v>5198</v>
      </c>
      <c r="B573" s="86" t="s">
        <v>5199</v>
      </c>
      <c r="C573" s="86">
        <v>7</v>
      </c>
      <c r="D573" s="121">
        <v>0.005027368348638644</v>
      </c>
      <c r="E573" s="121">
        <v>2.244807071425141</v>
      </c>
      <c r="F573" s="86" t="s">
        <v>5085</v>
      </c>
      <c r="G573" s="86" t="b">
        <v>0</v>
      </c>
      <c r="H573" s="86" t="b">
        <v>0</v>
      </c>
      <c r="I573" s="86" t="b">
        <v>0</v>
      </c>
      <c r="J573" s="86" t="b">
        <v>0</v>
      </c>
      <c r="K573" s="86" t="b">
        <v>0</v>
      </c>
      <c r="L573" s="86" t="b">
        <v>0</v>
      </c>
    </row>
    <row r="574" spans="1:12" ht="15">
      <c r="A574" s="86" t="s">
        <v>5199</v>
      </c>
      <c r="B574" s="86" t="s">
        <v>5200</v>
      </c>
      <c r="C574" s="86">
        <v>7</v>
      </c>
      <c r="D574" s="121">
        <v>0.005027368348638644</v>
      </c>
      <c r="E574" s="121">
        <v>2.244807071425141</v>
      </c>
      <c r="F574" s="86" t="s">
        <v>5085</v>
      </c>
      <c r="G574" s="86" t="b">
        <v>0</v>
      </c>
      <c r="H574" s="86" t="b">
        <v>0</v>
      </c>
      <c r="I574" s="86" t="b">
        <v>0</v>
      </c>
      <c r="J574" s="86" t="b">
        <v>0</v>
      </c>
      <c r="K574" s="86" t="b">
        <v>0</v>
      </c>
      <c r="L574" s="86" t="b">
        <v>0</v>
      </c>
    </row>
    <row r="575" spans="1:12" ht="15">
      <c r="A575" s="86" t="s">
        <v>5200</v>
      </c>
      <c r="B575" s="86" t="s">
        <v>5201</v>
      </c>
      <c r="C575" s="86">
        <v>7</v>
      </c>
      <c r="D575" s="121">
        <v>0.005027368348638644</v>
      </c>
      <c r="E575" s="121">
        <v>2.244807071425141</v>
      </c>
      <c r="F575" s="86" t="s">
        <v>5085</v>
      </c>
      <c r="G575" s="86" t="b">
        <v>0</v>
      </c>
      <c r="H575" s="86" t="b">
        <v>0</v>
      </c>
      <c r="I575" s="86" t="b">
        <v>0</v>
      </c>
      <c r="J575" s="86" t="b">
        <v>0</v>
      </c>
      <c r="K575" s="86" t="b">
        <v>0</v>
      </c>
      <c r="L575" s="86" t="b">
        <v>0</v>
      </c>
    </row>
    <row r="576" spans="1:12" ht="15">
      <c r="A576" s="86" t="s">
        <v>5201</v>
      </c>
      <c r="B576" s="86" t="s">
        <v>5202</v>
      </c>
      <c r="C576" s="86">
        <v>7</v>
      </c>
      <c r="D576" s="121">
        <v>0.005027368348638644</v>
      </c>
      <c r="E576" s="121">
        <v>2.244807071425141</v>
      </c>
      <c r="F576" s="86" t="s">
        <v>5085</v>
      </c>
      <c r="G576" s="86" t="b">
        <v>0</v>
      </c>
      <c r="H576" s="86" t="b">
        <v>0</v>
      </c>
      <c r="I576" s="86" t="b">
        <v>0</v>
      </c>
      <c r="J576" s="86" t="b">
        <v>0</v>
      </c>
      <c r="K576" s="86" t="b">
        <v>0</v>
      </c>
      <c r="L576" s="86" t="b">
        <v>0</v>
      </c>
    </row>
    <row r="577" spans="1:12" ht="15">
      <c r="A577" s="86" t="s">
        <v>5202</v>
      </c>
      <c r="B577" s="86" t="s">
        <v>5203</v>
      </c>
      <c r="C577" s="86">
        <v>7</v>
      </c>
      <c r="D577" s="121">
        <v>0.005027368348638644</v>
      </c>
      <c r="E577" s="121">
        <v>2.244807071425141</v>
      </c>
      <c r="F577" s="86" t="s">
        <v>5085</v>
      </c>
      <c r="G577" s="86" t="b">
        <v>0</v>
      </c>
      <c r="H577" s="86" t="b">
        <v>0</v>
      </c>
      <c r="I577" s="86" t="b">
        <v>0</v>
      </c>
      <c r="J577" s="86" t="b">
        <v>0</v>
      </c>
      <c r="K577" s="86" t="b">
        <v>0</v>
      </c>
      <c r="L577" s="86" t="b">
        <v>0</v>
      </c>
    </row>
    <row r="578" spans="1:12" ht="15">
      <c r="A578" s="86" t="s">
        <v>5203</v>
      </c>
      <c r="B578" s="86" t="s">
        <v>5183</v>
      </c>
      <c r="C578" s="86">
        <v>7</v>
      </c>
      <c r="D578" s="121">
        <v>0.005027368348638644</v>
      </c>
      <c r="E578" s="121">
        <v>1.3575113516164294</v>
      </c>
      <c r="F578" s="86" t="s">
        <v>5085</v>
      </c>
      <c r="G578" s="86" t="b">
        <v>0</v>
      </c>
      <c r="H578" s="86" t="b">
        <v>0</v>
      </c>
      <c r="I578" s="86" t="b">
        <v>0</v>
      </c>
      <c r="J578" s="86" t="b">
        <v>0</v>
      </c>
      <c r="K578" s="86" t="b">
        <v>0</v>
      </c>
      <c r="L578" s="86" t="b">
        <v>0</v>
      </c>
    </row>
    <row r="579" spans="1:12" ht="15">
      <c r="A579" s="86" t="s">
        <v>5183</v>
      </c>
      <c r="B579" s="86" t="s">
        <v>5195</v>
      </c>
      <c r="C579" s="86">
        <v>7</v>
      </c>
      <c r="D579" s="121">
        <v>0.005027368348638644</v>
      </c>
      <c r="E579" s="121">
        <v>1.3117538610557544</v>
      </c>
      <c r="F579" s="86" t="s">
        <v>5085</v>
      </c>
      <c r="G579" s="86" t="b">
        <v>0</v>
      </c>
      <c r="H579" s="86" t="b">
        <v>0</v>
      </c>
      <c r="I579" s="86" t="b">
        <v>0</v>
      </c>
      <c r="J579" s="86" t="b">
        <v>0</v>
      </c>
      <c r="K579" s="86" t="b">
        <v>0</v>
      </c>
      <c r="L579" s="86" t="b">
        <v>0</v>
      </c>
    </row>
    <row r="580" spans="1:12" ht="15">
      <c r="A580" s="86" t="s">
        <v>5195</v>
      </c>
      <c r="B580" s="86" t="s">
        <v>5536</v>
      </c>
      <c r="C580" s="86">
        <v>7</v>
      </c>
      <c r="D580" s="121">
        <v>0.005027368348638644</v>
      </c>
      <c r="E580" s="121">
        <v>2.010723865391773</v>
      </c>
      <c r="F580" s="86" t="s">
        <v>5085</v>
      </c>
      <c r="G580" s="86" t="b">
        <v>0</v>
      </c>
      <c r="H580" s="86" t="b">
        <v>0</v>
      </c>
      <c r="I580" s="86" t="b">
        <v>0</v>
      </c>
      <c r="J580" s="86" t="b">
        <v>0</v>
      </c>
      <c r="K580" s="86" t="b">
        <v>0</v>
      </c>
      <c r="L580" s="86" t="b">
        <v>0</v>
      </c>
    </row>
    <row r="581" spans="1:12" ht="15">
      <c r="A581" s="86" t="s">
        <v>5536</v>
      </c>
      <c r="B581" s="86" t="s">
        <v>5537</v>
      </c>
      <c r="C581" s="86">
        <v>7</v>
      </c>
      <c r="D581" s="121">
        <v>0.005027368348638644</v>
      </c>
      <c r="E581" s="121">
        <v>2.244807071425141</v>
      </c>
      <c r="F581" s="86" t="s">
        <v>5085</v>
      </c>
      <c r="G581" s="86" t="b">
        <v>0</v>
      </c>
      <c r="H581" s="86" t="b">
        <v>0</v>
      </c>
      <c r="I581" s="86" t="b">
        <v>0</v>
      </c>
      <c r="J581" s="86" t="b">
        <v>0</v>
      </c>
      <c r="K581" s="86" t="b">
        <v>0</v>
      </c>
      <c r="L581" s="86" t="b">
        <v>0</v>
      </c>
    </row>
    <row r="582" spans="1:12" ht="15">
      <c r="A582" s="86" t="s">
        <v>5537</v>
      </c>
      <c r="B582" s="86" t="s">
        <v>5538</v>
      </c>
      <c r="C582" s="86">
        <v>7</v>
      </c>
      <c r="D582" s="121">
        <v>0.005027368348638644</v>
      </c>
      <c r="E582" s="121">
        <v>2.244807071425141</v>
      </c>
      <c r="F582" s="86" t="s">
        <v>5085</v>
      </c>
      <c r="G582" s="86" t="b">
        <v>0</v>
      </c>
      <c r="H582" s="86" t="b">
        <v>0</v>
      </c>
      <c r="I582" s="86" t="b">
        <v>0</v>
      </c>
      <c r="J582" s="86" t="b">
        <v>0</v>
      </c>
      <c r="K582" s="86" t="b">
        <v>0</v>
      </c>
      <c r="L582" s="86" t="b">
        <v>0</v>
      </c>
    </row>
    <row r="583" spans="1:12" ht="15">
      <c r="A583" s="86" t="s">
        <v>5538</v>
      </c>
      <c r="B583" s="86" t="s">
        <v>5539</v>
      </c>
      <c r="C583" s="86">
        <v>7</v>
      </c>
      <c r="D583" s="121">
        <v>0.005027368348638644</v>
      </c>
      <c r="E583" s="121">
        <v>2.244807071425141</v>
      </c>
      <c r="F583" s="86" t="s">
        <v>5085</v>
      </c>
      <c r="G583" s="86" t="b">
        <v>0</v>
      </c>
      <c r="H583" s="86" t="b">
        <v>0</v>
      </c>
      <c r="I583" s="86" t="b">
        <v>0</v>
      </c>
      <c r="J583" s="86" t="b">
        <v>0</v>
      </c>
      <c r="K583" s="86" t="b">
        <v>0</v>
      </c>
      <c r="L583" s="86" t="b">
        <v>0</v>
      </c>
    </row>
    <row r="584" spans="1:12" ht="15">
      <c r="A584" s="86" t="s">
        <v>5539</v>
      </c>
      <c r="B584" s="86" t="s">
        <v>5540</v>
      </c>
      <c r="C584" s="86">
        <v>7</v>
      </c>
      <c r="D584" s="121">
        <v>0.005027368348638644</v>
      </c>
      <c r="E584" s="121">
        <v>2.244807071425141</v>
      </c>
      <c r="F584" s="86" t="s">
        <v>5085</v>
      </c>
      <c r="G584" s="86" t="b">
        <v>0</v>
      </c>
      <c r="H584" s="86" t="b">
        <v>0</v>
      </c>
      <c r="I584" s="86" t="b">
        <v>0</v>
      </c>
      <c r="J584" s="86" t="b">
        <v>0</v>
      </c>
      <c r="K584" s="86" t="b">
        <v>0</v>
      </c>
      <c r="L584" s="86" t="b">
        <v>0</v>
      </c>
    </row>
    <row r="585" spans="1:12" ht="15">
      <c r="A585" s="86" t="s">
        <v>5540</v>
      </c>
      <c r="B585" s="86" t="s">
        <v>5541</v>
      </c>
      <c r="C585" s="86">
        <v>7</v>
      </c>
      <c r="D585" s="121">
        <v>0.005027368348638644</v>
      </c>
      <c r="E585" s="121">
        <v>2.244807071425141</v>
      </c>
      <c r="F585" s="86" t="s">
        <v>5085</v>
      </c>
      <c r="G585" s="86" t="b">
        <v>0</v>
      </c>
      <c r="H585" s="86" t="b">
        <v>0</v>
      </c>
      <c r="I585" s="86" t="b">
        <v>0</v>
      </c>
      <c r="J585" s="86" t="b">
        <v>0</v>
      </c>
      <c r="K585" s="86" t="b">
        <v>0</v>
      </c>
      <c r="L585" s="86" t="b">
        <v>0</v>
      </c>
    </row>
    <row r="586" spans="1:12" ht="15">
      <c r="A586" s="86" t="s">
        <v>5541</v>
      </c>
      <c r="B586" s="86" t="s">
        <v>5542</v>
      </c>
      <c r="C586" s="86">
        <v>7</v>
      </c>
      <c r="D586" s="121">
        <v>0.005027368348638644</v>
      </c>
      <c r="E586" s="121">
        <v>2.244807071425141</v>
      </c>
      <c r="F586" s="86" t="s">
        <v>5085</v>
      </c>
      <c r="G586" s="86" t="b">
        <v>0</v>
      </c>
      <c r="H586" s="86" t="b">
        <v>0</v>
      </c>
      <c r="I586" s="86" t="b">
        <v>0</v>
      </c>
      <c r="J586" s="86" t="b">
        <v>0</v>
      </c>
      <c r="K586" s="86" t="b">
        <v>0</v>
      </c>
      <c r="L586" s="86" t="b">
        <v>0</v>
      </c>
    </row>
    <row r="587" spans="1:12" ht="15">
      <c r="A587" s="86" t="s">
        <v>5542</v>
      </c>
      <c r="B587" s="86" t="s">
        <v>5543</v>
      </c>
      <c r="C587" s="86">
        <v>7</v>
      </c>
      <c r="D587" s="121">
        <v>0.005027368348638644</v>
      </c>
      <c r="E587" s="121">
        <v>2.244807071425141</v>
      </c>
      <c r="F587" s="86" t="s">
        <v>5085</v>
      </c>
      <c r="G587" s="86" t="b">
        <v>0</v>
      </c>
      <c r="H587" s="86" t="b">
        <v>0</v>
      </c>
      <c r="I587" s="86" t="b">
        <v>0</v>
      </c>
      <c r="J587" s="86" t="b">
        <v>0</v>
      </c>
      <c r="K587" s="86" t="b">
        <v>0</v>
      </c>
      <c r="L587" s="86" t="b">
        <v>0</v>
      </c>
    </row>
    <row r="588" spans="1:12" ht="15">
      <c r="A588" s="86" t="s">
        <v>5543</v>
      </c>
      <c r="B588" s="86" t="s">
        <v>5544</v>
      </c>
      <c r="C588" s="86">
        <v>7</v>
      </c>
      <c r="D588" s="121">
        <v>0.005027368348638644</v>
      </c>
      <c r="E588" s="121">
        <v>2.244807071425141</v>
      </c>
      <c r="F588" s="86" t="s">
        <v>5085</v>
      </c>
      <c r="G588" s="86" t="b">
        <v>0</v>
      </c>
      <c r="H588" s="86" t="b">
        <v>0</v>
      </c>
      <c r="I588" s="86" t="b">
        <v>0</v>
      </c>
      <c r="J588" s="86" t="b">
        <v>0</v>
      </c>
      <c r="K588" s="86" t="b">
        <v>0</v>
      </c>
      <c r="L588" s="86" t="b">
        <v>0</v>
      </c>
    </row>
    <row r="589" spans="1:12" ht="15">
      <c r="A589" s="86" t="s">
        <v>5544</v>
      </c>
      <c r="B589" s="86" t="s">
        <v>5146</v>
      </c>
      <c r="C589" s="86">
        <v>7</v>
      </c>
      <c r="D589" s="121">
        <v>0.005027368348638644</v>
      </c>
      <c r="E589" s="121">
        <v>2.244807071425141</v>
      </c>
      <c r="F589" s="86" t="s">
        <v>5085</v>
      </c>
      <c r="G589" s="86" t="b">
        <v>0</v>
      </c>
      <c r="H589" s="86" t="b">
        <v>0</v>
      </c>
      <c r="I589" s="86" t="b">
        <v>0</v>
      </c>
      <c r="J589" s="86" t="b">
        <v>0</v>
      </c>
      <c r="K589" s="86" t="b">
        <v>0</v>
      </c>
      <c r="L589" s="86" t="b">
        <v>0</v>
      </c>
    </row>
    <row r="590" spans="1:12" ht="15">
      <c r="A590" s="86" t="s">
        <v>5146</v>
      </c>
      <c r="B590" s="86" t="s">
        <v>5545</v>
      </c>
      <c r="C590" s="86">
        <v>7</v>
      </c>
      <c r="D590" s="121">
        <v>0.005027368348638644</v>
      </c>
      <c r="E590" s="121">
        <v>2.244807071425141</v>
      </c>
      <c r="F590" s="86" t="s">
        <v>5085</v>
      </c>
      <c r="G590" s="86" t="b">
        <v>0</v>
      </c>
      <c r="H590" s="86" t="b">
        <v>0</v>
      </c>
      <c r="I590" s="86" t="b">
        <v>0</v>
      </c>
      <c r="J590" s="86" t="b">
        <v>0</v>
      </c>
      <c r="K590" s="86" t="b">
        <v>0</v>
      </c>
      <c r="L590" s="86" t="b">
        <v>0</v>
      </c>
    </row>
    <row r="591" spans="1:12" ht="15">
      <c r="A591" s="86" t="s">
        <v>5545</v>
      </c>
      <c r="B591" s="86" t="s">
        <v>5546</v>
      </c>
      <c r="C591" s="86">
        <v>7</v>
      </c>
      <c r="D591" s="121">
        <v>0.005027368348638644</v>
      </c>
      <c r="E591" s="121">
        <v>2.244807071425141</v>
      </c>
      <c r="F591" s="86" t="s">
        <v>5085</v>
      </c>
      <c r="G591" s="86" t="b">
        <v>0</v>
      </c>
      <c r="H591" s="86" t="b">
        <v>0</v>
      </c>
      <c r="I591" s="86" t="b">
        <v>0</v>
      </c>
      <c r="J591" s="86" t="b">
        <v>0</v>
      </c>
      <c r="K591" s="86" t="b">
        <v>0</v>
      </c>
      <c r="L591" s="86" t="b">
        <v>0</v>
      </c>
    </row>
    <row r="592" spans="1:12" ht="15">
      <c r="A592" s="86" t="s">
        <v>5546</v>
      </c>
      <c r="B592" s="86" t="s">
        <v>5547</v>
      </c>
      <c r="C592" s="86">
        <v>7</v>
      </c>
      <c r="D592" s="121">
        <v>0.005027368348638644</v>
      </c>
      <c r="E592" s="121">
        <v>2.244807071425141</v>
      </c>
      <c r="F592" s="86" t="s">
        <v>5085</v>
      </c>
      <c r="G592" s="86" t="b">
        <v>0</v>
      </c>
      <c r="H592" s="86" t="b">
        <v>0</v>
      </c>
      <c r="I592" s="86" t="b">
        <v>0</v>
      </c>
      <c r="J592" s="86" t="b">
        <v>0</v>
      </c>
      <c r="K592" s="86" t="b">
        <v>0</v>
      </c>
      <c r="L592" s="86" t="b">
        <v>0</v>
      </c>
    </row>
    <row r="593" spans="1:12" ht="15">
      <c r="A593" s="86" t="s">
        <v>5547</v>
      </c>
      <c r="B593" s="86" t="s">
        <v>5535</v>
      </c>
      <c r="C593" s="86">
        <v>7</v>
      </c>
      <c r="D593" s="121">
        <v>0.005027368348638644</v>
      </c>
      <c r="E593" s="121">
        <v>2.244807071425141</v>
      </c>
      <c r="F593" s="86" t="s">
        <v>5085</v>
      </c>
      <c r="G593" s="86" t="b">
        <v>0</v>
      </c>
      <c r="H593" s="86" t="b">
        <v>0</v>
      </c>
      <c r="I593" s="86" t="b">
        <v>0</v>
      </c>
      <c r="J593" s="86" t="b">
        <v>0</v>
      </c>
      <c r="K593" s="86" t="b">
        <v>0</v>
      </c>
      <c r="L593" s="86" t="b">
        <v>0</v>
      </c>
    </row>
    <row r="594" spans="1:12" ht="15">
      <c r="A594" s="86" t="s">
        <v>5535</v>
      </c>
      <c r="B594" s="86" t="s">
        <v>5548</v>
      </c>
      <c r="C594" s="86">
        <v>7</v>
      </c>
      <c r="D594" s="121">
        <v>0.005027368348638644</v>
      </c>
      <c r="E594" s="121">
        <v>2.244807071425141</v>
      </c>
      <c r="F594" s="86" t="s">
        <v>5085</v>
      </c>
      <c r="G594" s="86" t="b">
        <v>0</v>
      </c>
      <c r="H594" s="86" t="b">
        <v>0</v>
      </c>
      <c r="I594" s="86" t="b">
        <v>0</v>
      </c>
      <c r="J594" s="86" t="b">
        <v>0</v>
      </c>
      <c r="K594" s="86" t="b">
        <v>0</v>
      </c>
      <c r="L594" s="86" t="b">
        <v>0</v>
      </c>
    </row>
    <row r="595" spans="1:12" ht="15">
      <c r="A595" s="86" t="s">
        <v>5548</v>
      </c>
      <c r="B595" s="86" t="s">
        <v>5549</v>
      </c>
      <c r="C595" s="86">
        <v>7</v>
      </c>
      <c r="D595" s="121">
        <v>0.005027368348638644</v>
      </c>
      <c r="E595" s="121">
        <v>2.244807071425141</v>
      </c>
      <c r="F595" s="86" t="s">
        <v>5085</v>
      </c>
      <c r="G595" s="86" t="b">
        <v>0</v>
      </c>
      <c r="H595" s="86" t="b">
        <v>0</v>
      </c>
      <c r="I595" s="86" t="b">
        <v>0</v>
      </c>
      <c r="J595" s="86" t="b">
        <v>0</v>
      </c>
      <c r="K595" s="86" t="b">
        <v>0</v>
      </c>
      <c r="L595" s="86" t="b">
        <v>0</v>
      </c>
    </row>
    <row r="596" spans="1:12" ht="15">
      <c r="A596" s="86" t="s">
        <v>5549</v>
      </c>
      <c r="B596" s="86" t="s">
        <v>5550</v>
      </c>
      <c r="C596" s="86">
        <v>7</v>
      </c>
      <c r="D596" s="121">
        <v>0.005027368348638644</v>
      </c>
      <c r="E596" s="121">
        <v>2.244807071425141</v>
      </c>
      <c r="F596" s="86" t="s">
        <v>5085</v>
      </c>
      <c r="G596" s="86" t="b">
        <v>0</v>
      </c>
      <c r="H596" s="86" t="b">
        <v>0</v>
      </c>
      <c r="I596" s="86" t="b">
        <v>0</v>
      </c>
      <c r="J596" s="86" t="b">
        <v>0</v>
      </c>
      <c r="K596" s="86" t="b">
        <v>0</v>
      </c>
      <c r="L596" s="86" t="b">
        <v>0</v>
      </c>
    </row>
    <row r="597" spans="1:12" ht="15">
      <c r="A597" s="86" t="s">
        <v>5550</v>
      </c>
      <c r="B597" s="86" t="s">
        <v>5551</v>
      </c>
      <c r="C597" s="86">
        <v>7</v>
      </c>
      <c r="D597" s="121">
        <v>0.005027368348638644</v>
      </c>
      <c r="E597" s="121">
        <v>2.244807071425141</v>
      </c>
      <c r="F597" s="86" t="s">
        <v>5085</v>
      </c>
      <c r="G597" s="86" t="b">
        <v>0</v>
      </c>
      <c r="H597" s="86" t="b">
        <v>0</v>
      </c>
      <c r="I597" s="86" t="b">
        <v>0</v>
      </c>
      <c r="J597" s="86" t="b">
        <v>0</v>
      </c>
      <c r="K597" s="86" t="b">
        <v>0</v>
      </c>
      <c r="L597" s="86" t="b">
        <v>0</v>
      </c>
    </row>
    <row r="598" spans="1:12" ht="15">
      <c r="A598" s="86" t="s">
        <v>5239</v>
      </c>
      <c r="B598" s="86" t="s">
        <v>5192</v>
      </c>
      <c r="C598" s="86">
        <v>7</v>
      </c>
      <c r="D598" s="121">
        <v>0.005027368348638644</v>
      </c>
      <c r="E598" s="121">
        <v>1.9759617591325611</v>
      </c>
      <c r="F598" s="86" t="s">
        <v>5085</v>
      </c>
      <c r="G598" s="86" t="b">
        <v>0</v>
      </c>
      <c r="H598" s="86" t="b">
        <v>0</v>
      </c>
      <c r="I598" s="86" t="b">
        <v>0</v>
      </c>
      <c r="J598" s="86" t="b">
        <v>0</v>
      </c>
      <c r="K598" s="86" t="b">
        <v>0</v>
      </c>
      <c r="L598" s="86" t="b">
        <v>0</v>
      </c>
    </row>
    <row r="599" spans="1:12" ht="15">
      <c r="A599" s="86" t="s">
        <v>5189</v>
      </c>
      <c r="B599" s="86" t="s">
        <v>5534</v>
      </c>
      <c r="C599" s="86">
        <v>7</v>
      </c>
      <c r="D599" s="121">
        <v>0.005027368348638644</v>
      </c>
      <c r="E599" s="121">
        <v>1.811151510486569</v>
      </c>
      <c r="F599" s="86" t="s">
        <v>5085</v>
      </c>
      <c r="G599" s="86" t="b">
        <v>0</v>
      </c>
      <c r="H599" s="86" t="b">
        <v>0</v>
      </c>
      <c r="I599" s="86" t="b">
        <v>0</v>
      </c>
      <c r="J599" s="86" t="b">
        <v>0</v>
      </c>
      <c r="K599" s="86" t="b">
        <v>0</v>
      </c>
      <c r="L599" s="86" t="b">
        <v>0</v>
      </c>
    </row>
    <row r="600" spans="1:12" ht="15">
      <c r="A600" s="86" t="s">
        <v>5534</v>
      </c>
      <c r="B600" s="86" t="s">
        <v>5186</v>
      </c>
      <c r="C600" s="86">
        <v>7</v>
      </c>
      <c r="D600" s="121">
        <v>0.005027368348638644</v>
      </c>
      <c r="E600" s="121">
        <v>1.811151510486569</v>
      </c>
      <c r="F600" s="86" t="s">
        <v>5085</v>
      </c>
      <c r="G600" s="86" t="b">
        <v>0</v>
      </c>
      <c r="H600" s="86" t="b">
        <v>0</v>
      </c>
      <c r="I600" s="86" t="b">
        <v>0</v>
      </c>
      <c r="J600" s="86" t="b">
        <v>0</v>
      </c>
      <c r="K600" s="86" t="b">
        <v>0</v>
      </c>
      <c r="L600" s="86" t="b">
        <v>0</v>
      </c>
    </row>
    <row r="601" spans="1:12" ht="15">
      <c r="A601" s="86" t="s">
        <v>5624</v>
      </c>
      <c r="B601" s="86" t="s">
        <v>5212</v>
      </c>
      <c r="C601" s="86">
        <v>7</v>
      </c>
      <c r="D601" s="121">
        <v>0.005027368348638644</v>
      </c>
      <c r="E601" s="121">
        <v>1.5217033873724028</v>
      </c>
      <c r="F601" s="86" t="s">
        <v>5085</v>
      </c>
      <c r="G601" s="86" t="b">
        <v>1</v>
      </c>
      <c r="H601" s="86" t="b">
        <v>0</v>
      </c>
      <c r="I601" s="86" t="b">
        <v>0</v>
      </c>
      <c r="J601" s="86" t="b">
        <v>0</v>
      </c>
      <c r="K601" s="86" t="b">
        <v>0</v>
      </c>
      <c r="L601" s="86" t="b">
        <v>0</v>
      </c>
    </row>
    <row r="602" spans="1:12" ht="15">
      <c r="A602" s="86" t="s">
        <v>5212</v>
      </c>
      <c r="B602" s="86" t="s">
        <v>5625</v>
      </c>
      <c r="C602" s="86">
        <v>7</v>
      </c>
      <c r="D602" s="121">
        <v>0.005027368348638644</v>
      </c>
      <c r="E602" s="121">
        <v>1.5217033873724028</v>
      </c>
      <c r="F602" s="86" t="s">
        <v>5085</v>
      </c>
      <c r="G602" s="86" t="b">
        <v>0</v>
      </c>
      <c r="H602" s="86" t="b">
        <v>0</v>
      </c>
      <c r="I602" s="86" t="b">
        <v>0</v>
      </c>
      <c r="J602" s="86" t="b">
        <v>0</v>
      </c>
      <c r="K602" s="86" t="b">
        <v>0</v>
      </c>
      <c r="L602" s="86" t="b">
        <v>0</v>
      </c>
    </row>
    <row r="603" spans="1:12" ht="15">
      <c r="A603" s="86" t="s">
        <v>5625</v>
      </c>
      <c r="B603" s="86" t="s">
        <v>626</v>
      </c>
      <c r="C603" s="86">
        <v>7</v>
      </c>
      <c r="D603" s="121">
        <v>0.005027368348638644</v>
      </c>
      <c r="E603" s="121">
        <v>2.244807071425141</v>
      </c>
      <c r="F603" s="86" t="s">
        <v>5085</v>
      </c>
      <c r="G603" s="86" t="b">
        <v>0</v>
      </c>
      <c r="H603" s="86" t="b">
        <v>0</v>
      </c>
      <c r="I603" s="86" t="b">
        <v>0</v>
      </c>
      <c r="J603" s="86" t="b">
        <v>0</v>
      </c>
      <c r="K603" s="86" t="b">
        <v>0</v>
      </c>
      <c r="L603" s="86" t="b">
        <v>0</v>
      </c>
    </row>
    <row r="604" spans="1:12" ht="15">
      <c r="A604" s="86" t="s">
        <v>626</v>
      </c>
      <c r="B604" s="86" t="s">
        <v>5626</v>
      </c>
      <c r="C604" s="86">
        <v>7</v>
      </c>
      <c r="D604" s="121">
        <v>0.005027368348638644</v>
      </c>
      <c r="E604" s="121">
        <v>2.244807071425141</v>
      </c>
      <c r="F604" s="86" t="s">
        <v>5085</v>
      </c>
      <c r="G604" s="86" t="b">
        <v>0</v>
      </c>
      <c r="H604" s="86" t="b">
        <v>0</v>
      </c>
      <c r="I604" s="86" t="b">
        <v>0</v>
      </c>
      <c r="J604" s="86" t="b">
        <v>0</v>
      </c>
      <c r="K604" s="86" t="b">
        <v>0</v>
      </c>
      <c r="L604" s="86" t="b">
        <v>0</v>
      </c>
    </row>
    <row r="605" spans="1:12" ht="15">
      <c r="A605" s="86" t="s">
        <v>5626</v>
      </c>
      <c r="B605" s="86" t="s">
        <v>5627</v>
      </c>
      <c r="C605" s="86">
        <v>7</v>
      </c>
      <c r="D605" s="121">
        <v>0.005027368348638644</v>
      </c>
      <c r="E605" s="121">
        <v>2.244807071425141</v>
      </c>
      <c r="F605" s="86" t="s">
        <v>5085</v>
      </c>
      <c r="G605" s="86" t="b">
        <v>0</v>
      </c>
      <c r="H605" s="86" t="b">
        <v>0</v>
      </c>
      <c r="I605" s="86" t="b">
        <v>0</v>
      </c>
      <c r="J605" s="86" t="b">
        <v>0</v>
      </c>
      <c r="K605" s="86" t="b">
        <v>0</v>
      </c>
      <c r="L605" s="86" t="b">
        <v>0</v>
      </c>
    </row>
    <row r="606" spans="1:12" ht="15">
      <c r="A606" s="86" t="s">
        <v>5627</v>
      </c>
      <c r="B606" s="86" t="s">
        <v>5628</v>
      </c>
      <c r="C606" s="86">
        <v>7</v>
      </c>
      <c r="D606" s="121">
        <v>0.005027368348638644</v>
      </c>
      <c r="E606" s="121">
        <v>2.244807071425141</v>
      </c>
      <c r="F606" s="86" t="s">
        <v>5085</v>
      </c>
      <c r="G606" s="86" t="b">
        <v>0</v>
      </c>
      <c r="H606" s="86" t="b">
        <v>0</v>
      </c>
      <c r="I606" s="86" t="b">
        <v>0</v>
      </c>
      <c r="J606" s="86" t="b">
        <v>0</v>
      </c>
      <c r="K606" s="86" t="b">
        <v>0</v>
      </c>
      <c r="L606" s="86" t="b">
        <v>0</v>
      </c>
    </row>
    <row r="607" spans="1:12" ht="15">
      <c r="A607" s="86" t="s">
        <v>5628</v>
      </c>
      <c r="B607" s="86" t="s">
        <v>5629</v>
      </c>
      <c r="C607" s="86">
        <v>7</v>
      </c>
      <c r="D607" s="121">
        <v>0.005027368348638644</v>
      </c>
      <c r="E607" s="121">
        <v>2.244807071425141</v>
      </c>
      <c r="F607" s="86" t="s">
        <v>5085</v>
      </c>
      <c r="G607" s="86" t="b">
        <v>0</v>
      </c>
      <c r="H607" s="86" t="b">
        <v>0</v>
      </c>
      <c r="I607" s="86" t="b">
        <v>0</v>
      </c>
      <c r="J607" s="86" t="b">
        <v>0</v>
      </c>
      <c r="K607" s="86" t="b">
        <v>0</v>
      </c>
      <c r="L607" s="86" t="b">
        <v>0</v>
      </c>
    </row>
    <row r="608" spans="1:12" ht="15">
      <c r="A608" s="86" t="s">
        <v>5629</v>
      </c>
      <c r="B608" s="86" t="s">
        <v>5630</v>
      </c>
      <c r="C608" s="86">
        <v>7</v>
      </c>
      <c r="D608" s="121">
        <v>0.005027368348638644</v>
      </c>
      <c r="E608" s="121">
        <v>2.244807071425141</v>
      </c>
      <c r="F608" s="86" t="s">
        <v>5085</v>
      </c>
      <c r="G608" s="86" t="b">
        <v>0</v>
      </c>
      <c r="H608" s="86" t="b">
        <v>0</v>
      </c>
      <c r="I608" s="86" t="b">
        <v>0</v>
      </c>
      <c r="J608" s="86" t="b">
        <v>0</v>
      </c>
      <c r="K608" s="86" t="b">
        <v>0</v>
      </c>
      <c r="L608" s="86" t="b">
        <v>0</v>
      </c>
    </row>
    <row r="609" spans="1:12" ht="15">
      <c r="A609" s="86" t="s">
        <v>5630</v>
      </c>
      <c r="B609" s="86" t="s">
        <v>5631</v>
      </c>
      <c r="C609" s="86">
        <v>7</v>
      </c>
      <c r="D609" s="121">
        <v>0.005027368348638644</v>
      </c>
      <c r="E609" s="121">
        <v>2.244807071425141</v>
      </c>
      <c r="F609" s="86" t="s">
        <v>5085</v>
      </c>
      <c r="G609" s="86" t="b">
        <v>0</v>
      </c>
      <c r="H609" s="86" t="b">
        <v>0</v>
      </c>
      <c r="I609" s="86" t="b">
        <v>0</v>
      </c>
      <c r="J609" s="86" t="b">
        <v>0</v>
      </c>
      <c r="K609" s="86" t="b">
        <v>0</v>
      </c>
      <c r="L609" s="86" t="b">
        <v>0</v>
      </c>
    </row>
    <row r="610" spans="1:12" ht="15">
      <c r="A610" s="86" t="s">
        <v>5631</v>
      </c>
      <c r="B610" s="86" t="s">
        <v>5588</v>
      </c>
      <c r="C610" s="86">
        <v>7</v>
      </c>
      <c r="D610" s="121">
        <v>0.005027368348638644</v>
      </c>
      <c r="E610" s="121">
        <v>1.9437770757611599</v>
      </c>
      <c r="F610" s="86" t="s">
        <v>5085</v>
      </c>
      <c r="G610" s="86" t="b">
        <v>0</v>
      </c>
      <c r="H610" s="86" t="b">
        <v>0</v>
      </c>
      <c r="I610" s="86" t="b">
        <v>0</v>
      </c>
      <c r="J610" s="86" t="b">
        <v>0</v>
      </c>
      <c r="K610" s="86" t="b">
        <v>0</v>
      </c>
      <c r="L610" s="86" t="b">
        <v>0</v>
      </c>
    </row>
    <row r="611" spans="1:12" ht="15">
      <c r="A611" s="86" t="s">
        <v>5588</v>
      </c>
      <c r="B611" s="86" t="s">
        <v>5632</v>
      </c>
      <c r="C611" s="86">
        <v>7</v>
      </c>
      <c r="D611" s="121">
        <v>0.005027368348638644</v>
      </c>
      <c r="E611" s="121">
        <v>1.9437770757611599</v>
      </c>
      <c r="F611" s="86" t="s">
        <v>5085</v>
      </c>
      <c r="G611" s="86" t="b">
        <v>0</v>
      </c>
      <c r="H611" s="86" t="b">
        <v>0</v>
      </c>
      <c r="I611" s="86" t="b">
        <v>0</v>
      </c>
      <c r="J611" s="86" t="b">
        <v>0</v>
      </c>
      <c r="K611" s="86" t="b">
        <v>0</v>
      </c>
      <c r="L611" s="86" t="b">
        <v>0</v>
      </c>
    </row>
    <row r="612" spans="1:12" ht="15">
      <c r="A612" s="86" t="s">
        <v>5632</v>
      </c>
      <c r="B612" s="86" t="s">
        <v>5183</v>
      </c>
      <c r="C612" s="86">
        <v>7</v>
      </c>
      <c r="D612" s="121">
        <v>0.005027368348638644</v>
      </c>
      <c r="E612" s="121">
        <v>1.3575113516164294</v>
      </c>
      <c r="F612" s="86" t="s">
        <v>5085</v>
      </c>
      <c r="G612" s="86" t="b">
        <v>0</v>
      </c>
      <c r="H612" s="86" t="b">
        <v>0</v>
      </c>
      <c r="I612" s="86" t="b">
        <v>0</v>
      </c>
      <c r="J612" s="86" t="b">
        <v>0</v>
      </c>
      <c r="K612" s="86" t="b">
        <v>0</v>
      </c>
      <c r="L612" s="86" t="b">
        <v>0</v>
      </c>
    </row>
    <row r="613" spans="1:12" ht="15">
      <c r="A613" s="86" t="s">
        <v>5183</v>
      </c>
      <c r="B613" s="86" t="s">
        <v>5633</v>
      </c>
      <c r="C613" s="86">
        <v>7</v>
      </c>
      <c r="D613" s="121">
        <v>0.005027368348638644</v>
      </c>
      <c r="E613" s="121">
        <v>1.5458370670891224</v>
      </c>
      <c r="F613" s="86" t="s">
        <v>5085</v>
      </c>
      <c r="G613" s="86" t="b">
        <v>0</v>
      </c>
      <c r="H613" s="86" t="b">
        <v>0</v>
      </c>
      <c r="I613" s="86" t="b">
        <v>0</v>
      </c>
      <c r="J613" s="86" t="b">
        <v>0</v>
      </c>
      <c r="K613" s="86" t="b">
        <v>0</v>
      </c>
      <c r="L613" s="86" t="b">
        <v>0</v>
      </c>
    </row>
    <row r="614" spans="1:12" ht="15">
      <c r="A614" s="86" t="s">
        <v>5633</v>
      </c>
      <c r="B614" s="86" t="s">
        <v>5589</v>
      </c>
      <c r="C614" s="86">
        <v>7</v>
      </c>
      <c r="D614" s="121">
        <v>0.005027368348638644</v>
      </c>
      <c r="E614" s="121">
        <v>1.9437770757611599</v>
      </c>
      <c r="F614" s="86" t="s">
        <v>5085</v>
      </c>
      <c r="G614" s="86" t="b">
        <v>0</v>
      </c>
      <c r="H614" s="86" t="b">
        <v>0</v>
      </c>
      <c r="I614" s="86" t="b">
        <v>0</v>
      </c>
      <c r="J614" s="86" t="b">
        <v>0</v>
      </c>
      <c r="K614" s="86" t="b">
        <v>0</v>
      </c>
      <c r="L614" s="86" t="b">
        <v>0</v>
      </c>
    </row>
    <row r="615" spans="1:12" ht="15">
      <c r="A615" s="86" t="s">
        <v>5589</v>
      </c>
      <c r="B615" s="86" t="s">
        <v>5588</v>
      </c>
      <c r="C615" s="86">
        <v>7</v>
      </c>
      <c r="D615" s="121">
        <v>0.005027368348638644</v>
      </c>
      <c r="E615" s="121">
        <v>1.6427470800971786</v>
      </c>
      <c r="F615" s="86" t="s">
        <v>5085</v>
      </c>
      <c r="G615" s="86" t="b">
        <v>0</v>
      </c>
      <c r="H615" s="86" t="b">
        <v>0</v>
      </c>
      <c r="I615" s="86" t="b">
        <v>0</v>
      </c>
      <c r="J615" s="86" t="b">
        <v>0</v>
      </c>
      <c r="K615" s="86" t="b">
        <v>0</v>
      </c>
      <c r="L615" s="86" t="b">
        <v>0</v>
      </c>
    </row>
    <row r="616" spans="1:12" ht="15">
      <c r="A616" s="86" t="s">
        <v>5588</v>
      </c>
      <c r="B616" s="86" t="s">
        <v>5589</v>
      </c>
      <c r="C616" s="86">
        <v>7</v>
      </c>
      <c r="D616" s="121">
        <v>0.005027368348638644</v>
      </c>
      <c r="E616" s="121">
        <v>1.6427470800971786</v>
      </c>
      <c r="F616" s="86" t="s">
        <v>5085</v>
      </c>
      <c r="G616" s="86" t="b">
        <v>0</v>
      </c>
      <c r="H616" s="86" t="b">
        <v>0</v>
      </c>
      <c r="I616" s="86" t="b">
        <v>0</v>
      </c>
      <c r="J616" s="86" t="b">
        <v>0</v>
      </c>
      <c r="K616" s="86" t="b">
        <v>0</v>
      </c>
      <c r="L616" s="86" t="b">
        <v>0</v>
      </c>
    </row>
    <row r="617" spans="1:12" ht="15">
      <c r="A617" s="86" t="s">
        <v>5589</v>
      </c>
      <c r="B617" s="86" t="s">
        <v>5634</v>
      </c>
      <c r="C617" s="86">
        <v>7</v>
      </c>
      <c r="D617" s="121">
        <v>0.005027368348638644</v>
      </c>
      <c r="E617" s="121">
        <v>1.9437770757611599</v>
      </c>
      <c r="F617" s="86" t="s">
        <v>5085</v>
      </c>
      <c r="G617" s="86" t="b">
        <v>0</v>
      </c>
      <c r="H617" s="86" t="b">
        <v>0</v>
      </c>
      <c r="I617" s="86" t="b">
        <v>0</v>
      </c>
      <c r="J617" s="86" t="b">
        <v>0</v>
      </c>
      <c r="K617" s="86" t="b">
        <v>0</v>
      </c>
      <c r="L617" s="86" t="b">
        <v>0</v>
      </c>
    </row>
    <row r="618" spans="1:12" ht="15">
      <c r="A618" s="86" t="s">
        <v>5565</v>
      </c>
      <c r="B618" s="86" t="s">
        <v>5566</v>
      </c>
      <c r="C618" s="86">
        <v>6</v>
      </c>
      <c r="D618" s="121">
        <v>0.00462079485457797</v>
      </c>
      <c r="E618" s="121">
        <v>2.311753861055754</v>
      </c>
      <c r="F618" s="86" t="s">
        <v>5085</v>
      </c>
      <c r="G618" s="86" t="b">
        <v>0</v>
      </c>
      <c r="H618" s="86" t="b">
        <v>0</v>
      </c>
      <c r="I618" s="86" t="b">
        <v>0</v>
      </c>
      <c r="J618" s="86" t="b">
        <v>0</v>
      </c>
      <c r="K618" s="86" t="b">
        <v>0</v>
      </c>
      <c r="L618" s="86" t="b">
        <v>0</v>
      </c>
    </row>
    <row r="619" spans="1:12" ht="15">
      <c r="A619" s="86" t="s">
        <v>5566</v>
      </c>
      <c r="B619" s="86" t="s">
        <v>5567</v>
      </c>
      <c r="C619" s="86">
        <v>6</v>
      </c>
      <c r="D619" s="121">
        <v>0.00462079485457797</v>
      </c>
      <c r="E619" s="121">
        <v>2.311753861055754</v>
      </c>
      <c r="F619" s="86" t="s">
        <v>5085</v>
      </c>
      <c r="G619" s="86" t="b">
        <v>0</v>
      </c>
      <c r="H619" s="86" t="b">
        <v>0</v>
      </c>
      <c r="I619" s="86" t="b">
        <v>0</v>
      </c>
      <c r="J619" s="86" t="b">
        <v>0</v>
      </c>
      <c r="K619" s="86" t="b">
        <v>0</v>
      </c>
      <c r="L619" s="86" t="b">
        <v>0</v>
      </c>
    </row>
    <row r="620" spans="1:12" ht="15">
      <c r="A620" s="86" t="s">
        <v>5567</v>
      </c>
      <c r="B620" s="86" t="s">
        <v>5568</v>
      </c>
      <c r="C620" s="86">
        <v>6</v>
      </c>
      <c r="D620" s="121">
        <v>0.00462079485457797</v>
      </c>
      <c r="E620" s="121">
        <v>2.311753861055754</v>
      </c>
      <c r="F620" s="86" t="s">
        <v>5085</v>
      </c>
      <c r="G620" s="86" t="b">
        <v>0</v>
      </c>
      <c r="H620" s="86" t="b">
        <v>0</v>
      </c>
      <c r="I620" s="86" t="b">
        <v>0</v>
      </c>
      <c r="J620" s="86" t="b">
        <v>0</v>
      </c>
      <c r="K620" s="86" t="b">
        <v>0</v>
      </c>
      <c r="L620" s="86" t="b">
        <v>0</v>
      </c>
    </row>
    <row r="621" spans="1:12" ht="15">
      <c r="A621" s="86" t="s">
        <v>5568</v>
      </c>
      <c r="B621" s="86" t="s">
        <v>5569</v>
      </c>
      <c r="C621" s="86">
        <v>6</v>
      </c>
      <c r="D621" s="121">
        <v>0.00462079485457797</v>
      </c>
      <c r="E621" s="121">
        <v>2.311753861055754</v>
      </c>
      <c r="F621" s="86" t="s">
        <v>5085</v>
      </c>
      <c r="G621" s="86" t="b">
        <v>0</v>
      </c>
      <c r="H621" s="86" t="b">
        <v>0</v>
      </c>
      <c r="I621" s="86" t="b">
        <v>0</v>
      </c>
      <c r="J621" s="86" t="b">
        <v>0</v>
      </c>
      <c r="K621" s="86" t="b">
        <v>0</v>
      </c>
      <c r="L621" s="86" t="b">
        <v>0</v>
      </c>
    </row>
    <row r="622" spans="1:12" ht="15">
      <c r="A622" s="86" t="s">
        <v>5569</v>
      </c>
      <c r="B622" s="86" t="s">
        <v>5570</v>
      </c>
      <c r="C622" s="86">
        <v>6</v>
      </c>
      <c r="D622" s="121">
        <v>0.00462079485457797</v>
      </c>
      <c r="E622" s="121">
        <v>2.311753861055754</v>
      </c>
      <c r="F622" s="86" t="s">
        <v>5085</v>
      </c>
      <c r="G622" s="86" t="b">
        <v>0</v>
      </c>
      <c r="H622" s="86" t="b">
        <v>0</v>
      </c>
      <c r="I622" s="86" t="b">
        <v>0</v>
      </c>
      <c r="J622" s="86" t="b">
        <v>0</v>
      </c>
      <c r="K622" s="86" t="b">
        <v>0</v>
      </c>
      <c r="L622" s="86" t="b">
        <v>0</v>
      </c>
    </row>
    <row r="623" spans="1:12" ht="15">
      <c r="A623" s="86" t="s">
        <v>5570</v>
      </c>
      <c r="B623" s="86" t="s">
        <v>5189</v>
      </c>
      <c r="C623" s="86">
        <v>6</v>
      </c>
      <c r="D623" s="121">
        <v>0.00462079485457797</v>
      </c>
      <c r="E623" s="121">
        <v>1.811151510486569</v>
      </c>
      <c r="F623" s="86" t="s">
        <v>5085</v>
      </c>
      <c r="G623" s="86" t="b">
        <v>0</v>
      </c>
      <c r="H623" s="86" t="b">
        <v>0</v>
      </c>
      <c r="I623" s="86" t="b">
        <v>0</v>
      </c>
      <c r="J623" s="86" t="b">
        <v>0</v>
      </c>
      <c r="K623" s="86" t="b">
        <v>0</v>
      </c>
      <c r="L623" s="86" t="b">
        <v>0</v>
      </c>
    </row>
    <row r="624" spans="1:12" ht="15">
      <c r="A624" s="86" t="s">
        <v>5189</v>
      </c>
      <c r="B624" s="86" t="s">
        <v>5192</v>
      </c>
      <c r="C624" s="86">
        <v>6</v>
      </c>
      <c r="D624" s="121">
        <v>0.00462079485457797</v>
      </c>
      <c r="E624" s="121">
        <v>1.4753594085633759</v>
      </c>
      <c r="F624" s="86" t="s">
        <v>5085</v>
      </c>
      <c r="G624" s="86" t="b">
        <v>0</v>
      </c>
      <c r="H624" s="86" t="b">
        <v>0</v>
      </c>
      <c r="I624" s="86" t="b">
        <v>0</v>
      </c>
      <c r="J624" s="86" t="b">
        <v>0</v>
      </c>
      <c r="K624" s="86" t="b">
        <v>0</v>
      </c>
      <c r="L624" s="86" t="b">
        <v>0</v>
      </c>
    </row>
    <row r="625" spans="1:12" ht="15">
      <c r="A625" s="86" t="s">
        <v>5190</v>
      </c>
      <c r="B625" s="86" t="s">
        <v>5571</v>
      </c>
      <c r="C625" s="86">
        <v>6</v>
      </c>
      <c r="D625" s="121">
        <v>0.00462079485457797</v>
      </c>
      <c r="E625" s="121">
        <v>1.811151510486569</v>
      </c>
      <c r="F625" s="86" t="s">
        <v>5085</v>
      </c>
      <c r="G625" s="86" t="b">
        <v>0</v>
      </c>
      <c r="H625" s="86" t="b">
        <v>0</v>
      </c>
      <c r="I625" s="86" t="b">
        <v>0</v>
      </c>
      <c r="J625" s="86" t="b">
        <v>0</v>
      </c>
      <c r="K625" s="86" t="b">
        <v>0</v>
      </c>
      <c r="L625" s="86" t="b">
        <v>0</v>
      </c>
    </row>
    <row r="626" spans="1:12" ht="15">
      <c r="A626" s="86" t="s">
        <v>5571</v>
      </c>
      <c r="B626" s="86" t="s">
        <v>5186</v>
      </c>
      <c r="C626" s="86">
        <v>6</v>
      </c>
      <c r="D626" s="121">
        <v>0.00462079485457797</v>
      </c>
      <c r="E626" s="121">
        <v>1.811151510486569</v>
      </c>
      <c r="F626" s="86" t="s">
        <v>5085</v>
      </c>
      <c r="G626" s="86" t="b">
        <v>0</v>
      </c>
      <c r="H626" s="86" t="b">
        <v>0</v>
      </c>
      <c r="I626" s="86" t="b">
        <v>0</v>
      </c>
      <c r="J626" s="86" t="b">
        <v>0</v>
      </c>
      <c r="K626" s="86" t="b">
        <v>0</v>
      </c>
      <c r="L626" s="86" t="b">
        <v>0</v>
      </c>
    </row>
    <row r="627" spans="1:12" ht="15">
      <c r="A627" s="86" t="s">
        <v>5554</v>
      </c>
      <c r="B627" s="86" t="s">
        <v>5553</v>
      </c>
      <c r="C627" s="86">
        <v>6</v>
      </c>
      <c r="D627" s="121">
        <v>0.00462079485457797</v>
      </c>
      <c r="E627" s="121">
        <v>2.311753861055754</v>
      </c>
      <c r="F627" s="86" t="s">
        <v>5085</v>
      </c>
      <c r="G627" s="86" t="b">
        <v>0</v>
      </c>
      <c r="H627" s="86" t="b">
        <v>0</v>
      </c>
      <c r="I627" s="86" t="b">
        <v>0</v>
      </c>
      <c r="J627" s="86" t="b">
        <v>0</v>
      </c>
      <c r="K627" s="86" t="b">
        <v>0</v>
      </c>
      <c r="L627" s="86" t="b">
        <v>0</v>
      </c>
    </row>
    <row r="628" spans="1:12" ht="15">
      <c r="A628" s="86" t="s">
        <v>5553</v>
      </c>
      <c r="B628" s="86" t="s">
        <v>5213</v>
      </c>
      <c r="C628" s="86">
        <v>6</v>
      </c>
      <c r="D628" s="121">
        <v>0.00462079485457797</v>
      </c>
      <c r="E628" s="121">
        <v>1.7676858167054785</v>
      </c>
      <c r="F628" s="86" t="s">
        <v>5085</v>
      </c>
      <c r="G628" s="86" t="b">
        <v>0</v>
      </c>
      <c r="H628" s="86" t="b">
        <v>0</v>
      </c>
      <c r="I628" s="86" t="b">
        <v>0</v>
      </c>
      <c r="J628" s="86" t="b">
        <v>0</v>
      </c>
      <c r="K628" s="86" t="b">
        <v>0</v>
      </c>
      <c r="L628" s="86" t="b">
        <v>0</v>
      </c>
    </row>
    <row r="629" spans="1:12" ht="15">
      <c r="A629" s="86" t="s">
        <v>5213</v>
      </c>
      <c r="B629" s="86" t="s">
        <v>5190</v>
      </c>
      <c r="C629" s="86">
        <v>6</v>
      </c>
      <c r="D629" s="121">
        <v>0.00462079485457797</v>
      </c>
      <c r="E629" s="121">
        <v>1.2468800800480062</v>
      </c>
      <c r="F629" s="86" t="s">
        <v>5085</v>
      </c>
      <c r="G629" s="86" t="b">
        <v>0</v>
      </c>
      <c r="H629" s="86" t="b">
        <v>0</v>
      </c>
      <c r="I629" s="86" t="b">
        <v>0</v>
      </c>
      <c r="J629" s="86" t="b">
        <v>0</v>
      </c>
      <c r="K629" s="86" t="b">
        <v>0</v>
      </c>
      <c r="L629" s="86" t="b">
        <v>0</v>
      </c>
    </row>
    <row r="630" spans="1:12" ht="15">
      <c r="A630" s="86" t="s">
        <v>5189</v>
      </c>
      <c r="B630" s="86" t="s">
        <v>5186</v>
      </c>
      <c r="C630" s="86">
        <v>6</v>
      </c>
      <c r="D630" s="121">
        <v>0.00462079485457797</v>
      </c>
      <c r="E630" s="121">
        <v>1.3105491599173835</v>
      </c>
      <c r="F630" s="86" t="s">
        <v>5085</v>
      </c>
      <c r="G630" s="86" t="b">
        <v>0</v>
      </c>
      <c r="H630" s="86" t="b">
        <v>0</v>
      </c>
      <c r="I630" s="86" t="b">
        <v>0</v>
      </c>
      <c r="J630" s="86" t="b">
        <v>0</v>
      </c>
      <c r="K630" s="86" t="b">
        <v>0</v>
      </c>
      <c r="L630" s="86" t="b">
        <v>0</v>
      </c>
    </row>
    <row r="631" spans="1:12" ht="15">
      <c r="A631" s="86" t="s">
        <v>5186</v>
      </c>
      <c r="B631" s="86" t="s">
        <v>5555</v>
      </c>
      <c r="C631" s="86">
        <v>6</v>
      </c>
      <c r="D631" s="121">
        <v>0.00462079485457797</v>
      </c>
      <c r="E631" s="121">
        <v>1.811151510486569</v>
      </c>
      <c r="F631" s="86" t="s">
        <v>5085</v>
      </c>
      <c r="G631" s="86" t="b">
        <v>0</v>
      </c>
      <c r="H631" s="86" t="b">
        <v>0</v>
      </c>
      <c r="I631" s="86" t="b">
        <v>0</v>
      </c>
      <c r="J631" s="86" t="b">
        <v>0</v>
      </c>
      <c r="K631" s="86" t="b">
        <v>0</v>
      </c>
      <c r="L631" s="86" t="b">
        <v>0</v>
      </c>
    </row>
    <row r="632" spans="1:12" ht="15">
      <c r="A632" s="86" t="s">
        <v>5555</v>
      </c>
      <c r="B632" s="86" t="s">
        <v>5556</v>
      </c>
      <c r="C632" s="86">
        <v>6</v>
      </c>
      <c r="D632" s="121">
        <v>0.00462079485457797</v>
      </c>
      <c r="E632" s="121">
        <v>2.311753861055754</v>
      </c>
      <c r="F632" s="86" t="s">
        <v>5085</v>
      </c>
      <c r="G632" s="86" t="b">
        <v>0</v>
      </c>
      <c r="H632" s="86" t="b">
        <v>0</v>
      </c>
      <c r="I632" s="86" t="b">
        <v>0</v>
      </c>
      <c r="J632" s="86" t="b">
        <v>0</v>
      </c>
      <c r="K632" s="86" t="b">
        <v>0</v>
      </c>
      <c r="L632" s="86" t="b">
        <v>0</v>
      </c>
    </row>
    <row r="633" spans="1:12" ht="15">
      <c r="A633" s="86" t="s">
        <v>5556</v>
      </c>
      <c r="B633" s="86" t="s">
        <v>5557</v>
      </c>
      <c r="C633" s="86">
        <v>6</v>
      </c>
      <c r="D633" s="121">
        <v>0.00462079485457797</v>
      </c>
      <c r="E633" s="121">
        <v>2.311753861055754</v>
      </c>
      <c r="F633" s="86" t="s">
        <v>5085</v>
      </c>
      <c r="G633" s="86" t="b">
        <v>0</v>
      </c>
      <c r="H633" s="86" t="b">
        <v>0</v>
      </c>
      <c r="I633" s="86" t="b">
        <v>0</v>
      </c>
      <c r="J633" s="86" t="b">
        <v>0</v>
      </c>
      <c r="K633" s="86" t="b">
        <v>0</v>
      </c>
      <c r="L633" s="86" t="b">
        <v>0</v>
      </c>
    </row>
    <row r="634" spans="1:12" ht="15">
      <c r="A634" s="86" t="s">
        <v>5557</v>
      </c>
      <c r="B634" s="86" t="s">
        <v>5558</v>
      </c>
      <c r="C634" s="86">
        <v>6</v>
      </c>
      <c r="D634" s="121">
        <v>0.00462079485457797</v>
      </c>
      <c r="E634" s="121">
        <v>2.311753861055754</v>
      </c>
      <c r="F634" s="86" t="s">
        <v>5085</v>
      </c>
      <c r="G634" s="86" t="b">
        <v>0</v>
      </c>
      <c r="H634" s="86" t="b">
        <v>0</v>
      </c>
      <c r="I634" s="86" t="b">
        <v>0</v>
      </c>
      <c r="J634" s="86" t="b">
        <v>0</v>
      </c>
      <c r="K634" s="86" t="b">
        <v>0</v>
      </c>
      <c r="L634" s="86" t="b">
        <v>0</v>
      </c>
    </row>
    <row r="635" spans="1:12" ht="15">
      <c r="A635" s="86" t="s">
        <v>5558</v>
      </c>
      <c r="B635" s="86" t="s">
        <v>5184</v>
      </c>
      <c r="C635" s="86">
        <v>6</v>
      </c>
      <c r="D635" s="121">
        <v>0.00462079485457797</v>
      </c>
      <c r="E635" s="121">
        <v>1.709693869727792</v>
      </c>
      <c r="F635" s="86" t="s">
        <v>5085</v>
      </c>
      <c r="G635" s="86" t="b">
        <v>0</v>
      </c>
      <c r="H635" s="86" t="b">
        <v>0</v>
      </c>
      <c r="I635" s="86" t="b">
        <v>0</v>
      </c>
      <c r="J635" s="86" t="b">
        <v>0</v>
      </c>
      <c r="K635" s="86" t="b">
        <v>0</v>
      </c>
      <c r="L635" s="86" t="b">
        <v>0</v>
      </c>
    </row>
    <row r="636" spans="1:12" ht="15">
      <c r="A636" s="86" t="s">
        <v>5184</v>
      </c>
      <c r="B636" s="86" t="s">
        <v>5559</v>
      </c>
      <c r="C636" s="86">
        <v>6</v>
      </c>
      <c r="D636" s="121">
        <v>0.00462079485457797</v>
      </c>
      <c r="E636" s="121">
        <v>1.709693869727792</v>
      </c>
      <c r="F636" s="86" t="s">
        <v>5085</v>
      </c>
      <c r="G636" s="86" t="b">
        <v>0</v>
      </c>
      <c r="H636" s="86" t="b">
        <v>0</v>
      </c>
      <c r="I636" s="86" t="b">
        <v>0</v>
      </c>
      <c r="J636" s="86" t="b">
        <v>0</v>
      </c>
      <c r="K636" s="86" t="b">
        <v>0</v>
      </c>
      <c r="L636" s="86" t="b">
        <v>0</v>
      </c>
    </row>
    <row r="637" spans="1:12" ht="15">
      <c r="A637" s="86" t="s">
        <v>5559</v>
      </c>
      <c r="B637" s="86" t="s">
        <v>5185</v>
      </c>
      <c r="C637" s="86">
        <v>6</v>
      </c>
      <c r="D637" s="121">
        <v>0.00462079485457797</v>
      </c>
      <c r="E637" s="121">
        <v>1.4988405044128987</v>
      </c>
      <c r="F637" s="86" t="s">
        <v>5085</v>
      </c>
      <c r="G637" s="86" t="b">
        <v>0</v>
      </c>
      <c r="H637" s="86" t="b">
        <v>0</v>
      </c>
      <c r="I637" s="86" t="b">
        <v>0</v>
      </c>
      <c r="J637" s="86" t="b">
        <v>0</v>
      </c>
      <c r="K637" s="86" t="b">
        <v>0</v>
      </c>
      <c r="L637" s="86" t="b">
        <v>0</v>
      </c>
    </row>
    <row r="638" spans="1:12" ht="15">
      <c r="A638" s="86" t="s">
        <v>5185</v>
      </c>
      <c r="B638" s="86" t="s">
        <v>5552</v>
      </c>
      <c r="C638" s="86">
        <v>6</v>
      </c>
      <c r="D638" s="121">
        <v>0.00462079485457797</v>
      </c>
      <c r="E638" s="121">
        <v>1.1978105087489175</v>
      </c>
      <c r="F638" s="86" t="s">
        <v>5085</v>
      </c>
      <c r="G638" s="86" t="b">
        <v>0</v>
      </c>
      <c r="H638" s="86" t="b">
        <v>0</v>
      </c>
      <c r="I638" s="86" t="b">
        <v>0</v>
      </c>
      <c r="J638" s="86" t="b">
        <v>0</v>
      </c>
      <c r="K638" s="86" t="b">
        <v>0</v>
      </c>
      <c r="L638" s="86" t="b">
        <v>0</v>
      </c>
    </row>
    <row r="639" spans="1:12" ht="15">
      <c r="A639" s="86" t="s">
        <v>5552</v>
      </c>
      <c r="B639" s="86" t="s">
        <v>5560</v>
      </c>
      <c r="C639" s="86">
        <v>6</v>
      </c>
      <c r="D639" s="121">
        <v>0.00462079485457797</v>
      </c>
      <c r="E639" s="121">
        <v>2.010723865391773</v>
      </c>
      <c r="F639" s="86" t="s">
        <v>5085</v>
      </c>
      <c r="G639" s="86" t="b">
        <v>0</v>
      </c>
      <c r="H639" s="86" t="b">
        <v>0</v>
      </c>
      <c r="I639" s="86" t="b">
        <v>0</v>
      </c>
      <c r="J639" s="86" t="b">
        <v>0</v>
      </c>
      <c r="K639" s="86" t="b">
        <v>0</v>
      </c>
      <c r="L639" s="86" t="b">
        <v>0</v>
      </c>
    </row>
    <row r="640" spans="1:12" ht="15">
      <c r="A640" s="86" t="s">
        <v>5560</v>
      </c>
      <c r="B640" s="86" t="s">
        <v>5561</v>
      </c>
      <c r="C640" s="86">
        <v>6</v>
      </c>
      <c r="D640" s="121">
        <v>0.00462079485457797</v>
      </c>
      <c r="E640" s="121">
        <v>2.311753861055754</v>
      </c>
      <c r="F640" s="86" t="s">
        <v>5085</v>
      </c>
      <c r="G640" s="86" t="b">
        <v>0</v>
      </c>
      <c r="H640" s="86" t="b">
        <v>0</v>
      </c>
      <c r="I640" s="86" t="b">
        <v>0</v>
      </c>
      <c r="J640" s="86" t="b">
        <v>0</v>
      </c>
      <c r="K640" s="86" t="b">
        <v>0</v>
      </c>
      <c r="L640" s="86" t="b">
        <v>0</v>
      </c>
    </row>
    <row r="641" spans="1:12" ht="15">
      <c r="A641" s="86" t="s">
        <v>5561</v>
      </c>
      <c r="B641" s="86" t="s">
        <v>5562</v>
      </c>
      <c r="C641" s="86">
        <v>6</v>
      </c>
      <c r="D641" s="121">
        <v>0.00462079485457797</v>
      </c>
      <c r="E641" s="121">
        <v>2.311753861055754</v>
      </c>
      <c r="F641" s="86" t="s">
        <v>5085</v>
      </c>
      <c r="G641" s="86" t="b">
        <v>0</v>
      </c>
      <c r="H641" s="86" t="b">
        <v>0</v>
      </c>
      <c r="I641" s="86" t="b">
        <v>0</v>
      </c>
      <c r="J641" s="86" t="b">
        <v>0</v>
      </c>
      <c r="K641" s="86" t="b">
        <v>0</v>
      </c>
      <c r="L641" s="86" t="b">
        <v>0</v>
      </c>
    </row>
    <row r="642" spans="1:12" ht="15">
      <c r="A642" s="86" t="s">
        <v>5562</v>
      </c>
      <c r="B642" s="86" t="s">
        <v>5563</v>
      </c>
      <c r="C642" s="86">
        <v>6</v>
      </c>
      <c r="D642" s="121">
        <v>0.00462079485457797</v>
      </c>
      <c r="E642" s="121">
        <v>2.311753861055754</v>
      </c>
      <c r="F642" s="86" t="s">
        <v>5085</v>
      </c>
      <c r="G642" s="86" t="b">
        <v>0</v>
      </c>
      <c r="H642" s="86" t="b">
        <v>0</v>
      </c>
      <c r="I642" s="86" t="b">
        <v>0</v>
      </c>
      <c r="J642" s="86" t="b">
        <v>0</v>
      </c>
      <c r="K642" s="86" t="b">
        <v>0</v>
      </c>
      <c r="L642" s="86" t="b">
        <v>0</v>
      </c>
    </row>
    <row r="643" spans="1:12" ht="15">
      <c r="A643" s="86" t="s">
        <v>5563</v>
      </c>
      <c r="B643" s="86" t="s">
        <v>5564</v>
      </c>
      <c r="C643" s="86">
        <v>6</v>
      </c>
      <c r="D643" s="121">
        <v>0.00462079485457797</v>
      </c>
      <c r="E643" s="121">
        <v>2.311753861055754</v>
      </c>
      <c r="F643" s="86" t="s">
        <v>5085</v>
      </c>
      <c r="G643" s="86" t="b">
        <v>0</v>
      </c>
      <c r="H643" s="86" t="b">
        <v>0</v>
      </c>
      <c r="I643" s="86" t="b">
        <v>0</v>
      </c>
      <c r="J643" s="86" t="b">
        <v>0</v>
      </c>
      <c r="K643" s="86" t="b">
        <v>0</v>
      </c>
      <c r="L643" s="86" t="b">
        <v>0</v>
      </c>
    </row>
    <row r="644" spans="1:12" ht="15">
      <c r="A644" s="86" t="s">
        <v>5564</v>
      </c>
      <c r="B644" s="86" t="s">
        <v>683</v>
      </c>
      <c r="C644" s="86">
        <v>6</v>
      </c>
      <c r="D644" s="121">
        <v>0.00462079485457797</v>
      </c>
      <c r="E644" s="121">
        <v>2.244807071425141</v>
      </c>
      <c r="F644" s="86" t="s">
        <v>5085</v>
      </c>
      <c r="G644" s="86" t="b">
        <v>0</v>
      </c>
      <c r="H644" s="86" t="b">
        <v>0</v>
      </c>
      <c r="I644" s="86" t="b">
        <v>0</v>
      </c>
      <c r="J644" s="86" t="b">
        <v>0</v>
      </c>
      <c r="K644" s="86" t="b">
        <v>0</v>
      </c>
      <c r="L644" s="86" t="b">
        <v>0</v>
      </c>
    </row>
    <row r="645" spans="1:12" ht="15">
      <c r="A645" s="86" t="s">
        <v>683</v>
      </c>
      <c r="B645" s="86" t="s">
        <v>5552</v>
      </c>
      <c r="C645" s="86">
        <v>6</v>
      </c>
      <c r="D645" s="121">
        <v>0.00462079485457797</v>
      </c>
      <c r="E645" s="121">
        <v>1.9437770757611599</v>
      </c>
      <c r="F645" s="86" t="s">
        <v>5085</v>
      </c>
      <c r="G645" s="86" t="b">
        <v>0</v>
      </c>
      <c r="H645" s="86" t="b">
        <v>0</v>
      </c>
      <c r="I645" s="86" t="b">
        <v>0</v>
      </c>
      <c r="J645" s="86" t="b">
        <v>0</v>
      </c>
      <c r="K645" s="86" t="b">
        <v>0</v>
      </c>
      <c r="L645" s="86" t="b">
        <v>0</v>
      </c>
    </row>
    <row r="646" spans="1:12" ht="15">
      <c r="A646" s="86" t="s">
        <v>5552</v>
      </c>
      <c r="B646" s="86" t="s">
        <v>5187</v>
      </c>
      <c r="C646" s="86">
        <v>6</v>
      </c>
      <c r="D646" s="121">
        <v>0.00462079485457797</v>
      </c>
      <c r="E646" s="121">
        <v>1.4086638740638107</v>
      </c>
      <c r="F646" s="86" t="s">
        <v>5085</v>
      </c>
      <c r="G646" s="86" t="b">
        <v>0</v>
      </c>
      <c r="H646" s="86" t="b">
        <v>0</v>
      </c>
      <c r="I646" s="86" t="b">
        <v>0</v>
      </c>
      <c r="J646" s="86" t="b">
        <v>0</v>
      </c>
      <c r="K646" s="86" t="b">
        <v>0</v>
      </c>
      <c r="L646" s="86" t="b">
        <v>0</v>
      </c>
    </row>
    <row r="647" spans="1:12" ht="15">
      <c r="A647" s="86" t="s">
        <v>5191</v>
      </c>
      <c r="B647" s="86" t="s">
        <v>5214</v>
      </c>
      <c r="C647" s="86">
        <v>6</v>
      </c>
      <c r="D647" s="121">
        <v>0.00462079485457797</v>
      </c>
      <c r="E647" s="121">
        <v>1.1656258253775162</v>
      </c>
      <c r="F647" s="86" t="s">
        <v>5085</v>
      </c>
      <c r="G647" s="86" t="b">
        <v>0</v>
      </c>
      <c r="H647" s="86" t="b">
        <v>0</v>
      </c>
      <c r="I647" s="86" t="b">
        <v>0</v>
      </c>
      <c r="J647" s="86" t="b">
        <v>0</v>
      </c>
      <c r="K647" s="86" t="b">
        <v>0</v>
      </c>
      <c r="L647" s="86" t="b">
        <v>0</v>
      </c>
    </row>
    <row r="648" spans="1:12" ht="15">
      <c r="A648" s="86" t="s">
        <v>5214</v>
      </c>
      <c r="B648" s="86" t="s">
        <v>5183</v>
      </c>
      <c r="C648" s="86">
        <v>6</v>
      </c>
      <c r="D648" s="121">
        <v>0.00462079485457797</v>
      </c>
      <c r="E648" s="121">
        <v>0.8134433072661538</v>
      </c>
      <c r="F648" s="86" t="s">
        <v>5085</v>
      </c>
      <c r="G648" s="86" t="b">
        <v>0</v>
      </c>
      <c r="H648" s="86" t="b">
        <v>0</v>
      </c>
      <c r="I648" s="86" t="b">
        <v>0</v>
      </c>
      <c r="J648" s="86" t="b">
        <v>0</v>
      </c>
      <c r="K648" s="86" t="b">
        <v>0</v>
      </c>
      <c r="L648" s="86" t="b">
        <v>0</v>
      </c>
    </row>
    <row r="649" spans="1:12" ht="15">
      <c r="A649" s="86" t="s">
        <v>5183</v>
      </c>
      <c r="B649" s="86" t="s">
        <v>5602</v>
      </c>
      <c r="C649" s="86">
        <v>5</v>
      </c>
      <c r="D649" s="121">
        <v>0.004157804527952388</v>
      </c>
      <c r="E649" s="121">
        <v>1.5458370670891224</v>
      </c>
      <c r="F649" s="86" t="s">
        <v>5085</v>
      </c>
      <c r="G649" s="86" t="b">
        <v>0</v>
      </c>
      <c r="H649" s="86" t="b">
        <v>0</v>
      </c>
      <c r="I649" s="86" t="b">
        <v>0</v>
      </c>
      <c r="J649" s="86" t="b">
        <v>1</v>
      </c>
      <c r="K649" s="86" t="b">
        <v>0</v>
      </c>
      <c r="L649" s="86" t="b">
        <v>0</v>
      </c>
    </row>
    <row r="650" spans="1:12" ht="15">
      <c r="A650" s="86" t="s">
        <v>5602</v>
      </c>
      <c r="B650" s="86" t="s">
        <v>5603</v>
      </c>
      <c r="C650" s="86">
        <v>5</v>
      </c>
      <c r="D650" s="121">
        <v>0.004157804527952388</v>
      </c>
      <c r="E650" s="121">
        <v>2.3909351071033793</v>
      </c>
      <c r="F650" s="86" t="s">
        <v>5085</v>
      </c>
      <c r="G650" s="86" t="b">
        <v>1</v>
      </c>
      <c r="H650" s="86" t="b">
        <v>0</v>
      </c>
      <c r="I650" s="86" t="b">
        <v>0</v>
      </c>
      <c r="J650" s="86" t="b">
        <v>0</v>
      </c>
      <c r="K650" s="86" t="b">
        <v>0</v>
      </c>
      <c r="L650" s="86" t="b">
        <v>0</v>
      </c>
    </row>
    <row r="651" spans="1:12" ht="15">
      <c r="A651" s="86" t="s">
        <v>5603</v>
      </c>
      <c r="B651" s="86" t="s">
        <v>5195</v>
      </c>
      <c r="C651" s="86">
        <v>5</v>
      </c>
      <c r="D651" s="121">
        <v>0.004157804527952388</v>
      </c>
      <c r="E651" s="121">
        <v>2.010723865391773</v>
      </c>
      <c r="F651" s="86" t="s">
        <v>5085</v>
      </c>
      <c r="G651" s="86" t="b">
        <v>0</v>
      </c>
      <c r="H651" s="86" t="b">
        <v>0</v>
      </c>
      <c r="I651" s="86" t="b">
        <v>0</v>
      </c>
      <c r="J651" s="86" t="b">
        <v>0</v>
      </c>
      <c r="K651" s="86" t="b">
        <v>0</v>
      </c>
      <c r="L651" s="86" t="b">
        <v>0</v>
      </c>
    </row>
    <row r="652" spans="1:12" ht="15">
      <c r="A652" s="86" t="s">
        <v>5195</v>
      </c>
      <c r="B652" s="86" t="s">
        <v>5604</v>
      </c>
      <c r="C652" s="86">
        <v>5</v>
      </c>
      <c r="D652" s="121">
        <v>0.004157804527952388</v>
      </c>
      <c r="E652" s="121">
        <v>2.010723865391773</v>
      </c>
      <c r="F652" s="86" t="s">
        <v>5085</v>
      </c>
      <c r="G652" s="86" t="b">
        <v>0</v>
      </c>
      <c r="H652" s="86" t="b">
        <v>0</v>
      </c>
      <c r="I652" s="86" t="b">
        <v>0</v>
      </c>
      <c r="J652" s="86" t="b">
        <v>0</v>
      </c>
      <c r="K652" s="86" t="b">
        <v>0</v>
      </c>
      <c r="L652" s="86" t="b">
        <v>0</v>
      </c>
    </row>
    <row r="653" spans="1:12" ht="15">
      <c r="A653" s="86" t="s">
        <v>5604</v>
      </c>
      <c r="B653" s="86" t="s">
        <v>5605</v>
      </c>
      <c r="C653" s="86">
        <v>5</v>
      </c>
      <c r="D653" s="121">
        <v>0.004157804527952388</v>
      </c>
      <c r="E653" s="121">
        <v>2.3909351071033793</v>
      </c>
      <c r="F653" s="86" t="s">
        <v>5085</v>
      </c>
      <c r="G653" s="86" t="b">
        <v>0</v>
      </c>
      <c r="H653" s="86" t="b">
        <v>0</v>
      </c>
      <c r="I653" s="86" t="b">
        <v>0</v>
      </c>
      <c r="J653" s="86" t="b">
        <v>0</v>
      </c>
      <c r="K653" s="86" t="b">
        <v>0</v>
      </c>
      <c r="L653" s="86" t="b">
        <v>0</v>
      </c>
    </row>
    <row r="654" spans="1:12" ht="15">
      <c r="A654" s="86" t="s">
        <v>5605</v>
      </c>
      <c r="B654" s="86" t="s">
        <v>5606</v>
      </c>
      <c r="C654" s="86">
        <v>5</v>
      </c>
      <c r="D654" s="121">
        <v>0.004157804527952388</v>
      </c>
      <c r="E654" s="121">
        <v>2.3909351071033793</v>
      </c>
      <c r="F654" s="86" t="s">
        <v>5085</v>
      </c>
      <c r="G654" s="86" t="b">
        <v>0</v>
      </c>
      <c r="H654" s="86" t="b">
        <v>0</v>
      </c>
      <c r="I654" s="86" t="b">
        <v>0</v>
      </c>
      <c r="J654" s="86" t="b">
        <v>0</v>
      </c>
      <c r="K654" s="86" t="b">
        <v>0</v>
      </c>
      <c r="L654" s="86" t="b">
        <v>0</v>
      </c>
    </row>
    <row r="655" spans="1:12" ht="15">
      <c r="A655" s="86" t="s">
        <v>5606</v>
      </c>
      <c r="B655" s="86" t="s">
        <v>5607</v>
      </c>
      <c r="C655" s="86">
        <v>5</v>
      </c>
      <c r="D655" s="121">
        <v>0.004157804527952388</v>
      </c>
      <c r="E655" s="121">
        <v>2.3909351071033793</v>
      </c>
      <c r="F655" s="86" t="s">
        <v>5085</v>
      </c>
      <c r="G655" s="86" t="b">
        <v>0</v>
      </c>
      <c r="H655" s="86" t="b">
        <v>0</v>
      </c>
      <c r="I655" s="86" t="b">
        <v>0</v>
      </c>
      <c r="J655" s="86" t="b">
        <v>0</v>
      </c>
      <c r="K655" s="86" t="b">
        <v>0</v>
      </c>
      <c r="L655" s="86" t="b">
        <v>0</v>
      </c>
    </row>
    <row r="656" spans="1:12" ht="15">
      <c r="A656" s="86" t="s">
        <v>5607</v>
      </c>
      <c r="B656" s="86" t="s">
        <v>5608</v>
      </c>
      <c r="C656" s="86">
        <v>5</v>
      </c>
      <c r="D656" s="121">
        <v>0.004157804527952388</v>
      </c>
      <c r="E656" s="121">
        <v>2.3909351071033793</v>
      </c>
      <c r="F656" s="86" t="s">
        <v>5085</v>
      </c>
      <c r="G656" s="86" t="b">
        <v>0</v>
      </c>
      <c r="H656" s="86" t="b">
        <v>0</v>
      </c>
      <c r="I656" s="86" t="b">
        <v>0</v>
      </c>
      <c r="J656" s="86" t="b">
        <v>0</v>
      </c>
      <c r="K656" s="86" t="b">
        <v>0</v>
      </c>
      <c r="L656" s="86" t="b">
        <v>0</v>
      </c>
    </row>
    <row r="657" spans="1:12" ht="15">
      <c r="A657" s="86" t="s">
        <v>5608</v>
      </c>
      <c r="B657" s="86" t="s">
        <v>5609</v>
      </c>
      <c r="C657" s="86">
        <v>5</v>
      </c>
      <c r="D657" s="121">
        <v>0.004157804527952388</v>
      </c>
      <c r="E657" s="121">
        <v>2.3909351071033793</v>
      </c>
      <c r="F657" s="86" t="s">
        <v>5085</v>
      </c>
      <c r="G657" s="86" t="b">
        <v>0</v>
      </c>
      <c r="H657" s="86" t="b">
        <v>0</v>
      </c>
      <c r="I657" s="86" t="b">
        <v>0</v>
      </c>
      <c r="J657" s="86" t="b">
        <v>0</v>
      </c>
      <c r="K657" s="86" t="b">
        <v>0</v>
      </c>
      <c r="L657" s="86" t="b">
        <v>0</v>
      </c>
    </row>
    <row r="658" spans="1:12" ht="15">
      <c r="A658" s="86" t="s">
        <v>5609</v>
      </c>
      <c r="B658" s="86" t="s">
        <v>5610</v>
      </c>
      <c r="C658" s="86">
        <v>5</v>
      </c>
      <c r="D658" s="121">
        <v>0.004157804527952388</v>
      </c>
      <c r="E658" s="121">
        <v>2.3909351071033793</v>
      </c>
      <c r="F658" s="86" t="s">
        <v>5085</v>
      </c>
      <c r="G658" s="86" t="b">
        <v>0</v>
      </c>
      <c r="H658" s="86" t="b">
        <v>0</v>
      </c>
      <c r="I658" s="86" t="b">
        <v>0</v>
      </c>
      <c r="J658" s="86" t="b">
        <v>0</v>
      </c>
      <c r="K658" s="86" t="b">
        <v>0</v>
      </c>
      <c r="L658" s="86" t="b">
        <v>0</v>
      </c>
    </row>
    <row r="659" spans="1:12" ht="15">
      <c r="A659" s="86" t="s">
        <v>5610</v>
      </c>
      <c r="B659" s="86" t="s">
        <v>5611</v>
      </c>
      <c r="C659" s="86">
        <v>5</v>
      </c>
      <c r="D659" s="121">
        <v>0.004157804527952388</v>
      </c>
      <c r="E659" s="121">
        <v>2.3909351071033793</v>
      </c>
      <c r="F659" s="86" t="s">
        <v>5085</v>
      </c>
      <c r="G659" s="86" t="b">
        <v>0</v>
      </c>
      <c r="H659" s="86" t="b">
        <v>0</v>
      </c>
      <c r="I659" s="86" t="b">
        <v>0</v>
      </c>
      <c r="J659" s="86" t="b">
        <v>0</v>
      </c>
      <c r="K659" s="86" t="b">
        <v>0</v>
      </c>
      <c r="L659" s="86" t="b">
        <v>0</v>
      </c>
    </row>
    <row r="660" spans="1:12" ht="15">
      <c r="A660" s="86" t="s">
        <v>5611</v>
      </c>
      <c r="B660" s="86" t="s">
        <v>5612</v>
      </c>
      <c r="C660" s="86">
        <v>5</v>
      </c>
      <c r="D660" s="121">
        <v>0.004157804527952388</v>
      </c>
      <c r="E660" s="121">
        <v>2.3909351071033793</v>
      </c>
      <c r="F660" s="86" t="s">
        <v>5085</v>
      </c>
      <c r="G660" s="86" t="b">
        <v>0</v>
      </c>
      <c r="H660" s="86" t="b">
        <v>0</v>
      </c>
      <c r="I660" s="86" t="b">
        <v>0</v>
      </c>
      <c r="J660" s="86" t="b">
        <v>0</v>
      </c>
      <c r="K660" s="86" t="b">
        <v>0</v>
      </c>
      <c r="L660" s="86" t="b">
        <v>0</v>
      </c>
    </row>
    <row r="661" spans="1:12" ht="15">
      <c r="A661" s="86" t="s">
        <v>5612</v>
      </c>
      <c r="B661" s="86" t="s">
        <v>5613</v>
      </c>
      <c r="C661" s="86">
        <v>5</v>
      </c>
      <c r="D661" s="121">
        <v>0.004157804527952388</v>
      </c>
      <c r="E661" s="121">
        <v>2.3909351071033793</v>
      </c>
      <c r="F661" s="86" t="s">
        <v>5085</v>
      </c>
      <c r="G661" s="86" t="b">
        <v>0</v>
      </c>
      <c r="H661" s="86" t="b">
        <v>0</v>
      </c>
      <c r="I661" s="86" t="b">
        <v>0</v>
      </c>
      <c r="J661" s="86" t="b">
        <v>0</v>
      </c>
      <c r="K661" s="86" t="b">
        <v>0</v>
      </c>
      <c r="L661" s="86" t="b">
        <v>0</v>
      </c>
    </row>
    <row r="662" spans="1:12" ht="15">
      <c r="A662" s="86" t="s">
        <v>5613</v>
      </c>
      <c r="B662" s="86" t="s">
        <v>5614</v>
      </c>
      <c r="C662" s="86">
        <v>5</v>
      </c>
      <c r="D662" s="121">
        <v>0.004157804527952388</v>
      </c>
      <c r="E662" s="121">
        <v>2.3909351071033793</v>
      </c>
      <c r="F662" s="86" t="s">
        <v>5085</v>
      </c>
      <c r="G662" s="86" t="b">
        <v>0</v>
      </c>
      <c r="H662" s="86" t="b">
        <v>0</v>
      </c>
      <c r="I662" s="86" t="b">
        <v>0</v>
      </c>
      <c r="J662" s="86" t="b">
        <v>0</v>
      </c>
      <c r="K662" s="86" t="b">
        <v>0</v>
      </c>
      <c r="L662" s="86" t="b">
        <v>0</v>
      </c>
    </row>
    <row r="663" spans="1:12" ht="15">
      <c r="A663" s="86" t="s">
        <v>5614</v>
      </c>
      <c r="B663" s="86" t="s">
        <v>5615</v>
      </c>
      <c r="C663" s="86">
        <v>5</v>
      </c>
      <c r="D663" s="121">
        <v>0.004157804527952388</v>
      </c>
      <c r="E663" s="121">
        <v>2.3909351071033793</v>
      </c>
      <c r="F663" s="86" t="s">
        <v>5085</v>
      </c>
      <c r="G663" s="86" t="b">
        <v>0</v>
      </c>
      <c r="H663" s="86" t="b">
        <v>0</v>
      </c>
      <c r="I663" s="86" t="b">
        <v>0</v>
      </c>
      <c r="J663" s="86" t="b">
        <v>0</v>
      </c>
      <c r="K663" s="86" t="b">
        <v>0</v>
      </c>
      <c r="L663" s="86" t="b">
        <v>0</v>
      </c>
    </row>
    <row r="664" spans="1:12" ht="15">
      <c r="A664" s="86" t="s">
        <v>5615</v>
      </c>
      <c r="B664" s="86" t="s">
        <v>5616</v>
      </c>
      <c r="C664" s="86">
        <v>5</v>
      </c>
      <c r="D664" s="121">
        <v>0.004157804527952388</v>
      </c>
      <c r="E664" s="121">
        <v>2.3909351071033793</v>
      </c>
      <c r="F664" s="86" t="s">
        <v>5085</v>
      </c>
      <c r="G664" s="86" t="b">
        <v>0</v>
      </c>
      <c r="H664" s="86" t="b">
        <v>0</v>
      </c>
      <c r="I664" s="86" t="b">
        <v>0</v>
      </c>
      <c r="J664" s="86" t="b">
        <v>0</v>
      </c>
      <c r="K664" s="86" t="b">
        <v>0</v>
      </c>
      <c r="L664" s="86" t="b">
        <v>0</v>
      </c>
    </row>
    <row r="665" spans="1:12" ht="15">
      <c r="A665" s="86" t="s">
        <v>5616</v>
      </c>
      <c r="B665" s="86" t="s">
        <v>5582</v>
      </c>
      <c r="C665" s="86">
        <v>5</v>
      </c>
      <c r="D665" s="121">
        <v>0.004157804527952388</v>
      </c>
      <c r="E665" s="121">
        <v>2.089905111439398</v>
      </c>
      <c r="F665" s="86" t="s">
        <v>5085</v>
      </c>
      <c r="G665" s="86" t="b">
        <v>0</v>
      </c>
      <c r="H665" s="86" t="b">
        <v>0</v>
      </c>
      <c r="I665" s="86" t="b">
        <v>0</v>
      </c>
      <c r="J665" s="86" t="b">
        <v>0</v>
      </c>
      <c r="K665" s="86" t="b">
        <v>0</v>
      </c>
      <c r="L665" s="86" t="b">
        <v>0</v>
      </c>
    </row>
    <row r="666" spans="1:12" ht="15">
      <c r="A666" s="86" t="s">
        <v>5582</v>
      </c>
      <c r="B666" s="86" t="s">
        <v>5617</v>
      </c>
      <c r="C666" s="86">
        <v>5</v>
      </c>
      <c r="D666" s="121">
        <v>0.004157804527952388</v>
      </c>
      <c r="E666" s="121">
        <v>2.089905111439398</v>
      </c>
      <c r="F666" s="86" t="s">
        <v>5085</v>
      </c>
      <c r="G666" s="86" t="b">
        <v>0</v>
      </c>
      <c r="H666" s="86" t="b">
        <v>0</v>
      </c>
      <c r="I666" s="86" t="b">
        <v>0</v>
      </c>
      <c r="J666" s="86" t="b">
        <v>0</v>
      </c>
      <c r="K666" s="86" t="b">
        <v>0</v>
      </c>
      <c r="L666" s="86" t="b">
        <v>0</v>
      </c>
    </row>
    <row r="667" spans="1:12" ht="15">
      <c r="A667" s="86" t="s">
        <v>5617</v>
      </c>
      <c r="B667" s="86" t="s">
        <v>5618</v>
      </c>
      <c r="C667" s="86">
        <v>5</v>
      </c>
      <c r="D667" s="121">
        <v>0.004157804527952388</v>
      </c>
      <c r="E667" s="121">
        <v>2.3909351071033793</v>
      </c>
      <c r="F667" s="86" t="s">
        <v>5085</v>
      </c>
      <c r="G667" s="86" t="b">
        <v>0</v>
      </c>
      <c r="H667" s="86" t="b">
        <v>0</v>
      </c>
      <c r="I667" s="86" t="b">
        <v>0</v>
      </c>
      <c r="J667" s="86" t="b">
        <v>0</v>
      </c>
      <c r="K667" s="86" t="b">
        <v>0</v>
      </c>
      <c r="L667" s="86" t="b">
        <v>0</v>
      </c>
    </row>
    <row r="668" spans="1:12" ht="15">
      <c r="A668" s="86" t="s">
        <v>5618</v>
      </c>
      <c r="B668" s="86" t="s">
        <v>5583</v>
      </c>
      <c r="C668" s="86">
        <v>5</v>
      </c>
      <c r="D668" s="121">
        <v>0.004157804527952388</v>
      </c>
      <c r="E668" s="121">
        <v>2.089905111439398</v>
      </c>
      <c r="F668" s="86" t="s">
        <v>5085</v>
      </c>
      <c r="G668" s="86" t="b">
        <v>0</v>
      </c>
      <c r="H668" s="86" t="b">
        <v>0</v>
      </c>
      <c r="I668" s="86" t="b">
        <v>0</v>
      </c>
      <c r="J668" s="86" t="b">
        <v>0</v>
      </c>
      <c r="K668" s="86" t="b">
        <v>0</v>
      </c>
      <c r="L668" s="86" t="b">
        <v>0</v>
      </c>
    </row>
    <row r="669" spans="1:12" ht="15">
      <c r="A669" s="86" t="s">
        <v>5583</v>
      </c>
      <c r="B669" s="86" t="s">
        <v>5582</v>
      </c>
      <c r="C669" s="86">
        <v>5</v>
      </c>
      <c r="D669" s="121">
        <v>0.004157804527952388</v>
      </c>
      <c r="E669" s="121">
        <v>1.7888751157754168</v>
      </c>
      <c r="F669" s="86" t="s">
        <v>5085</v>
      </c>
      <c r="G669" s="86" t="b">
        <v>0</v>
      </c>
      <c r="H669" s="86" t="b">
        <v>0</v>
      </c>
      <c r="I669" s="86" t="b">
        <v>0</v>
      </c>
      <c r="J669" s="86" t="b">
        <v>0</v>
      </c>
      <c r="K669" s="86" t="b">
        <v>0</v>
      </c>
      <c r="L669" s="86" t="b">
        <v>0</v>
      </c>
    </row>
    <row r="670" spans="1:12" ht="15">
      <c r="A670" s="86" t="s">
        <v>5582</v>
      </c>
      <c r="B670" s="86" t="s">
        <v>5619</v>
      </c>
      <c r="C670" s="86">
        <v>5</v>
      </c>
      <c r="D670" s="121">
        <v>0.004157804527952388</v>
      </c>
      <c r="E670" s="121">
        <v>2.089905111439398</v>
      </c>
      <c r="F670" s="86" t="s">
        <v>5085</v>
      </c>
      <c r="G670" s="86" t="b">
        <v>0</v>
      </c>
      <c r="H670" s="86" t="b">
        <v>0</v>
      </c>
      <c r="I670" s="86" t="b">
        <v>0</v>
      </c>
      <c r="J670" s="86" t="b">
        <v>0</v>
      </c>
      <c r="K670" s="86" t="b">
        <v>0</v>
      </c>
      <c r="L670" s="86" t="b">
        <v>0</v>
      </c>
    </row>
    <row r="671" spans="1:12" ht="15">
      <c r="A671" s="86" t="s">
        <v>5619</v>
      </c>
      <c r="B671" s="86" t="s">
        <v>5620</v>
      </c>
      <c r="C671" s="86">
        <v>5</v>
      </c>
      <c r="D671" s="121">
        <v>0.004157804527952388</v>
      </c>
      <c r="E671" s="121">
        <v>2.3909351071033793</v>
      </c>
      <c r="F671" s="86" t="s">
        <v>5085</v>
      </c>
      <c r="G671" s="86" t="b">
        <v>0</v>
      </c>
      <c r="H671" s="86" t="b">
        <v>0</v>
      </c>
      <c r="I671" s="86" t="b">
        <v>0</v>
      </c>
      <c r="J671" s="86" t="b">
        <v>0</v>
      </c>
      <c r="K671" s="86" t="b">
        <v>0</v>
      </c>
      <c r="L671" s="86" t="b">
        <v>0</v>
      </c>
    </row>
    <row r="672" spans="1:12" ht="15">
      <c r="A672" s="86" t="s">
        <v>5620</v>
      </c>
      <c r="B672" s="86" t="s">
        <v>5621</v>
      </c>
      <c r="C672" s="86">
        <v>5</v>
      </c>
      <c r="D672" s="121">
        <v>0.004157804527952388</v>
      </c>
      <c r="E672" s="121">
        <v>2.3909351071033793</v>
      </c>
      <c r="F672" s="86" t="s">
        <v>5085</v>
      </c>
      <c r="G672" s="86" t="b">
        <v>0</v>
      </c>
      <c r="H672" s="86" t="b">
        <v>0</v>
      </c>
      <c r="I672" s="86" t="b">
        <v>0</v>
      </c>
      <c r="J672" s="86" t="b">
        <v>0</v>
      </c>
      <c r="K672" s="86" t="b">
        <v>0</v>
      </c>
      <c r="L672" s="86" t="b">
        <v>0</v>
      </c>
    </row>
    <row r="673" spans="1:12" ht="15">
      <c r="A673" s="86" t="s">
        <v>5621</v>
      </c>
      <c r="B673" s="86" t="s">
        <v>5622</v>
      </c>
      <c r="C673" s="86">
        <v>5</v>
      </c>
      <c r="D673" s="121">
        <v>0.004157804527952388</v>
      </c>
      <c r="E673" s="121">
        <v>2.3909351071033793</v>
      </c>
      <c r="F673" s="86" t="s">
        <v>5085</v>
      </c>
      <c r="G673" s="86" t="b">
        <v>0</v>
      </c>
      <c r="H673" s="86" t="b">
        <v>0</v>
      </c>
      <c r="I673" s="86" t="b">
        <v>0</v>
      </c>
      <c r="J673" s="86" t="b">
        <v>0</v>
      </c>
      <c r="K673" s="86" t="b">
        <v>0</v>
      </c>
      <c r="L673" s="86" t="b">
        <v>0</v>
      </c>
    </row>
    <row r="674" spans="1:12" ht="15">
      <c r="A674" s="86" t="s">
        <v>5622</v>
      </c>
      <c r="B674" s="86" t="s">
        <v>5583</v>
      </c>
      <c r="C674" s="86">
        <v>5</v>
      </c>
      <c r="D674" s="121">
        <v>0.004157804527952388</v>
      </c>
      <c r="E674" s="121">
        <v>2.089905111439398</v>
      </c>
      <c r="F674" s="86" t="s">
        <v>5085</v>
      </c>
      <c r="G674" s="86" t="b">
        <v>0</v>
      </c>
      <c r="H674" s="86" t="b">
        <v>0</v>
      </c>
      <c r="I674" s="86" t="b">
        <v>0</v>
      </c>
      <c r="J674" s="86" t="b">
        <v>0</v>
      </c>
      <c r="K674" s="86" t="b">
        <v>0</v>
      </c>
      <c r="L674" s="86" t="b">
        <v>0</v>
      </c>
    </row>
    <row r="675" spans="1:12" ht="15">
      <c r="A675" s="86" t="s">
        <v>5583</v>
      </c>
      <c r="B675" s="86" t="s">
        <v>5623</v>
      </c>
      <c r="C675" s="86">
        <v>5</v>
      </c>
      <c r="D675" s="121">
        <v>0.004157804527952388</v>
      </c>
      <c r="E675" s="121">
        <v>2.089905111439398</v>
      </c>
      <c r="F675" s="86" t="s">
        <v>5085</v>
      </c>
      <c r="G675" s="86" t="b">
        <v>0</v>
      </c>
      <c r="H675" s="86" t="b">
        <v>0</v>
      </c>
      <c r="I675" s="86" t="b">
        <v>0</v>
      </c>
      <c r="J675" s="86" t="b">
        <v>0</v>
      </c>
      <c r="K675" s="86" t="b">
        <v>0</v>
      </c>
      <c r="L675" s="86" t="b">
        <v>0</v>
      </c>
    </row>
    <row r="676" spans="1:12" ht="15">
      <c r="A676" s="86" t="s">
        <v>5184</v>
      </c>
      <c r="B676" s="86" t="s">
        <v>661</v>
      </c>
      <c r="C676" s="86">
        <v>5</v>
      </c>
      <c r="D676" s="121">
        <v>0.004157804527952388</v>
      </c>
      <c r="E676" s="121">
        <v>1.709693869727792</v>
      </c>
      <c r="F676" s="86" t="s">
        <v>5085</v>
      </c>
      <c r="G676" s="86" t="b">
        <v>0</v>
      </c>
      <c r="H676" s="86" t="b">
        <v>0</v>
      </c>
      <c r="I676" s="86" t="b">
        <v>0</v>
      </c>
      <c r="J676" s="86" t="b">
        <v>0</v>
      </c>
      <c r="K676" s="86" t="b">
        <v>0</v>
      </c>
      <c r="L676" s="86" t="b">
        <v>0</v>
      </c>
    </row>
    <row r="677" spans="1:12" ht="15">
      <c r="A677" s="86" t="s">
        <v>661</v>
      </c>
      <c r="B677" s="86" t="s">
        <v>5584</v>
      </c>
      <c r="C677" s="86">
        <v>5</v>
      </c>
      <c r="D677" s="121">
        <v>0.004157804527952388</v>
      </c>
      <c r="E677" s="121">
        <v>2.3909351071033793</v>
      </c>
      <c r="F677" s="86" t="s">
        <v>5085</v>
      </c>
      <c r="G677" s="86" t="b">
        <v>0</v>
      </c>
      <c r="H677" s="86" t="b">
        <v>0</v>
      </c>
      <c r="I677" s="86" t="b">
        <v>0</v>
      </c>
      <c r="J677" s="86" t="b">
        <v>0</v>
      </c>
      <c r="K677" s="86" t="b">
        <v>0</v>
      </c>
      <c r="L677" s="86" t="b">
        <v>0</v>
      </c>
    </row>
    <row r="678" spans="1:12" ht="15">
      <c r="A678" s="86" t="s">
        <v>5584</v>
      </c>
      <c r="B678" s="86" t="s">
        <v>5585</v>
      </c>
      <c r="C678" s="86">
        <v>5</v>
      </c>
      <c r="D678" s="121">
        <v>0.004157804527952388</v>
      </c>
      <c r="E678" s="121">
        <v>2.3909351071033793</v>
      </c>
      <c r="F678" s="86" t="s">
        <v>5085</v>
      </c>
      <c r="G678" s="86" t="b">
        <v>0</v>
      </c>
      <c r="H678" s="86" t="b">
        <v>0</v>
      </c>
      <c r="I678" s="86" t="b">
        <v>0</v>
      </c>
      <c r="J678" s="86" t="b">
        <v>0</v>
      </c>
      <c r="K678" s="86" t="b">
        <v>0</v>
      </c>
      <c r="L678" s="86" t="b">
        <v>0</v>
      </c>
    </row>
    <row r="679" spans="1:12" ht="15">
      <c r="A679" s="86" t="s">
        <v>5585</v>
      </c>
      <c r="B679" s="86" t="s">
        <v>5586</v>
      </c>
      <c r="C679" s="86">
        <v>5</v>
      </c>
      <c r="D679" s="121">
        <v>0.004157804527952388</v>
      </c>
      <c r="E679" s="121">
        <v>2.3909351071033793</v>
      </c>
      <c r="F679" s="86" t="s">
        <v>5085</v>
      </c>
      <c r="G679" s="86" t="b">
        <v>0</v>
      </c>
      <c r="H679" s="86" t="b">
        <v>0</v>
      </c>
      <c r="I679" s="86" t="b">
        <v>0</v>
      </c>
      <c r="J679" s="86" t="b">
        <v>0</v>
      </c>
      <c r="K679" s="86" t="b">
        <v>0</v>
      </c>
      <c r="L679" s="86" t="b">
        <v>0</v>
      </c>
    </row>
    <row r="680" spans="1:12" ht="15">
      <c r="A680" s="86" t="s">
        <v>5586</v>
      </c>
      <c r="B680" s="86" t="s">
        <v>5587</v>
      </c>
      <c r="C680" s="86">
        <v>5</v>
      </c>
      <c r="D680" s="121">
        <v>0.004157804527952388</v>
      </c>
      <c r="E680" s="121">
        <v>2.3909351071033793</v>
      </c>
      <c r="F680" s="86" t="s">
        <v>5085</v>
      </c>
      <c r="G680" s="86" t="b">
        <v>0</v>
      </c>
      <c r="H680" s="86" t="b">
        <v>0</v>
      </c>
      <c r="I680" s="86" t="b">
        <v>0</v>
      </c>
      <c r="J680" s="86" t="b">
        <v>0</v>
      </c>
      <c r="K680" s="86" t="b">
        <v>0</v>
      </c>
      <c r="L680" s="86" t="b">
        <v>0</v>
      </c>
    </row>
    <row r="681" spans="1:12" ht="15">
      <c r="A681" s="86" t="s">
        <v>5587</v>
      </c>
      <c r="B681" s="86" t="s">
        <v>5187</v>
      </c>
      <c r="C681" s="86">
        <v>5</v>
      </c>
      <c r="D681" s="121">
        <v>0.004157804527952388</v>
      </c>
      <c r="E681" s="121">
        <v>1.709693869727792</v>
      </c>
      <c r="F681" s="86" t="s">
        <v>5085</v>
      </c>
      <c r="G681" s="86" t="b">
        <v>0</v>
      </c>
      <c r="H681" s="86" t="b">
        <v>0</v>
      </c>
      <c r="I681" s="86" t="b">
        <v>0</v>
      </c>
      <c r="J681" s="86" t="b">
        <v>0</v>
      </c>
      <c r="K681" s="86" t="b">
        <v>0</v>
      </c>
      <c r="L681" s="86" t="b">
        <v>0</v>
      </c>
    </row>
    <row r="682" spans="1:12" ht="15">
      <c r="A682" s="86" t="s">
        <v>5217</v>
      </c>
      <c r="B682" s="86" t="s">
        <v>5185</v>
      </c>
      <c r="C682" s="86">
        <v>7</v>
      </c>
      <c r="D682" s="121">
        <v>0</v>
      </c>
      <c r="E682" s="121">
        <v>1.265491670284992</v>
      </c>
      <c r="F682" s="86" t="s">
        <v>5086</v>
      </c>
      <c r="G682" s="86" t="b">
        <v>0</v>
      </c>
      <c r="H682" s="86" t="b">
        <v>0</v>
      </c>
      <c r="I682" s="86" t="b">
        <v>0</v>
      </c>
      <c r="J682" s="86" t="b">
        <v>0</v>
      </c>
      <c r="K682" s="86" t="b">
        <v>0</v>
      </c>
      <c r="L682" s="86" t="b">
        <v>0</v>
      </c>
    </row>
    <row r="683" spans="1:12" ht="15">
      <c r="A683" s="86" t="s">
        <v>5185</v>
      </c>
      <c r="B683" s="86" t="s">
        <v>5218</v>
      </c>
      <c r="C683" s="86">
        <v>7</v>
      </c>
      <c r="D683" s="121">
        <v>0</v>
      </c>
      <c r="E683" s="121">
        <v>1.265491670284992</v>
      </c>
      <c r="F683" s="86" t="s">
        <v>5086</v>
      </c>
      <c r="G683" s="86" t="b">
        <v>0</v>
      </c>
      <c r="H683" s="86" t="b">
        <v>0</v>
      </c>
      <c r="I683" s="86" t="b">
        <v>0</v>
      </c>
      <c r="J683" s="86" t="b">
        <v>0</v>
      </c>
      <c r="K683" s="86" t="b">
        <v>0</v>
      </c>
      <c r="L683" s="86" t="b">
        <v>0</v>
      </c>
    </row>
    <row r="684" spans="1:12" ht="15">
      <c r="A684" s="86" t="s">
        <v>5218</v>
      </c>
      <c r="B684" s="86" t="s">
        <v>5219</v>
      </c>
      <c r="C684" s="86">
        <v>7</v>
      </c>
      <c r="D684" s="121">
        <v>0</v>
      </c>
      <c r="E684" s="121">
        <v>1.265491670284992</v>
      </c>
      <c r="F684" s="86" t="s">
        <v>5086</v>
      </c>
      <c r="G684" s="86" t="b">
        <v>0</v>
      </c>
      <c r="H684" s="86" t="b">
        <v>0</v>
      </c>
      <c r="I684" s="86" t="b">
        <v>0</v>
      </c>
      <c r="J684" s="86" t="b">
        <v>0</v>
      </c>
      <c r="K684" s="86" t="b">
        <v>0</v>
      </c>
      <c r="L684" s="86" t="b">
        <v>0</v>
      </c>
    </row>
    <row r="685" spans="1:12" ht="15">
      <c r="A685" s="86" t="s">
        <v>5219</v>
      </c>
      <c r="B685" s="86" t="s">
        <v>5183</v>
      </c>
      <c r="C685" s="86">
        <v>7</v>
      </c>
      <c r="D685" s="121">
        <v>0</v>
      </c>
      <c r="E685" s="121">
        <v>1.265491670284992</v>
      </c>
      <c r="F685" s="86" t="s">
        <v>5086</v>
      </c>
      <c r="G685" s="86" t="b">
        <v>0</v>
      </c>
      <c r="H685" s="86" t="b">
        <v>0</v>
      </c>
      <c r="I685" s="86" t="b">
        <v>0</v>
      </c>
      <c r="J685" s="86" t="b">
        <v>0</v>
      </c>
      <c r="K685" s="86" t="b">
        <v>0</v>
      </c>
      <c r="L685" s="86" t="b">
        <v>0</v>
      </c>
    </row>
    <row r="686" spans="1:12" ht="15">
      <c r="A686" s="86" t="s">
        <v>5183</v>
      </c>
      <c r="B686" s="86" t="s">
        <v>5220</v>
      </c>
      <c r="C686" s="86">
        <v>7</v>
      </c>
      <c r="D686" s="121">
        <v>0</v>
      </c>
      <c r="E686" s="121">
        <v>1.265491670284992</v>
      </c>
      <c r="F686" s="86" t="s">
        <v>5086</v>
      </c>
      <c r="G686" s="86" t="b">
        <v>0</v>
      </c>
      <c r="H686" s="86" t="b">
        <v>0</v>
      </c>
      <c r="I686" s="86" t="b">
        <v>0</v>
      </c>
      <c r="J686" s="86" t="b">
        <v>0</v>
      </c>
      <c r="K686" s="86" t="b">
        <v>0</v>
      </c>
      <c r="L686" s="86" t="b">
        <v>0</v>
      </c>
    </row>
    <row r="687" spans="1:12" ht="15">
      <c r="A687" s="86" t="s">
        <v>5220</v>
      </c>
      <c r="B687" s="86" t="s">
        <v>5221</v>
      </c>
      <c r="C687" s="86">
        <v>7</v>
      </c>
      <c r="D687" s="121">
        <v>0</v>
      </c>
      <c r="E687" s="121">
        <v>1.265491670284992</v>
      </c>
      <c r="F687" s="86" t="s">
        <v>5086</v>
      </c>
      <c r="G687" s="86" t="b">
        <v>0</v>
      </c>
      <c r="H687" s="86" t="b">
        <v>0</v>
      </c>
      <c r="I687" s="86" t="b">
        <v>0</v>
      </c>
      <c r="J687" s="86" t="b">
        <v>0</v>
      </c>
      <c r="K687" s="86" t="b">
        <v>0</v>
      </c>
      <c r="L687" s="86" t="b">
        <v>0</v>
      </c>
    </row>
    <row r="688" spans="1:12" ht="15">
      <c r="A688" s="86" t="s">
        <v>5221</v>
      </c>
      <c r="B688" s="86" t="s">
        <v>5222</v>
      </c>
      <c r="C688" s="86">
        <v>7</v>
      </c>
      <c r="D688" s="121">
        <v>0</v>
      </c>
      <c r="E688" s="121">
        <v>1.265491670284992</v>
      </c>
      <c r="F688" s="86" t="s">
        <v>5086</v>
      </c>
      <c r="G688" s="86" t="b">
        <v>0</v>
      </c>
      <c r="H688" s="86" t="b">
        <v>0</v>
      </c>
      <c r="I688" s="86" t="b">
        <v>0</v>
      </c>
      <c r="J688" s="86" t="b">
        <v>0</v>
      </c>
      <c r="K688" s="86" t="b">
        <v>0</v>
      </c>
      <c r="L688" s="86" t="b">
        <v>0</v>
      </c>
    </row>
    <row r="689" spans="1:12" ht="15">
      <c r="A689" s="86" t="s">
        <v>5216</v>
      </c>
      <c r="B689" s="86" t="s">
        <v>5223</v>
      </c>
      <c r="C689" s="86">
        <v>6</v>
      </c>
      <c r="D689" s="121">
        <v>0.0029535348366447013</v>
      </c>
      <c r="E689" s="121">
        <v>1.265491670284992</v>
      </c>
      <c r="F689" s="86" t="s">
        <v>5086</v>
      </c>
      <c r="G689" s="86" t="b">
        <v>0</v>
      </c>
      <c r="H689" s="86" t="b">
        <v>0</v>
      </c>
      <c r="I689" s="86" t="b">
        <v>0</v>
      </c>
      <c r="J689" s="86" t="b">
        <v>0</v>
      </c>
      <c r="K689" s="86" t="b">
        <v>0</v>
      </c>
      <c r="L689" s="86" t="b">
        <v>0</v>
      </c>
    </row>
    <row r="690" spans="1:12" ht="15">
      <c r="A690" s="86" t="s">
        <v>5223</v>
      </c>
      <c r="B690" s="86" t="s">
        <v>5217</v>
      </c>
      <c r="C690" s="86">
        <v>6</v>
      </c>
      <c r="D690" s="121">
        <v>0.0029535348366447013</v>
      </c>
      <c r="E690" s="121">
        <v>1.265491670284992</v>
      </c>
      <c r="F690" s="86" t="s">
        <v>5086</v>
      </c>
      <c r="G690" s="86" t="b">
        <v>0</v>
      </c>
      <c r="H690" s="86" t="b">
        <v>0</v>
      </c>
      <c r="I690" s="86" t="b">
        <v>0</v>
      </c>
      <c r="J690" s="86" t="b">
        <v>0</v>
      </c>
      <c r="K690" s="86" t="b">
        <v>0</v>
      </c>
      <c r="L690" s="86" t="b">
        <v>0</v>
      </c>
    </row>
    <row r="691" spans="1:12" ht="15">
      <c r="A691" s="86" t="s">
        <v>5222</v>
      </c>
      <c r="B691" s="86" t="s">
        <v>5635</v>
      </c>
      <c r="C691" s="86">
        <v>6</v>
      </c>
      <c r="D691" s="121">
        <v>0.0029535348366447013</v>
      </c>
      <c r="E691" s="121">
        <v>1.3324384599156054</v>
      </c>
      <c r="F691" s="86" t="s">
        <v>5086</v>
      </c>
      <c r="G691" s="86" t="b">
        <v>0</v>
      </c>
      <c r="H691" s="86" t="b">
        <v>0</v>
      </c>
      <c r="I691" s="86" t="b">
        <v>0</v>
      </c>
      <c r="J691" s="86" t="b">
        <v>0</v>
      </c>
      <c r="K691" s="86" t="b">
        <v>0</v>
      </c>
      <c r="L691" s="86" t="b">
        <v>0</v>
      </c>
    </row>
    <row r="692" spans="1:12" ht="15">
      <c r="A692" s="86" t="s">
        <v>5635</v>
      </c>
      <c r="B692" s="86" t="s">
        <v>5148</v>
      </c>
      <c r="C692" s="86">
        <v>6</v>
      </c>
      <c r="D692" s="121">
        <v>0.0029535348366447013</v>
      </c>
      <c r="E692" s="121">
        <v>1.3324384599156054</v>
      </c>
      <c r="F692" s="86" t="s">
        <v>5086</v>
      </c>
      <c r="G692" s="86" t="b">
        <v>0</v>
      </c>
      <c r="H692" s="86" t="b">
        <v>0</v>
      </c>
      <c r="I692" s="86" t="b">
        <v>0</v>
      </c>
      <c r="J692" s="86" t="b">
        <v>0</v>
      </c>
      <c r="K692" s="86" t="b">
        <v>0</v>
      </c>
      <c r="L692" s="86" t="b">
        <v>0</v>
      </c>
    </row>
    <row r="693" spans="1:12" ht="15">
      <c r="A693" s="86" t="s">
        <v>5148</v>
      </c>
      <c r="B693" s="86" t="s">
        <v>5146</v>
      </c>
      <c r="C693" s="86">
        <v>6</v>
      </c>
      <c r="D693" s="121">
        <v>0.0029535348366447013</v>
      </c>
      <c r="E693" s="121">
        <v>1.3324384599156054</v>
      </c>
      <c r="F693" s="86" t="s">
        <v>5086</v>
      </c>
      <c r="G693" s="86" t="b">
        <v>0</v>
      </c>
      <c r="H693" s="86" t="b">
        <v>0</v>
      </c>
      <c r="I693" s="86" t="b">
        <v>0</v>
      </c>
      <c r="J693" s="86" t="b">
        <v>0</v>
      </c>
      <c r="K693" s="86" t="b">
        <v>0</v>
      </c>
      <c r="L693" s="86" t="b">
        <v>0</v>
      </c>
    </row>
    <row r="694" spans="1:12" ht="15">
      <c r="A694" s="86" t="s">
        <v>5146</v>
      </c>
      <c r="B694" s="86" t="s">
        <v>5636</v>
      </c>
      <c r="C694" s="86">
        <v>6</v>
      </c>
      <c r="D694" s="121">
        <v>0.0029535348366447013</v>
      </c>
      <c r="E694" s="121">
        <v>1.3324384599156054</v>
      </c>
      <c r="F694" s="86" t="s">
        <v>5086</v>
      </c>
      <c r="G694" s="86" t="b">
        <v>0</v>
      </c>
      <c r="H694" s="86" t="b">
        <v>0</v>
      </c>
      <c r="I694" s="86" t="b">
        <v>0</v>
      </c>
      <c r="J694" s="86" t="b">
        <v>0</v>
      </c>
      <c r="K694" s="86" t="b">
        <v>0</v>
      </c>
      <c r="L694" s="86" t="b">
        <v>0</v>
      </c>
    </row>
    <row r="695" spans="1:12" ht="15">
      <c r="A695" s="86" t="s">
        <v>5636</v>
      </c>
      <c r="B695" s="86" t="s">
        <v>5637</v>
      </c>
      <c r="C695" s="86">
        <v>6</v>
      </c>
      <c r="D695" s="121">
        <v>0.0029535348366447013</v>
      </c>
      <c r="E695" s="121">
        <v>1.3324384599156054</v>
      </c>
      <c r="F695" s="86" t="s">
        <v>5086</v>
      </c>
      <c r="G695" s="86" t="b">
        <v>0</v>
      </c>
      <c r="H695" s="86" t="b">
        <v>0</v>
      </c>
      <c r="I695" s="86" t="b">
        <v>0</v>
      </c>
      <c r="J695" s="86" t="b">
        <v>0</v>
      </c>
      <c r="K695" s="86" t="b">
        <v>0</v>
      </c>
      <c r="L695" s="86" t="b">
        <v>0</v>
      </c>
    </row>
    <row r="696" spans="1:12" ht="15">
      <c r="A696" s="86" t="s">
        <v>5637</v>
      </c>
      <c r="B696" s="86" t="s">
        <v>5638</v>
      </c>
      <c r="C696" s="86">
        <v>6</v>
      </c>
      <c r="D696" s="121">
        <v>0.0029535348366447013</v>
      </c>
      <c r="E696" s="121">
        <v>1.3324384599156054</v>
      </c>
      <c r="F696" s="86" t="s">
        <v>5086</v>
      </c>
      <c r="G696" s="86" t="b">
        <v>0</v>
      </c>
      <c r="H696" s="86" t="b">
        <v>0</v>
      </c>
      <c r="I696" s="86" t="b">
        <v>0</v>
      </c>
      <c r="J696" s="86" t="b">
        <v>0</v>
      </c>
      <c r="K696" s="86" t="b">
        <v>0</v>
      </c>
      <c r="L696" s="86" t="b">
        <v>0</v>
      </c>
    </row>
    <row r="697" spans="1:12" ht="15">
      <c r="A697" s="86" t="s">
        <v>5638</v>
      </c>
      <c r="B697" s="86" t="s">
        <v>5639</v>
      </c>
      <c r="C697" s="86">
        <v>6</v>
      </c>
      <c r="D697" s="121">
        <v>0.0029535348366447013</v>
      </c>
      <c r="E697" s="121">
        <v>1.3324384599156054</v>
      </c>
      <c r="F697" s="86" t="s">
        <v>5086</v>
      </c>
      <c r="G697" s="86" t="b">
        <v>0</v>
      </c>
      <c r="H697" s="86" t="b">
        <v>0</v>
      </c>
      <c r="I697" s="86" t="b">
        <v>0</v>
      </c>
      <c r="J697" s="86" t="b">
        <v>0</v>
      </c>
      <c r="K697" s="86" t="b">
        <v>0</v>
      </c>
      <c r="L697" s="86" t="b">
        <v>0</v>
      </c>
    </row>
    <row r="698" spans="1:12" ht="15">
      <c r="A698" s="86" t="s">
        <v>5639</v>
      </c>
      <c r="B698" s="86" t="s">
        <v>5640</v>
      </c>
      <c r="C698" s="86">
        <v>6</v>
      </c>
      <c r="D698" s="121">
        <v>0.0029535348366447013</v>
      </c>
      <c r="E698" s="121">
        <v>1.3324384599156054</v>
      </c>
      <c r="F698" s="86" t="s">
        <v>5086</v>
      </c>
      <c r="G698" s="86" t="b">
        <v>0</v>
      </c>
      <c r="H698" s="86" t="b">
        <v>0</v>
      </c>
      <c r="I698" s="86" t="b">
        <v>0</v>
      </c>
      <c r="J698" s="86" t="b">
        <v>0</v>
      </c>
      <c r="K698" s="86" t="b">
        <v>0</v>
      </c>
      <c r="L698" s="86" t="b">
        <v>0</v>
      </c>
    </row>
    <row r="699" spans="1:12" ht="15">
      <c r="A699" s="86" t="s">
        <v>5640</v>
      </c>
      <c r="B699" s="86" t="s">
        <v>5641</v>
      </c>
      <c r="C699" s="86">
        <v>6</v>
      </c>
      <c r="D699" s="121">
        <v>0.0029535348366447013</v>
      </c>
      <c r="E699" s="121">
        <v>1.3324384599156054</v>
      </c>
      <c r="F699" s="86" t="s">
        <v>5086</v>
      </c>
      <c r="G699" s="86" t="b">
        <v>0</v>
      </c>
      <c r="H699" s="86" t="b">
        <v>0</v>
      </c>
      <c r="I699" s="86" t="b">
        <v>0</v>
      </c>
      <c r="J699" s="86" t="b">
        <v>0</v>
      </c>
      <c r="K699" s="86" t="b">
        <v>0</v>
      </c>
      <c r="L699" s="86" t="b">
        <v>0</v>
      </c>
    </row>
    <row r="700" spans="1:12" ht="15">
      <c r="A700" s="86" t="s">
        <v>5641</v>
      </c>
      <c r="B700" s="86" t="s">
        <v>5642</v>
      </c>
      <c r="C700" s="86">
        <v>6</v>
      </c>
      <c r="D700" s="121">
        <v>0.0029535348366447013</v>
      </c>
      <c r="E700" s="121">
        <v>1.3324384599156054</v>
      </c>
      <c r="F700" s="86" t="s">
        <v>5086</v>
      </c>
      <c r="G700" s="86" t="b">
        <v>0</v>
      </c>
      <c r="H700" s="86" t="b">
        <v>0</v>
      </c>
      <c r="I700" s="86" t="b">
        <v>0</v>
      </c>
      <c r="J700" s="86" t="b">
        <v>0</v>
      </c>
      <c r="K700" s="86" t="b">
        <v>0</v>
      </c>
      <c r="L700" s="86" t="b">
        <v>0</v>
      </c>
    </row>
    <row r="701" spans="1:12" ht="15">
      <c r="A701" s="86" t="s">
        <v>5642</v>
      </c>
      <c r="B701" s="86" t="s">
        <v>627</v>
      </c>
      <c r="C701" s="86">
        <v>6</v>
      </c>
      <c r="D701" s="121">
        <v>0.0029535348366447013</v>
      </c>
      <c r="E701" s="121">
        <v>1.3324384599156054</v>
      </c>
      <c r="F701" s="86" t="s">
        <v>5086</v>
      </c>
      <c r="G701" s="86" t="b">
        <v>0</v>
      </c>
      <c r="H701" s="86" t="b">
        <v>0</v>
      </c>
      <c r="I701" s="86" t="b">
        <v>0</v>
      </c>
      <c r="J701" s="86" t="b">
        <v>0</v>
      </c>
      <c r="K701" s="86" t="b">
        <v>0</v>
      </c>
      <c r="L701" s="86" t="b">
        <v>0</v>
      </c>
    </row>
    <row r="702" spans="1:12" ht="15">
      <c r="A702" s="86" t="s">
        <v>5225</v>
      </c>
      <c r="B702" s="86" t="s">
        <v>5229</v>
      </c>
      <c r="C702" s="86">
        <v>4</v>
      </c>
      <c r="D702" s="121">
        <v>0.0067082384402164285</v>
      </c>
      <c r="E702" s="121">
        <v>1.4001060704285453</v>
      </c>
      <c r="F702" s="86" t="s">
        <v>5087</v>
      </c>
      <c r="G702" s="86" t="b">
        <v>0</v>
      </c>
      <c r="H702" s="86" t="b">
        <v>0</v>
      </c>
      <c r="I702" s="86" t="b">
        <v>0</v>
      </c>
      <c r="J702" s="86" t="b">
        <v>0</v>
      </c>
      <c r="K702" s="86" t="b">
        <v>0</v>
      </c>
      <c r="L702" s="86" t="b">
        <v>0</v>
      </c>
    </row>
    <row r="703" spans="1:12" ht="15">
      <c r="A703" s="86" t="s">
        <v>5227</v>
      </c>
      <c r="B703" s="86" t="s">
        <v>5646</v>
      </c>
      <c r="C703" s="86">
        <v>4</v>
      </c>
      <c r="D703" s="121">
        <v>0.0067082384402164285</v>
      </c>
      <c r="E703" s="121">
        <v>1.5250448070368452</v>
      </c>
      <c r="F703" s="86" t="s">
        <v>5087</v>
      </c>
      <c r="G703" s="86" t="b">
        <v>0</v>
      </c>
      <c r="H703" s="86" t="b">
        <v>0</v>
      </c>
      <c r="I703" s="86" t="b">
        <v>0</v>
      </c>
      <c r="J703" s="86" t="b">
        <v>0</v>
      </c>
      <c r="K703" s="86" t="b">
        <v>0</v>
      </c>
      <c r="L703" s="86" t="b">
        <v>0</v>
      </c>
    </row>
    <row r="704" spans="1:12" ht="15">
      <c r="A704" s="86" t="s">
        <v>5659</v>
      </c>
      <c r="B704" s="86" t="s">
        <v>5660</v>
      </c>
      <c r="C704" s="86">
        <v>2</v>
      </c>
      <c r="D704" s="121">
        <v>0.0062210715597651785</v>
      </c>
      <c r="E704" s="121">
        <v>2.002166061756508</v>
      </c>
      <c r="F704" s="86" t="s">
        <v>5087</v>
      </c>
      <c r="G704" s="86" t="b">
        <v>0</v>
      </c>
      <c r="H704" s="86" t="b">
        <v>0</v>
      </c>
      <c r="I704" s="86" t="b">
        <v>0</v>
      </c>
      <c r="J704" s="86" t="b">
        <v>0</v>
      </c>
      <c r="K704" s="86" t="b">
        <v>0</v>
      </c>
      <c r="L704" s="86" t="b">
        <v>0</v>
      </c>
    </row>
    <row r="705" spans="1:12" ht="15">
      <c r="A705" s="86" t="s">
        <v>5660</v>
      </c>
      <c r="B705" s="86" t="s">
        <v>5661</v>
      </c>
      <c r="C705" s="86">
        <v>2</v>
      </c>
      <c r="D705" s="121">
        <v>0.0062210715597651785</v>
      </c>
      <c r="E705" s="121">
        <v>2.002166061756508</v>
      </c>
      <c r="F705" s="86" t="s">
        <v>5087</v>
      </c>
      <c r="G705" s="86" t="b">
        <v>0</v>
      </c>
      <c r="H705" s="86" t="b">
        <v>0</v>
      </c>
      <c r="I705" s="86" t="b">
        <v>0</v>
      </c>
      <c r="J705" s="86" t="b">
        <v>0</v>
      </c>
      <c r="K705" s="86" t="b">
        <v>0</v>
      </c>
      <c r="L705" s="86" t="b">
        <v>0</v>
      </c>
    </row>
    <row r="706" spans="1:12" ht="15">
      <c r="A706" s="86" t="s">
        <v>5661</v>
      </c>
      <c r="B706" s="86" t="s">
        <v>5662</v>
      </c>
      <c r="C706" s="86">
        <v>2</v>
      </c>
      <c r="D706" s="121">
        <v>0.0062210715597651785</v>
      </c>
      <c r="E706" s="121">
        <v>2.002166061756508</v>
      </c>
      <c r="F706" s="86" t="s">
        <v>5087</v>
      </c>
      <c r="G706" s="86" t="b">
        <v>0</v>
      </c>
      <c r="H706" s="86" t="b">
        <v>0</v>
      </c>
      <c r="I706" s="86" t="b">
        <v>0</v>
      </c>
      <c r="J706" s="86" t="b">
        <v>0</v>
      </c>
      <c r="K706" s="86" t="b">
        <v>0</v>
      </c>
      <c r="L706" s="86" t="b">
        <v>0</v>
      </c>
    </row>
    <row r="707" spans="1:12" ht="15">
      <c r="A707" s="86" t="s">
        <v>5662</v>
      </c>
      <c r="B707" s="86" t="s">
        <v>5225</v>
      </c>
      <c r="C707" s="86">
        <v>2</v>
      </c>
      <c r="D707" s="121">
        <v>0.0062210715597651785</v>
      </c>
      <c r="E707" s="121">
        <v>1.5250448070368452</v>
      </c>
      <c r="F707" s="86" t="s">
        <v>5087</v>
      </c>
      <c r="G707" s="86" t="b">
        <v>0</v>
      </c>
      <c r="H707" s="86" t="b">
        <v>0</v>
      </c>
      <c r="I707" s="86" t="b">
        <v>0</v>
      </c>
      <c r="J707" s="86" t="b">
        <v>0</v>
      </c>
      <c r="K707" s="86" t="b">
        <v>0</v>
      </c>
      <c r="L707" s="86" t="b">
        <v>0</v>
      </c>
    </row>
    <row r="708" spans="1:12" ht="15">
      <c r="A708" s="86" t="s">
        <v>5229</v>
      </c>
      <c r="B708" s="86" t="s">
        <v>5663</v>
      </c>
      <c r="C708" s="86">
        <v>2</v>
      </c>
      <c r="D708" s="121">
        <v>0.0062210715597651785</v>
      </c>
      <c r="E708" s="121">
        <v>1.7011360660925265</v>
      </c>
      <c r="F708" s="86" t="s">
        <v>5087</v>
      </c>
      <c r="G708" s="86" t="b">
        <v>0</v>
      </c>
      <c r="H708" s="86" t="b">
        <v>0</v>
      </c>
      <c r="I708" s="86" t="b">
        <v>0</v>
      </c>
      <c r="J708" s="86" t="b">
        <v>0</v>
      </c>
      <c r="K708" s="86" t="b">
        <v>0</v>
      </c>
      <c r="L708" s="86" t="b">
        <v>0</v>
      </c>
    </row>
    <row r="709" spans="1:12" ht="15">
      <c r="A709" s="86" t="s">
        <v>5663</v>
      </c>
      <c r="B709" s="86" t="s">
        <v>5664</v>
      </c>
      <c r="C709" s="86">
        <v>2</v>
      </c>
      <c r="D709" s="121">
        <v>0.0062210715597651785</v>
      </c>
      <c r="E709" s="121">
        <v>2.002166061756508</v>
      </c>
      <c r="F709" s="86" t="s">
        <v>5087</v>
      </c>
      <c r="G709" s="86" t="b">
        <v>0</v>
      </c>
      <c r="H709" s="86" t="b">
        <v>0</v>
      </c>
      <c r="I709" s="86" t="b">
        <v>0</v>
      </c>
      <c r="J709" s="86" t="b">
        <v>0</v>
      </c>
      <c r="K709" s="86" t="b">
        <v>0</v>
      </c>
      <c r="L709" s="86" t="b">
        <v>0</v>
      </c>
    </row>
    <row r="710" spans="1:12" ht="15">
      <c r="A710" s="86" t="s">
        <v>5664</v>
      </c>
      <c r="B710" s="86" t="s">
        <v>5665</v>
      </c>
      <c r="C710" s="86">
        <v>2</v>
      </c>
      <c r="D710" s="121">
        <v>0.0062210715597651785</v>
      </c>
      <c r="E710" s="121">
        <v>2.002166061756508</v>
      </c>
      <c r="F710" s="86" t="s">
        <v>5087</v>
      </c>
      <c r="G710" s="86" t="b">
        <v>0</v>
      </c>
      <c r="H710" s="86" t="b">
        <v>0</v>
      </c>
      <c r="I710" s="86" t="b">
        <v>0</v>
      </c>
      <c r="J710" s="86" t="b">
        <v>0</v>
      </c>
      <c r="K710" s="86" t="b">
        <v>0</v>
      </c>
      <c r="L710" s="86" t="b">
        <v>0</v>
      </c>
    </row>
    <row r="711" spans="1:12" ht="15">
      <c r="A711" s="86" t="s">
        <v>5665</v>
      </c>
      <c r="B711" s="86" t="s">
        <v>5666</v>
      </c>
      <c r="C711" s="86">
        <v>2</v>
      </c>
      <c r="D711" s="121">
        <v>0.0062210715597651785</v>
      </c>
      <c r="E711" s="121">
        <v>2.002166061756508</v>
      </c>
      <c r="F711" s="86" t="s">
        <v>5087</v>
      </c>
      <c r="G711" s="86" t="b">
        <v>0</v>
      </c>
      <c r="H711" s="86" t="b">
        <v>0</v>
      </c>
      <c r="I711" s="86" t="b">
        <v>0</v>
      </c>
      <c r="J711" s="86" t="b">
        <v>0</v>
      </c>
      <c r="K711" s="86" t="b">
        <v>0</v>
      </c>
      <c r="L711" s="86" t="b">
        <v>0</v>
      </c>
    </row>
    <row r="712" spans="1:12" ht="15">
      <c r="A712" s="86" t="s">
        <v>5666</v>
      </c>
      <c r="B712" s="86" t="s">
        <v>5667</v>
      </c>
      <c r="C712" s="86">
        <v>2</v>
      </c>
      <c r="D712" s="121">
        <v>0.0062210715597651785</v>
      </c>
      <c r="E712" s="121">
        <v>2.002166061756508</v>
      </c>
      <c r="F712" s="86" t="s">
        <v>5087</v>
      </c>
      <c r="G712" s="86" t="b">
        <v>0</v>
      </c>
      <c r="H712" s="86" t="b">
        <v>0</v>
      </c>
      <c r="I712" s="86" t="b">
        <v>0</v>
      </c>
      <c r="J712" s="86" t="b">
        <v>0</v>
      </c>
      <c r="K712" s="86" t="b">
        <v>0</v>
      </c>
      <c r="L712" s="86" t="b">
        <v>0</v>
      </c>
    </row>
    <row r="713" spans="1:12" ht="15">
      <c r="A713" s="86" t="s">
        <v>5667</v>
      </c>
      <c r="B713" s="86" t="s">
        <v>5184</v>
      </c>
      <c r="C713" s="86">
        <v>2</v>
      </c>
      <c r="D713" s="121">
        <v>0.0062210715597651785</v>
      </c>
      <c r="E713" s="121">
        <v>1.5250448070368452</v>
      </c>
      <c r="F713" s="86" t="s">
        <v>5087</v>
      </c>
      <c r="G713" s="86" t="b">
        <v>0</v>
      </c>
      <c r="H713" s="86" t="b">
        <v>0</v>
      </c>
      <c r="I713" s="86" t="b">
        <v>0</v>
      </c>
      <c r="J713" s="86" t="b">
        <v>0</v>
      </c>
      <c r="K713" s="86" t="b">
        <v>0</v>
      </c>
      <c r="L713" s="86" t="b">
        <v>0</v>
      </c>
    </row>
    <row r="714" spans="1:12" ht="15">
      <c r="A714" s="86" t="s">
        <v>5184</v>
      </c>
      <c r="B714" s="86" t="s">
        <v>597</v>
      </c>
      <c r="C714" s="86">
        <v>2</v>
      </c>
      <c r="D714" s="121">
        <v>0.0062210715597651785</v>
      </c>
      <c r="E714" s="121">
        <v>1.224014811372864</v>
      </c>
      <c r="F714" s="86" t="s">
        <v>5087</v>
      </c>
      <c r="G714" s="86" t="b">
        <v>0</v>
      </c>
      <c r="H714" s="86" t="b">
        <v>0</v>
      </c>
      <c r="I714" s="86" t="b">
        <v>0</v>
      </c>
      <c r="J714" s="86" t="b">
        <v>0</v>
      </c>
      <c r="K714" s="86" t="b">
        <v>0</v>
      </c>
      <c r="L714" s="86" t="b">
        <v>0</v>
      </c>
    </row>
    <row r="715" spans="1:12" ht="15">
      <c r="A715" s="86" t="s">
        <v>597</v>
      </c>
      <c r="B715" s="86" t="s">
        <v>5668</v>
      </c>
      <c r="C715" s="86">
        <v>2</v>
      </c>
      <c r="D715" s="121">
        <v>0.0062210715597651785</v>
      </c>
      <c r="E715" s="121">
        <v>1.4001060704285453</v>
      </c>
      <c r="F715" s="86" t="s">
        <v>5087</v>
      </c>
      <c r="G715" s="86" t="b">
        <v>0</v>
      </c>
      <c r="H715" s="86" t="b">
        <v>0</v>
      </c>
      <c r="I715" s="86" t="b">
        <v>0</v>
      </c>
      <c r="J715" s="86" t="b">
        <v>0</v>
      </c>
      <c r="K715" s="86" t="b">
        <v>0</v>
      </c>
      <c r="L715" s="86" t="b">
        <v>0</v>
      </c>
    </row>
    <row r="716" spans="1:12" ht="15">
      <c r="A716" s="86" t="s">
        <v>5668</v>
      </c>
      <c r="B716" s="86" t="s">
        <v>5213</v>
      </c>
      <c r="C716" s="86">
        <v>2</v>
      </c>
      <c r="D716" s="121">
        <v>0.0062210715597651785</v>
      </c>
      <c r="E716" s="121">
        <v>1.5250448070368452</v>
      </c>
      <c r="F716" s="86" t="s">
        <v>5087</v>
      </c>
      <c r="G716" s="86" t="b">
        <v>0</v>
      </c>
      <c r="H716" s="86" t="b">
        <v>0</v>
      </c>
      <c r="I716" s="86" t="b">
        <v>0</v>
      </c>
      <c r="J716" s="86" t="b">
        <v>0</v>
      </c>
      <c r="K716" s="86" t="b">
        <v>0</v>
      </c>
      <c r="L716" s="86" t="b">
        <v>0</v>
      </c>
    </row>
    <row r="717" spans="1:12" ht="15">
      <c r="A717" s="86" t="s">
        <v>5213</v>
      </c>
      <c r="B717" s="86" t="s">
        <v>5669</v>
      </c>
      <c r="C717" s="86">
        <v>2</v>
      </c>
      <c r="D717" s="121">
        <v>0.0062210715597651785</v>
      </c>
      <c r="E717" s="121">
        <v>1.5250448070368452</v>
      </c>
      <c r="F717" s="86" t="s">
        <v>5087</v>
      </c>
      <c r="G717" s="86" t="b">
        <v>0</v>
      </c>
      <c r="H717" s="86" t="b">
        <v>0</v>
      </c>
      <c r="I717" s="86" t="b">
        <v>0</v>
      </c>
      <c r="J717" s="86" t="b">
        <v>0</v>
      </c>
      <c r="K717" s="86" t="b">
        <v>0</v>
      </c>
      <c r="L717" s="86" t="b">
        <v>0</v>
      </c>
    </row>
    <row r="718" spans="1:12" ht="15">
      <c r="A718" s="86" t="s">
        <v>5669</v>
      </c>
      <c r="B718" s="86" t="s">
        <v>5670</v>
      </c>
      <c r="C718" s="86">
        <v>2</v>
      </c>
      <c r="D718" s="121">
        <v>0.0062210715597651785</v>
      </c>
      <c r="E718" s="121">
        <v>2.002166061756508</v>
      </c>
      <c r="F718" s="86" t="s">
        <v>5087</v>
      </c>
      <c r="G718" s="86" t="b">
        <v>0</v>
      </c>
      <c r="H718" s="86" t="b">
        <v>0</v>
      </c>
      <c r="I718" s="86" t="b">
        <v>0</v>
      </c>
      <c r="J718" s="86" t="b">
        <v>0</v>
      </c>
      <c r="K718" s="86" t="b">
        <v>0</v>
      </c>
      <c r="L718" s="86" t="b">
        <v>0</v>
      </c>
    </row>
    <row r="719" spans="1:12" ht="15">
      <c r="A719" s="86" t="s">
        <v>5670</v>
      </c>
      <c r="B719" s="86" t="s">
        <v>629</v>
      </c>
      <c r="C719" s="86">
        <v>2</v>
      </c>
      <c r="D719" s="121">
        <v>0.0062210715597651785</v>
      </c>
      <c r="E719" s="121">
        <v>2.002166061756508</v>
      </c>
      <c r="F719" s="86" t="s">
        <v>5087</v>
      </c>
      <c r="G719" s="86" t="b">
        <v>0</v>
      </c>
      <c r="H719" s="86" t="b">
        <v>0</v>
      </c>
      <c r="I719" s="86" t="b">
        <v>0</v>
      </c>
      <c r="J719" s="86" t="b">
        <v>0</v>
      </c>
      <c r="K719" s="86" t="b">
        <v>0</v>
      </c>
      <c r="L719" s="86" t="b">
        <v>0</v>
      </c>
    </row>
    <row r="720" spans="1:12" ht="15">
      <c r="A720" s="86" t="s">
        <v>629</v>
      </c>
      <c r="B720" s="86" t="s">
        <v>5671</v>
      </c>
      <c r="C720" s="86">
        <v>2</v>
      </c>
      <c r="D720" s="121">
        <v>0.0062210715597651785</v>
      </c>
      <c r="E720" s="121">
        <v>2.002166061756508</v>
      </c>
      <c r="F720" s="86" t="s">
        <v>5087</v>
      </c>
      <c r="G720" s="86" t="b">
        <v>0</v>
      </c>
      <c r="H720" s="86" t="b">
        <v>0</v>
      </c>
      <c r="I720" s="86" t="b">
        <v>0</v>
      </c>
      <c r="J720" s="86" t="b">
        <v>0</v>
      </c>
      <c r="K720" s="86" t="b">
        <v>0</v>
      </c>
      <c r="L720" s="86" t="b">
        <v>0</v>
      </c>
    </row>
    <row r="721" spans="1:12" ht="15">
      <c r="A721" s="86" t="s">
        <v>5671</v>
      </c>
      <c r="B721" s="86" t="s">
        <v>5183</v>
      </c>
      <c r="C721" s="86">
        <v>2</v>
      </c>
      <c r="D721" s="121">
        <v>0.0062210715597651785</v>
      </c>
      <c r="E721" s="121">
        <v>1.261803372262264</v>
      </c>
      <c r="F721" s="86" t="s">
        <v>5087</v>
      </c>
      <c r="G721" s="86" t="b">
        <v>0</v>
      </c>
      <c r="H721" s="86" t="b">
        <v>0</v>
      </c>
      <c r="I721" s="86" t="b">
        <v>0</v>
      </c>
      <c r="J721" s="86" t="b">
        <v>0</v>
      </c>
      <c r="K721" s="86" t="b">
        <v>0</v>
      </c>
      <c r="L721" s="86" t="b">
        <v>0</v>
      </c>
    </row>
    <row r="722" spans="1:12" ht="15">
      <c r="A722" s="86" t="s">
        <v>5692</v>
      </c>
      <c r="B722" s="86" t="s">
        <v>5230</v>
      </c>
      <c r="C722" s="86">
        <v>2</v>
      </c>
      <c r="D722" s="121">
        <v>0.0062210715597651785</v>
      </c>
      <c r="E722" s="121">
        <v>1.7011360660925265</v>
      </c>
      <c r="F722" s="86" t="s">
        <v>5087</v>
      </c>
      <c r="G722" s="86" t="b">
        <v>0</v>
      </c>
      <c r="H722" s="86" t="b">
        <v>0</v>
      </c>
      <c r="I722" s="86" t="b">
        <v>0</v>
      </c>
      <c r="J722" s="86" t="b">
        <v>1</v>
      </c>
      <c r="K722" s="86" t="b">
        <v>0</v>
      </c>
      <c r="L722" s="86" t="b">
        <v>0</v>
      </c>
    </row>
    <row r="723" spans="1:12" ht="15">
      <c r="A723" s="86" t="s">
        <v>5230</v>
      </c>
      <c r="B723" s="86" t="s">
        <v>5693</v>
      </c>
      <c r="C723" s="86">
        <v>2</v>
      </c>
      <c r="D723" s="121">
        <v>0.0062210715597651785</v>
      </c>
      <c r="E723" s="121">
        <v>1.7011360660925265</v>
      </c>
      <c r="F723" s="86" t="s">
        <v>5087</v>
      </c>
      <c r="G723" s="86" t="b">
        <v>1</v>
      </c>
      <c r="H723" s="86" t="b">
        <v>0</v>
      </c>
      <c r="I723" s="86" t="b">
        <v>0</v>
      </c>
      <c r="J723" s="86" t="b">
        <v>1</v>
      </c>
      <c r="K723" s="86" t="b">
        <v>0</v>
      </c>
      <c r="L723" s="86" t="b">
        <v>0</v>
      </c>
    </row>
    <row r="724" spans="1:12" ht="15">
      <c r="A724" s="86" t="s">
        <v>5693</v>
      </c>
      <c r="B724" s="86" t="s">
        <v>597</v>
      </c>
      <c r="C724" s="86">
        <v>2</v>
      </c>
      <c r="D724" s="121">
        <v>0.0062210715597651785</v>
      </c>
      <c r="E724" s="121">
        <v>1.5250448070368452</v>
      </c>
      <c r="F724" s="86" t="s">
        <v>5087</v>
      </c>
      <c r="G724" s="86" t="b">
        <v>1</v>
      </c>
      <c r="H724" s="86" t="b">
        <v>0</v>
      </c>
      <c r="I724" s="86" t="b">
        <v>0</v>
      </c>
      <c r="J724" s="86" t="b">
        <v>0</v>
      </c>
      <c r="K724" s="86" t="b">
        <v>0</v>
      </c>
      <c r="L724" s="86" t="b">
        <v>0</v>
      </c>
    </row>
    <row r="725" spans="1:12" ht="15">
      <c r="A725" s="86" t="s">
        <v>597</v>
      </c>
      <c r="B725" s="86" t="s">
        <v>5213</v>
      </c>
      <c r="C725" s="86">
        <v>2</v>
      </c>
      <c r="D725" s="121">
        <v>0.0062210715597651785</v>
      </c>
      <c r="E725" s="121">
        <v>0.9229848157088828</v>
      </c>
      <c r="F725" s="86" t="s">
        <v>5087</v>
      </c>
      <c r="G725" s="86" t="b">
        <v>0</v>
      </c>
      <c r="H725" s="86" t="b">
        <v>0</v>
      </c>
      <c r="I725" s="86" t="b">
        <v>0</v>
      </c>
      <c r="J725" s="86" t="b">
        <v>0</v>
      </c>
      <c r="K725" s="86" t="b">
        <v>0</v>
      </c>
      <c r="L725" s="86" t="b">
        <v>0</v>
      </c>
    </row>
    <row r="726" spans="1:12" ht="15">
      <c r="A726" s="86" t="s">
        <v>5213</v>
      </c>
      <c r="B726" s="86" t="s">
        <v>5694</v>
      </c>
      <c r="C726" s="86">
        <v>2</v>
      </c>
      <c r="D726" s="121">
        <v>0.0062210715597651785</v>
      </c>
      <c r="E726" s="121">
        <v>1.5250448070368452</v>
      </c>
      <c r="F726" s="86" t="s">
        <v>5087</v>
      </c>
      <c r="G726" s="86" t="b">
        <v>0</v>
      </c>
      <c r="H726" s="86" t="b">
        <v>0</v>
      </c>
      <c r="I726" s="86" t="b">
        <v>0</v>
      </c>
      <c r="J726" s="86" t="b">
        <v>0</v>
      </c>
      <c r="K726" s="86" t="b">
        <v>0</v>
      </c>
      <c r="L726" s="86" t="b">
        <v>0</v>
      </c>
    </row>
    <row r="727" spans="1:12" ht="15">
      <c r="A727" s="86" t="s">
        <v>5694</v>
      </c>
      <c r="B727" s="86" t="s">
        <v>5535</v>
      </c>
      <c r="C727" s="86">
        <v>2</v>
      </c>
      <c r="D727" s="121">
        <v>0.0062210715597651785</v>
      </c>
      <c r="E727" s="121">
        <v>1.8260748027008264</v>
      </c>
      <c r="F727" s="86" t="s">
        <v>5087</v>
      </c>
      <c r="G727" s="86" t="b">
        <v>0</v>
      </c>
      <c r="H727" s="86" t="b">
        <v>0</v>
      </c>
      <c r="I727" s="86" t="b">
        <v>0</v>
      </c>
      <c r="J727" s="86" t="b">
        <v>0</v>
      </c>
      <c r="K727" s="86" t="b">
        <v>0</v>
      </c>
      <c r="L727" s="86" t="b">
        <v>0</v>
      </c>
    </row>
    <row r="728" spans="1:12" ht="15">
      <c r="A728" s="86" t="s">
        <v>5535</v>
      </c>
      <c r="B728" s="86" t="s">
        <v>5695</v>
      </c>
      <c r="C728" s="86">
        <v>2</v>
      </c>
      <c r="D728" s="121">
        <v>0.0062210715597651785</v>
      </c>
      <c r="E728" s="121">
        <v>1.8260748027008264</v>
      </c>
      <c r="F728" s="86" t="s">
        <v>5087</v>
      </c>
      <c r="G728" s="86" t="b">
        <v>0</v>
      </c>
      <c r="H728" s="86" t="b">
        <v>0</v>
      </c>
      <c r="I728" s="86" t="b">
        <v>0</v>
      </c>
      <c r="J728" s="86" t="b">
        <v>0</v>
      </c>
      <c r="K728" s="86" t="b">
        <v>0</v>
      </c>
      <c r="L728" s="86" t="b">
        <v>0</v>
      </c>
    </row>
    <row r="729" spans="1:12" ht="15">
      <c r="A729" s="86" t="s">
        <v>5695</v>
      </c>
      <c r="B729" s="86" t="s">
        <v>5696</v>
      </c>
      <c r="C729" s="86">
        <v>2</v>
      </c>
      <c r="D729" s="121">
        <v>0.0062210715597651785</v>
      </c>
      <c r="E729" s="121">
        <v>2.002166061756508</v>
      </c>
      <c r="F729" s="86" t="s">
        <v>5087</v>
      </c>
      <c r="G729" s="86" t="b">
        <v>0</v>
      </c>
      <c r="H729" s="86" t="b">
        <v>0</v>
      </c>
      <c r="I729" s="86" t="b">
        <v>0</v>
      </c>
      <c r="J729" s="86" t="b">
        <v>0</v>
      </c>
      <c r="K729" s="86" t="b">
        <v>0</v>
      </c>
      <c r="L729" s="86" t="b">
        <v>0</v>
      </c>
    </row>
    <row r="730" spans="1:12" ht="15">
      <c r="A730" s="86" t="s">
        <v>5696</v>
      </c>
      <c r="B730" s="86" t="s">
        <v>5697</v>
      </c>
      <c r="C730" s="86">
        <v>2</v>
      </c>
      <c r="D730" s="121">
        <v>0.0062210715597651785</v>
      </c>
      <c r="E730" s="121">
        <v>2.002166061756508</v>
      </c>
      <c r="F730" s="86" t="s">
        <v>5087</v>
      </c>
      <c r="G730" s="86" t="b">
        <v>0</v>
      </c>
      <c r="H730" s="86" t="b">
        <v>0</v>
      </c>
      <c r="I730" s="86" t="b">
        <v>0</v>
      </c>
      <c r="J730" s="86" t="b">
        <v>0</v>
      </c>
      <c r="K730" s="86" t="b">
        <v>0</v>
      </c>
      <c r="L730" s="86" t="b">
        <v>0</v>
      </c>
    </row>
    <row r="731" spans="1:12" ht="15">
      <c r="A731" s="86" t="s">
        <v>5697</v>
      </c>
      <c r="B731" s="86" t="s">
        <v>5698</v>
      </c>
      <c r="C731" s="86">
        <v>2</v>
      </c>
      <c r="D731" s="121">
        <v>0.0062210715597651785</v>
      </c>
      <c r="E731" s="121">
        <v>2.002166061756508</v>
      </c>
      <c r="F731" s="86" t="s">
        <v>5087</v>
      </c>
      <c r="G731" s="86" t="b">
        <v>0</v>
      </c>
      <c r="H731" s="86" t="b">
        <v>0</v>
      </c>
      <c r="I731" s="86" t="b">
        <v>0</v>
      </c>
      <c r="J731" s="86" t="b">
        <v>0</v>
      </c>
      <c r="K731" s="86" t="b">
        <v>0</v>
      </c>
      <c r="L731" s="86" t="b">
        <v>0</v>
      </c>
    </row>
    <row r="732" spans="1:12" ht="15">
      <c r="A732" s="86" t="s">
        <v>5698</v>
      </c>
      <c r="B732" s="86" t="s">
        <v>5699</v>
      </c>
      <c r="C732" s="86">
        <v>2</v>
      </c>
      <c r="D732" s="121">
        <v>0.0062210715597651785</v>
      </c>
      <c r="E732" s="121">
        <v>2.002166061756508</v>
      </c>
      <c r="F732" s="86" t="s">
        <v>5087</v>
      </c>
      <c r="G732" s="86" t="b">
        <v>0</v>
      </c>
      <c r="H732" s="86" t="b">
        <v>0</v>
      </c>
      <c r="I732" s="86" t="b">
        <v>0</v>
      </c>
      <c r="J732" s="86" t="b">
        <v>0</v>
      </c>
      <c r="K732" s="86" t="b">
        <v>0</v>
      </c>
      <c r="L732" s="86" t="b">
        <v>0</v>
      </c>
    </row>
    <row r="733" spans="1:12" ht="15">
      <c r="A733" s="86" t="s">
        <v>5699</v>
      </c>
      <c r="B733" s="86" t="s">
        <v>5700</v>
      </c>
      <c r="C733" s="86">
        <v>2</v>
      </c>
      <c r="D733" s="121">
        <v>0.0062210715597651785</v>
      </c>
      <c r="E733" s="121">
        <v>2.002166061756508</v>
      </c>
      <c r="F733" s="86" t="s">
        <v>5087</v>
      </c>
      <c r="G733" s="86" t="b">
        <v>0</v>
      </c>
      <c r="H733" s="86" t="b">
        <v>0</v>
      </c>
      <c r="I733" s="86" t="b">
        <v>0</v>
      </c>
      <c r="J733" s="86" t="b">
        <v>1</v>
      </c>
      <c r="K733" s="86" t="b">
        <v>0</v>
      </c>
      <c r="L733" s="86" t="b">
        <v>0</v>
      </c>
    </row>
    <row r="734" spans="1:12" ht="15">
      <c r="A734" s="86" t="s">
        <v>5700</v>
      </c>
      <c r="B734" s="86" t="s">
        <v>5701</v>
      </c>
      <c r="C734" s="86">
        <v>2</v>
      </c>
      <c r="D734" s="121">
        <v>0.0062210715597651785</v>
      </c>
      <c r="E734" s="121">
        <v>2.002166061756508</v>
      </c>
      <c r="F734" s="86" t="s">
        <v>5087</v>
      </c>
      <c r="G734" s="86" t="b">
        <v>1</v>
      </c>
      <c r="H734" s="86" t="b">
        <v>0</v>
      </c>
      <c r="I734" s="86" t="b">
        <v>0</v>
      </c>
      <c r="J734" s="86" t="b">
        <v>0</v>
      </c>
      <c r="K734" s="86" t="b">
        <v>0</v>
      </c>
      <c r="L734" s="86" t="b">
        <v>0</v>
      </c>
    </row>
    <row r="735" spans="1:12" ht="15">
      <c r="A735" s="86" t="s">
        <v>5701</v>
      </c>
      <c r="B735" s="86" t="s">
        <v>5225</v>
      </c>
      <c r="C735" s="86">
        <v>2</v>
      </c>
      <c r="D735" s="121">
        <v>0.0062210715597651785</v>
      </c>
      <c r="E735" s="121">
        <v>1.5250448070368452</v>
      </c>
      <c r="F735" s="86" t="s">
        <v>5087</v>
      </c>
      <c r="G735" s="86" t="b">
        <v>0</v>
      </c>
      <c r="H735" s="86" t="b">
        <v>0</v>
      </c>
      <c r="I735" s="86" t="b">
        <v>0</v>
      </c>
      <c r="J735" s="86" t="b">
        <v>0</v>
      </c>
      <c r="K735" s="86" t="b">
        <v>0</v>
      </c>
      <c r="L735" s="86" t="b">
        <v>0</v>
      </c>
    </row>
    <row r="736" spans="1:12" ht="15">
      <c r="A736" s="86" t="s">
        <v>5229</v>
      </c>
      <c r="B736" s="86" t="s">
        <v>5702</v>
      </c>
      <c r="C736" s="86">
        <v>2</v>
      </c>
      <c r="D736" s="121">
        <v>0.0062210715597651785</v>
      </c>
      <c r="E736" s="121">
        <v>1.7011360660925265</v>
      </c>
      <c r="F736" s="86" t="s">
        <v>5087</v>
      </c>
      <c r="G736" s="86" t="b">
        <v>0</v>
      </c>
      <c r="H736" s="86" t="b">
        <v>0</v>
      </c>
      <c r="I736" s="86" t="b">
        <v>0</v>
      </c>
      <c r="J736" s="86" t="b">
        <v>0</v>
      </c>
      <c r="K736" s="86" t="b">
        <v>0</v>
      </c>
      <c r="L736" s="86" t="b">
        <v>0</v>
      </c>
    </row>
    <row r="737" spans="1:12" ht="15">
      <c r="A737" s="86" t="s">
        <v>5702</v>
      </c>
      <c r="B737" s="86" t="s">
        <v>5226</v>
      </c>
      <c r="C737" s="86">
        <v>2</v>
      </c>
      <c r="D737" s="121">
        <v>0.0062210715597651785</v>
      </c>
      <c r="E737" s="121">
        <v>1.5250448070368452</v>
      </c>
      <c r="F737" s="86" t="s">
        <v>5087</v>
      </c>
      <c r="G737" s="86" t="b">
        <v>0</v>
      </c>
      <c r="H737" s="86" t="b">
        <v>0</v>
      </c>
      <c r="I737" s="86" t="b">
        <v>0</v>
      </c>
      <c r="J737" s="86" t="b">
        <v>0</v>
      </c>
      <c r="K737" s="86" t="b">
        <v>1</v>
      </c>
      <c r="L737" s="86" t="b">
        <v>0</v>
      </c>
    </row>
    <row r="738" spans="1:12" ht="15">
      <c r="A738" s="86" t="s">
        <v>5226</v>
      </c>
      <c r="B738" s="86" t="s">
        <v>5703</v>
      </c>
      <c r="C738" s="86">
        <v>2</v>
      </c>
      <c r="D738" s="121">
        <v>0.0062210715597651785</v>
      </c>
      <c r="E738" s="121">
        <v>1.5250448070368452</v>
      </c>
      <c r="F738" s="86" t="s">
        <v>5087</v>
      </c>
      <c r="G738" s="86" t="b">
        <v>0</v>
      </c>
      <c r="H738" s="86" t="b">
        <v>1</v>
      </c>
      <c r="I738" s="86" t="b">
        <v>0</v>
      </c>
      <c r="J738" s="86" t="b">
        <v>0</v>
      </c>
      <c r="K738" s="86" t="b">
        <v>0</v>
      </c>
      <c r="L738" s="86" t="b">
        <v>0</v>
      </c>
    </row>
    <row r="739" spans="1:12" ht="15">
      <c r="A739" s="86" t="s">
        <v>5703</v>
      </c>
      <c r="B739" s="86" t="s">
        <v>5183</v>
      </c>
      <c r="C739" s="86">
        <v>2</v>
      </c>
      <c r="D739" s="121">
        <v>0.0062210715597651785</v>
      </c>
      <c r="E739" s="121">
        <v>1.261803372262264</v>
      </c>
      <c r="F739" s="86" t="s">
        <v>5087</v>
      </c>
      <c r="G739" s="86" t="b">
        <v>0</v>
      </c>
      <c r="H739" s="86" t="b">
        <v>0</v>
      </c>
      <c r="I739" s="86" t="b">
        <v>0</v>
      </c>
      <c r="J739" s="86" t="b">
        <v>0</v>
      </c>
      <c r="K739" s="86" t="b">
        <v>0</v>
      </c>
      <c r="L739" s="86" t="b">
        <v>0</v>
      </c>
    </row>
    <row r="740" spans="1:12" ht="15">
      <c r="A740" s="86" t="s">
        <v>5183</v>
      </c>
      <c r="B740" s="86" t="s">
        <v>5227</v>
      </c>
      <c r="C740" s="86">
        <v>2</v>
      </c>
      <c r="D740" s="121">
        <v>0.0062210715597651785</v>
      </c>
      <c r="E740" s="121">
        <v>0.8718322932615016</v>
      </c>
      <c r="F740" s="86" t="s">
        <v>5087</v>
      </c>
      <c r="G740" s="86" t="b">
        <v>0</v>
      </c>
      <c r="H740" s="86" t="b">
        <v>0</v>
      </c>
      <c r="I740" s="86" t="b">
        <v>0</v>
      </c>
      <c r="J740" s="86" t="b">
        <v>0</v>
      </c>
      <c r="K740" s="86" t="b">
        <v>0</v>
      </c>
      <c r="L740" s="86" t="b">
        <v>0</v>
      </c>
    </row>
    <row r="741" spans="1:12" ht="15">
      <c r="A741" s="86" t="s">
        <v>5646</v>
      </c>
      <c r="B741" s="86" t="s">
        <v>5704</v>
      </c>
      <c r="C741" s="86">
        <v>2</v>
      </c>
      <c r="D741" s="121">
        <v>0.0062210715597651785</v>
      </c>
      <c r="E741" s="121">
        <v>1.7011360660925265</v>
      </c>
      <c r="F741" s="86" t="s">
        <v>5087</v>
      </c>
      <c r="G741" s="86" t="b">
        <v>0</v>
      </c>
      <c r="H741" s="86" t="b">
        <v>0</v>
      </c>
      <c r="I741" s="86" t="b">
        <v>0</v>
      </c>
      <c r="J741" s="86" t="b">
        <v>0</v>
      </c>
      <c r="K741" s="86" t="b">
        <v>0</v>
      </c>
      <c r="L741" s="86" t="b">
        <v>0</v>
      </c>
    </row>
    <row r="742" spans="1:12" ht="15">
      <c r="A742" s="86" t="s">
        <v>5704</v>
      </c>
      <c r="B742" s="86" t="s">
        <v>5184</v>
      </c>
      <c r="C742" s="86">
        <v>2</v>
      </c>
      <c r="D742" s="121">
        <v>0.0062210715597651785</v>
      </c>
      <c r="E742" s="121">
        <v>1.5250448070368452</v>
      </c>
      <c r="F742" s="86" t="s">
        <v>5087</v>
      </c>
      <c r="G742" s="86" t="b">
        <v>0</v>
      </c>
      <c r="H742" s="86" t="b">
        <v>0</v>
      </c>
      <c r="I742" s="86" t="b">
        <v>0</v>
      </c>
      <c r="J742" s="86" t="b">
        <v>0</v>
      </c>
      <c r="K742" s="86" t="b">
        <v>0</v>
      </c>
      <c r="L742" s="86" t="b">
        <v>0</v>
      </c>
    </row>
    <row r="743" spans="1:12" ht="15">
      <c r="A743" s="86" t="s">
        <v>597</v>
      </c>
      <c r="B743" s="86" t="s">
        <v>5681</v>
      </c>
      <c r="C743" s="86">
        <v>2</v>
      </c>
      <c r="D743" s="121">
        <v>0.0062210715597651785</v>
      </c>
      <c r="E743" s="121">
        <v>1.4001060704285453</v>
      </c>
      <c r="F743" s="86" t="s">
        <v>5087</v>
      </c>
      <c r="G743" s="86" t="b">
        <v>0</v>
      </c>
      <c r="H743" s="86" t="b">
        <v>0</v>
      </c>
      <c r="I743" s="86" t="b">
        <v>0</v>
      </c>
      <c r="J743" s="86" t="b">
        <v>0</v>
      </c>
      <c r="K743" s="86" t="b">
        <v>0</v>
      </c>
      <c r="L743" s="86" t="b">
        <v>0</v>
      </c>
    </row>
    <row r="744" spans="1:12" ht="15">
      <c r="A744" s="86" t="s">
        <v>5681</v>
      </c>
      <c r="B744" s="86" t="s">
        <v>5682</v>
      </c>
      <c r="C744" s="86">
        <v>2</v>
      </c>
      <c r="D744" s="121">
        <v>0.0062210715597651785</v>
      </c>
      <c r="E744" s="121">
        <v>2.002166061756508</v>
      </c>
      <c r="F744" s="86" t="s">
        <v>5087</v>
      </c>
      <c r="G744" s="86" t="b">
        <v>0</v>
      </c>
      <c r="H744" s="86" t="b">
        <v>0</v>
      </c>
      <c r="I744" s="86" t="b">
        <v>0</v>
      </c>
      <c r="J744" s="86" t="b">
        <v>0</v>
      </c>
      <c r="K744" s="86" t="b">
        <v>0</v>
      </c>
      <c r="L744" s="86" t="b">
        <v>0</v>
      </c>
    </row>
    <row r="745" spans="1:12" ht="15">
      <c r="A745" s="86" t="s">
        <v>5682</v>
      </c>
      <c r="B745" s="86" t="s">
        <v>5683</v>
      </c>
      <c r="C745" s="86">
        <v>2</v>
      </c>
      <c r="D745" s="121">
        <v>0.0062210715597651785</v>
      </c>
      <c r="E745" s="121">
        <v>2.002166061756508</v>
      </c>
      <c r="F745" s="86" t="s">
        <v>5087</v>
      </c>
      <c r="G745" s="86" t="b">
        <v>0</v>
      </c>
      <c r="H745" s="86" t="b">
        <v>0</v>
      </c>
      <c r="I745" s="86" t="b">
        <v>0</v>
      </c>
      <c r="J745" s="86" t="b">
        <v>0</v>
      </c>
      <c r="K745" s="86" t="b">
        <v>0</v>
      </c>
      <c r="L745" s="86" t="b">
        <v>0</v>
      </c>
    </row>
    <row r="746" spans="1:12" ht="15">
      <c r="A746" s="86" t="s">
        <v>5683</v>
      </c>
      <c r="B746" s="86" t="s">
        <v>5684</v>
      </c>
      <c r="C746" s="86">
        <v>2</v>
      </c>
      <c r="D746" s="121">
        <v>0.0062210715597651785</v>
      </c>
      <c r="E746" s="121">
        <v>2.002166061756508</v>
      </c>
      <c r="F746" s="86" t="s">
        <v>5087</v>
      </c>
      <c r="G746" s="86" t="b">
        <v>0</v>
      </c>
      <c r="H746" s="86" t="b">
        <v>0</v>
      </c>
      <c r="I746" s="86" t="b">
        <v>0</v>
      </c>
      <c r="J746" s="86" t="b">
        <v>0</v>
      </c>
      <c r="K746" s="86" t="b">
        <v>0</v>
      </c>
      <c r="L746" s="86" t="b">
        <v>0</v>
      </c>
    </row>
    <row r="747" spans="1:12" ht="15">
      <c r="A747" s="86" t="s">
        <v>5684</v>
      </c>
      <c r="B747" s="86" t="s">
        <v>5184</v>
      </c>
      <c r="C747" s="86">
        <v>2</v>
      </c>
      <c r="D747" s="121">
        <v>0.0062210715597651785</v>
      </c>
      <c r="E747" s="121">
        <v>1.5250448070368452</v>
      </c>
      <c r="F747" s="86" t="s">
        <v>5087</v>
      </c>
      <c r="G747" s="86" t="b">
        <v>0</v>
      </c>
      <c r="H747" s="86" t="b">
        <v>0</v>
      </c>
      <c r="I747" s="86" t="b">
        <v>0</v>
      </c>
      <c r="J747" s="86" t="b">
        <v>0</v>
      </c>
      <c r="K747" s="86" t="b">
        <v>0</v>
      </c>
      <c r="L747" s="86" t="b">
        <v>0</v>
      </c>
    </row>
    <row r="748" spans="1:12" ht="15">
      <c r="A748" s="86" t="s">
        <v>5184</v>
      </c>
      <c r="B748" s="86" t="s">
        <v>5685</v>
      </c>
      <c r="C748" s="86">
        <v>2</v>
      </c>
      <c r="D748" s="121">
        <v>0.0062210715597651785</v>
      </c>
      <c r="E748" s="121">
        <v>1.7011360660925265</v>
      </c>
      <c r="F748" s="86" t="s">
        <v>5087</v>
      </c>
      <c r="G748" s="86" t="b">
        <v>0</v>
      </c>
      <c r="H748" s="86" t="b">
        <v>0</v>
      </c>
      <c r="I748" s="86" t="b">
        <v>0</v>
      </c>
      <c r="J748" s="86" t="b">
        <v>1</v>
      </c>
      <c r="K748" s="86" t="b">
        <v>0</v>
      </c>
      <c r="L748" s="86" t="b">
        <v>0</v>
      </c>
    </row>
    <row r="749" spans="1:12" ht="15">
      <c r="A749" s="86" t="s">
        <v>5685</v>
      </c>
      <c r="B749" s="86" t="s">
        <v>5686</v>
      </c>
      <c r="C749" s="86">
        <v>2</v>
      </c>
      <c r="D749" s="121">
        <v>0.0062210715597651785</v>
      </c>
      <c r="E749" s="121">
        <v>2.002166061756508</v>
      </c>
      <c r="F749" s="86" t="s">
        <v>5087</v>
      </c>
      <c r="G749" s="86" t="b">
        <v>1</v>
      </c>
      <c r="H749" s="86" t="b">
        <v>0</v>
      </c>
      <c r="I749" s="86" t="b">
        <v>0</v>
      </c>
      <c r="J749" s="86" t="b">
        <v>1</v>
      </c>
      <c r="K749" s="86" t="b">
        <v>0</v>
      </c>
      <c r="L749" s="86" t="b">
        <v>0</v>
      </c>
    </row>
    <row r="750" spans="1:12" ht="15">
      <c r="A750" s="86" t="s">
        <v>5686</v>
      </c>
      <c r="B750" s="86" t="s">
        <v>5687</v>
      </c>
      <c r="C750" s="86">
        <v>2</v>
      </c>
      <c r="D750" s="121">
        <v>0.0062210715597651785</v>
      </c>
      <c r="E750" s="121">
        <v>2.002166061756508</v>
      </c>
      <c r="F750" s="86" t="s">
        <v>5087</v>
      </c>
      <c r="G750" s="86" t="b">
        <v>1</v>
      </c>
      <c r="H750" s="86" t="b">
        <v>0</v>
      </c>
      <c r="I750" s="86" t="b">
        <v>0</v>
      </c>
      <c r="J750" s="86" t="b">
        <v>0</v>
      </c>
      <c r="K750" s="86" t="b">
        <v>0</v>
      </c>
      <c r="L750" s="86" t="b">
        <v>0</v>
      </c>
    </row>
    <row r="751" spans="1:12" ht="15">
      <c r="A751" s="86" t="s">
        <v>5687</v>
      </c>
      <c r="B751" s="86" t="s">
        <v>5228</v>
      </c>
      <c r="C751" s="86">
        <v>2</v>
      </c>
      <c r="D751" s="121">
        <v>0.0062210715597651785</v>
      </c>
      <c r="E751" s="121">
        <v>1.5250448070368452</v>
      </c>
      <c r="F751" s="86" t="s">
        <v>5087</v>
      </c>
      <c r="G751" s="86" t="b">
        <v>0</v>
      </c>
      <c r="H751" s="86" t="b">
        <v>0</v>
      </c>
      <c r="I751" s="86" t="b">
        <v>0</v>
      </c>
      <c r="J751" s="86" t="b">
        <v>0</v>
      </c>
      <c r="K751" s="86" t="b">
        <v>0</v>
      </c>
      <c r="L751" s="86" t="b">
        <v>0</v>
      </c>
    </row>
    <row r="752" spans="1:12" ht="15">
      <c r="A752" s="86" t="s">
        <v>5228</v>
      </c>
      <c r="B752" s="86" t="s">
        <v>5185</v>
      </c>
      <c r="C752" s="86">
        <v>2</v>
      </c>
      <c r="D752" s="121">
        <v>0.0062210715597651785</v>
      </c>
      <c r="E752" s="121">
        <v>1.5250448070368452</v>
      </c>
      <c r="F752" s="86" t="s">
        <v>5087</v>
      </c>
      <c r="G752" s="86" t="b">
        <v>0</v>
      </c>
      <c r="H752" s="86" t="b">
        <v>0</v>
      </c>
      <c r="I752" s="86" t="b">
        <v>0</v>
      </c>
      <c r="J752" s="86" t="b">
        <v>0</v>
      </c>
      <c r="K752" s="86" t="b">
        <v>0</v>
      </c>
      <c r="L752" s="86" t="b">
        <v>0</v>
      </c>
    </row>
    <row r="753" spans="1:12" ht="15">
      <c r="A753" s="86" t="s">
        <v>5185</v>
      </c>
      <c r="B753" s="86" t="s">
        <v>5226</v>
      </c>
      <c r="C753" s="86">
        <v>2</v>
      </c>
      <c r="D753" s="121">
        <v>0.0062210715597651785</v>
      </c>
      <c r="E753" s="121">
        <v>1.5250448070368452</v>
      </c>
      <c r="F753" s="86" t="s">
        <v>5087</v>
      </c>
      <c r="G753" s="86" t="b">
        <v>0</v>
      </c>
      <c r="H753" s="86" t="b">
        <v>0</v>
      </c>
      <c r="I753" s="86" t="b">
        <v>0</v>
      </c>
      <c r="J753" s="86" t="b">
        <v>0</v>
      </c>
      <c r="K753" s="86" t="b">
        <v>1</v>
      </c>
      <c r="L753" s="86" t="b">
        <v>0</v>
      </c>
    </row>
    <row r="754" spans="1:12" ht="15">
      <c r="A754" s="86" t="s">
        <v>5226</v>
      </c>
      <c r="B754" s="86" t="s">
        <v>5688</v>
      </c>
      <c r="C754" s="86">
        <v>2</v>
      </c>
      <c r="D754" s="121">
        <v>0.0062210715597651785</v>
      </c>
      <c r="E754" s="121">
        <v>1.5250448070368452</v>
      </c>
      <c r="F754" s="86" t="s">
        <v>5087</v>
      </c>
      <c r="G754" s="86" t="b">
        <v>0</v>
      </c>
      <c r="H754" s="86" t="b">
        <v>1</v>
      </c>
      <c r="I754" s="86" t="b">
        <v>0</v>
      </c>
      <c r="J754" s="86" t="b">
        <v>0</v>
      </c>
      <c r="K754" s="86" t="b">
        <v>0</v>
      </c>
      <c r="L754" s="86" t="b">
        <v>0</v>
      </c>
    </row>
    <row r="755" spans="1:12" ht="15">
      <c r="A755" s="86" t="s">
        <v>5688</v>
      </c>
      <c r="B755" s="86" t="s">
        <v>5230</v>
      </c>
      <c r="C755" s="86">
        <v>2</v>
      </c>
      <c r="D755" s="121">
        <v>0.0062210715597651785</v>
      </c>
      <c r="E755" s="121">
        <v>1.7011360660925265</v>
      </c>
      <c r="F755" s="86" t="s">
        <v>5087</v>
      </c>
      <c r="G755" s="86" t="b">
        <v>0</v>
      </c>
      <c r="H755" s="86" t="b">
        <v>0</v>
      </c>
      <c r="I755" s="86" t="b">
        <v>0</v>
      </c>
      <c r="J755" s="86" t="b">
        <v>1</v>
      </c>
      <c r="K755" s="86" t="b">
        <v>0</v>
      </c>
      <c r="L755" s="86" t="b">
        <v>0</v>
      </c>
    </row>
    <row r="756" spans="1:12" ht="15">
      <c r="A756" s="86" t="s">
        <v>5230</v>
      </c>
      <c r="B756" s="86" t="s">
        <v>5183</v>
      </c>
      <c r="C756" s="86">
        <v>2</v>
      </c>
      <c r="D756" s="121">
        <v>0.0062210715597651785</v>
      </c>
      <c r="E756" s="121">
        <v>0.9607733765982827</v>
      </c>
      <c r="F756" s="86" t="s">
        <v>5087</v>
      </c>
      <c r="G756" s="86" t="b">
        <v>1</v>
      </c>
      <c r="H756" s="86" t="b">
        <v>0</v>
      </c>
      <c r="I756" s="86" t="b">
        <v>0</v>
      </c>
      <c r="J756" s="86" t="b">
        <v>0</v>
      </c>
      <c r="K756" s="86" t="b">
        <v>0</v>
      </c>
      <c r="L756" s="86" t="b">
        <v>0</v>
      </c>
    </row>
    <row r="757" spans="1:12" ht="15">
      <c r="A757" s="86" t="s">
        <v>5183</v>
      </c>
      <c r="B757" s="86" t="s">
        <v>5213</v>
      </c>
      <c r="C757" s="86">
        <v>2</v>
      </c>
      <c r="D757" s="121">
        <v>0.0062210715597651785</v>
      </c>
      <c r="E757" s="121">
        <v>0.8718322932615016</v>
      </c>
      <c r="F757" s="86" t="s">
        <v>5087</v>
      </c>
      <c r="G757" s="86" t="b">
        <v>0</v>
      </c>
      <c r="H757" s="86" t="b">
        <v>0</v>
      </c>
      <c r="I757" s="86" t="b">
        <v>0</v>
      </c>
      <c r="J757" s="86" t="b">
        <v>0</v>
      </c>
      <c r="K757" s="86" t="b">
        <v>0</v>
      </c>
      <c r="L757" s="86" t="b">
        <v>0</v>
      </c>
    </row>
    <row r="758" spans="1:12" ht="15">
      <c r="A758" s="86" t="s">
        <v>5213</v>
      </c>
      <c r="B758" s="86" t="s">
        <v>5135</v>
      </c>
      <c r="C758" s="86">
        <v>2</v>
      </c>
      <c r="D758" s="121">
        <v>0.0062210715597651785</v>
      </c>
      <c r="E758" s="121">
        <v>1.5250448070368452</v>
      </c>
      <c r="F758" s="86" t="s">
        <v>5087</v>
      </c>
      <c r="G758" s="86" t="b">
        <v>0</v>
      </c>
      <c r="H758" s="86" t="b">
        <v>0</v>
      </c>
      <c r="I758" s="86" t="b">
        <v>0</v>
      </c>
      <c r="J758" s="86" t="b">
        <v>0</v>
      </c>
      <c r="K758" s="86" t="b">
        <v>0</v>
      </c>
      <c r="L758" s="86" t="b">
        <v>0</v>
      </c>
    </row>
    <row r="759" spans="1:12" ht="15">
      <c r="A759" s="86" t="s">
        <v>5135</v>
      </c>
      <c r="B759" s="86" t="s">
        <v>5644</v>
      </c>
      <c r="C759" s="86">
        <v>2</v>
      </c>
      <c r="D759" s="121">
        <v>0.0062210715597651785</v>
      </c>
      <c r="E759" s="121">
        <v>1.7011360660925265</v>
      </c>
      <c r="F759" s="86" t="s">
        <v>5087</v>
      </c>
      <c r="G759" s="86" t="b">
        <v>0</v>
      </c>
      <c r="H759" s="86" t="b">
        <v>0</v>
      </c>
      <c r="I759" s="86" t="b">
        <v>0</v>
      </c>
      <c r="J759" s="86" t="b">
        <v>0</v>
      </c>
      <c r="K759" s="86" t="b">
        <v>0</v>
      </c>
      <c r="L759" s="86" t="b">
        <v>0</v>
      </c>
    </row>
    <row r="760" spans="1:12" ht="15">
      <c r="A760" s="86" t="s">
        <v>5644</v>
      </c>
      <c r="B760" s="86" t="s">
        <v>5228</v>
      </c>
      <c r="C760" s="86">
        <v>2</v>
      </c>
      <c r="D760" s="121">
        <v>0.0062210715597651785</v>
      </c>
      <c r="E760" s="121">
        <v>1.224014811372864</v>
      </c>
      <c r="F760" s="86" t="s">
        <v>5087</v>
      </c>
      <c r="G760" s="86" t="b">
        <v>0</v>
      </c>
      <c r="H760" s="86" t="b">
        <v>0</v>
      </c>
      <c r="I760" s="86" t="b">
        <v>0</v>
      </c>
      <c r="J760" s="86" t="b">
        <v>0</v>
      </c>
      <c r="K760" s="86" t="b">
        <v>0</v>
      </c>
      <c r="L760" s="86" t="b">
        <v>0</v>
      </c>
    </row>
    <row r="761" spans="1:12" ht="15">
      <c r="A761" s="86" t="s">
        <v>5228</v>
      </c>
      <c r="B761" s="86" t="s">
        <v>5225</v>
      </c>
      <c r="C761" s="86">
        <v>2</v>
      </c>
      <c r="D761" s="121">
        <v>0.0062210715597651785</v>
      </c>
      <c r="E761" s="121">
        <v>1.0479235523171828</v>
      </c>
      <c r="F761" s="86" t="s">
        <v>5087</v>
      </c>
      <c r="G761" s="86" t="b">
        <v>0</v>
      </c>
      <c r="H761" s="86" t="b">
        <v>0</v>
      </c>
      <c r="I761" s="86" t="b">
        <v>0</v>
      </c>
      <c r="J761" s="86" t="b">
        <v>0</v>
      </c>
      <c r="K761" s="86" t="b">
        <v>0</v>
      </c>
      <c r="L761" s="86" t="b">
        <v>0</v>
      </c>
    </row>
    <row r="762" spans="1:12" ht="15">
      <c r="A762" s="86" t="s">
        <v>5225</v>
      </c>
      <c r="B762" s="86" t="s">
        <v>5226</v>
      </c>
      <c r="C762" s="86">
        <v>2</v>
      </c>
      <c r="D762" s="121">
        <v>0.0062210715597651785</v>
      </c>
      <c r="E762" s="121">
        <v>0.9229848157088828</v>
      </c>
      <c r="F762" s="86" t="s">
        <v>5087</v>
      </c>
      <c r="G762" s="86" t="b">
        <v>0</v>
      </c>
      <c r="H762" s="86" t="b">
        <v>0</v>
      </c>
      <c r="I762" s="86" t="b">
        <v>0</v>
      </c>
      <c r="J762" s="86" t="b">
        <v>0</v>
      </c>
      <c r="K762" s="86" t="b">
        <v>1</v>
      </c>
      <c r="L762" s="86" t="b">
        <v>0</v>
      </c>
    </row>
    <row r="763" spans="1:12" ht="15">
      <c r="A763" s="86" t="s">
        <v>5226</v>
      </c>
      <c r="B763" s="86" t="s">
        <v>5689</v>
      </c>
      <c r="C763" s="86">
        <v>2</v>
      </c>
      <c r="D763" s="121">
        <v>0.0062210715597651785</v>
      </c>
      <c r="E763" s="121">
        <v>1.5250448070368452</v>
      </c>
      <c r="F763" s="86" t="s">
        <v>5087</v>
      </c>
      <c r="G763" s="86" t="b">
        <v>0</v>
      </c>
      <c r="H763" s="86" t="b">
        <v>1</v>
      </c>
      <c r="I763" s="86" t="b">
        <v>0</v>
      </c>
      <c r="J763" s="86" t="b">
        <v>0</v>
      </c>
      <c r="K763" s="86" t="b">
        <v>0</v>
      </c>
      <c r="L763" s="86" t="b">
        <v>0</v>
      </c>
    </row>
    <row r="764" spans="1:12" ht="15">
      <c r="A764" s="86" t="s">
        <v>5689</v>
      </c>
      <c r="B764" s="86" t="s">
        <v>5624</v>
      </c>
      <c r="C764" s="86">
        <v>2</v>
      </c>
      <c r="D764" s="121">
        <v>0.0062210715597651785</v>
      </c>
      <c r="E764" s="121">
        <v>2.002166061756508</v>
      </c>
      <c r="F764" s="86" t="s">
        <v>5087</v>
      </c>
      <c r="G764" s="86" t="b">
        <v>0</v>
      </c>
      <c r="H764" s="86" t="b">
        <v>0</v>
      </c>
      <c r="I764" s="86" t="b">
        <v>0</v>
      </c>
      <c r="J764" s="86" t="b">
        <v>1</v>
      </c>
      <c r="K764" s="86" t="b">
        <v>0</v>
      </c>
      <c r="L764" s="86" t="b">
        <v>0</v>
      </c>
    </row>
    <row r="765" spans="1:12" ht="15">
      <c r="A765" s="86" t="s">
        <v>5624</v>
      </c>
      <c r="B765" s="86" t="s">
        <v>5690</v>
      </c>
      <c r="C765" s="86">
        <v>2</v>
      </c>
      <c r="D765" s="121">
        <v>0.0062210715597651785</v>
      </c>
      <c r="E765" s="121">
        <v>2.002166061756508</v>
      </c>
      <c r="F765" s="86" t="s">
        <v>5087</v>
      </c>
      <c r="G765" s="86" t="b">
        <v>1</v>
      </c>
      <c r="H765" s="86" t="b">
        <v>0</v>
      </c>
      <c r="I765" s="86" t="b">
        <v>0</v>
      </c>
      <c r="J765" s="86" t="b">
        <v>1</v>
      </c>
      <c r="K765" s="86" t="b">
        <v>0</v>
      </c>
      <c r="L765" s="86" t="b">
        <v>0</v>
      </c>
    </row>
    <row r="766" spans="1:12" ht="15">
      <c r="A766" s="86" t="s">
        <v>5690</v>
      </c>
      <c r="B766" s="86" t="s">
        <v>5183</v>
      </c>
      <c r="C766" s="86">
        <v>2</v>
      </c>
      <c r="D766" s="121">
        <v>0.0062210715597651785</v>
      </c>
      <c r="E766" s="121">
        <v>1.261803372262264</v>
      </c>
      <c r="F766" s="86" t="s">
        <v>5087</v>
      </c>
      <c r="G766" s="86" t="b">
        <v>1</v>
      </c>
      <c r="H766" s="86" t="b">
        <v>0</v>
      </c>
      <c r="I766" s="86" t="b">
        <v>0</v>
      </c>
      <c r="J766" s="86" t="b">
        <v>0</v>
      </c>
      <c r="K766" s="86" t="b">
        <v>0</v>
      </c>
      <c r="L766" s="86" t="b">
        <v>0</v>
      </c>
    </row>
    <row r="767" spans="1:12" ht="15">
      <c r="A767" s="86" t="s">
        <v>5183</v>
      </c>
      <c r="B767" s="86" t="s">
        <v>5214</v>
      </c>
      <c r="C767" s="86">
        <v>2</v>
      </c>
      <c r="D767" s="121">
        <v>0.0062210715597651785</v>
      </c>
      <c r="E767" s="121">
        <v>1.348953547981164</v>
      </c>
      <c r="F767" s="86" t="s">
        <v>5087</v>
      </c>
      <c r="G767" s="86" t="b">
        <v>0</v>
      </c>
      <c r="H767" s="86" t="b">
        <v>0</v>
      </c>
      <c r="I767" s="86" t="b">
        <v>0</v>
      </c>
      <c r="J767" s="86" t="b">
        <v>0</v>
      </c>
      <c r="K767" s="86" t="b">
        <v>0</v>
      </c>
      <c r="L767" s="86" t="b">
        <v>0</v>
      </c>
    </row>
    <row r="768" spans="1:12" ht="15">
      <c r="A768" s="86" t="s">
        <v>5214</v>
      </c>
      <c r="B768" s="86" t="s">
        <v>5227</v>
      </c>
      <c r="C768" s="86">
        <v>2</v>
      </c>
      <c r="D768" s="121">
        <v>0.0062210715597651785</v>
      </c>
      <c r="E768" s="121">
        <v>1.5250448070368452</v>
      </c>
      <c r="F768" s="86" t="s">
        <v>5087</v>
      </c>
      <c r="G768" s="86" t="b">
        <v>0</v>
      </c>
      <c r="H768" s="86" t="b">
        <v>0</v>
      </c>
      <c r="I768" s="86" t="b">
        <v>0</v>
      </c>
      <c r="J768" s="86" t="b">
        <v>0</v>
      </c>
      <c r="K768" s="86" t="b">
        <v>0</v>
      </c>
      <c r="L768" s="86" t="b">
        <v>0</v>
      </c>
    </row>
    <row r="769" spans="1:12" ht="15">
      <c r="A769" s="86" t="s">
        <v>5646</v>
      </c>
      <c r="B769" s="86" t="s">
        <v>5691</v>
      </c>
      <c r="C769" s="86">
        <v>2</v>
      </c>
      <c r="D769" s="121">
        <v>0.0062210715597651785</v>
      </c>
      <c r="E769" s="121">
        <v>1.7011360660925265</v>
      </c>
      <c r="F769" s="86" t="s">
        <v>5087</v>
      </c>
      <c r="G769" s="86" t="b">
        <v>0</v>
      </c>
      <c r="H769" s="86" t="b">
        <v>0</v>
      </c>
      <c r="I769" s="86" t="b">
        <v>0</v>
      </c>
      <c r="J769" s="86" t="b">
        <v>0</v>
      </c>
      <c r="K769" s="86" t="b">
        <v>0</v>
      </c>
      <c r="L769" s="86" t="b">
        <v>0</v>
      </c>
    </row>
    <row r="770" spans="1:12" ht="15">
      <c r="A770" s="86" t="s">
        <v>5691</v>
      </c>
      <c r="B770" s="86" t="s">
        <v>5645</v>
      </c>
      <c r="C770" s="86">
        <v>2</v>
      </c>
      <c r="D770" s="121">
        <v>0.0062210715597651785</v>
      </c>
      <c r="E770" s="121">
        <v>1.7011360660925265</v>
      </c>
      <c r="F770" s="86" t="s">
        <v>5087</v>
      </c>
      <c r="G770" s="86" t="b">
        <v>0</v>
      </c>
      <c r="H770" s="86" t="b">
        <v>0</v>
      </c>
      <c r="I770" s="86" t="b">
        <v>0</v>
      </c>
      <c r="J770" s="86" t="b">
        <v>0</v>
      </c>
      <c r="K770" s="86" t="b">
        <v>0</v>
      </c>
      <c r="L770" s="86" t="b">
        <v>0</v>
      </c>
    </row>
    <row r="771" spans="1:12" ht="15">
      <c r="A771" s="86" t="s">
        <v>5225</v>
      </c>
      <c r="B771" s="86" t="s">
        <v>5672</v>
      </c>
      <c r="C771" s="86">
        <v>2</v>
      </c>
      <c r="D771" s="121">
        <v>0.0062210715597651785</v>
      </c>
      <c r="E771" s="121">
        <v>1.4001060704285453</v>
      </c>
      <c r="F771" s="86" t="s">
        <v>5087</v>
      </c>
      <c r="G771" s="86" t="b">
        <v>0</v>
      </c>
      <c r="H771" s="86" t="b">
        <v>0</v>
      </c>
      <c r="I771" s="86" t="b">
        <v>0</v>
      </c>
      <c r="J771" s="86" t="b">
        <v>0</v>
      </c>
      <c r="K771" s="86" t="b">
        <v>1</v>
      </c>
      <c r="L771" s="86" t="b">
        <v>0</v>
      </c>
    </row>
    <row r="772" spans="1:12" ht="15">
      <c r="A772" s="86" t="s">
        <v>5672</v>
      </c>
      <c r="B772" s="86" t="s">
        <v>5673</v>
      </c>
      <c r="C772" s="86">
        <v>2</v>
      </c>
      <c r="D772" s="121">
        <v>0.0062210715597651785</v>
      </c>
      <c r="E772" s="121">
        <v>2.002166061756508</v>
      </c>
      <c r="F772" s="86" t="s">
        <v>5087</v>
      </c>
      <c r="G772" s="86" t="b">
        <v>0</v>
      </c>
      <c r="H772" s="86" t="b">
        <v>1</v>
      </c>
      <c r="I772" s="86" t="b">
        <v>0</v>
      </c>
      <c r="J772" s="86" t="b">
        <v>0</v>
      </c>
      <c r="K772" s="86" t="b">
        <v>0</v>
      </c>
      <c r="L772" s="86" t="b">
        <v>0</v>
      </c>
    </row>
    <row r="773" spans="1:12" ht="15">
      <c r="A773" s="86" t="s">
        <v>5673</v>
      </c>
      <c r="B773" s="86" t="s">
        <v>5674</v>
      </c>
      <c r="C773" s="86">
        <v>2</v>
      </c>
      <c r="D773" s="121">
        <v>0.0062210715597651785</v>
      </c>
      <c r="E773" s="121">
        <v>2.002166061756508</v>
      </c>
      <c r="F773" s="86" t="s">
        <v>5087</v>
      </c>
      <c r="G773" s="86" t="b">
        <v>0</v>
      </c>
      <c r="H773" s="86" t="b">
        <v>0</v>
      </c>
      <c r="I773" s="86" t="b">
        <v>0</v>
      </c>
      <c r="J773" s="86" t="b">
        <v>0</v>
      </c>
      <c r="K773" s="86" t="b">
        <v>0</v>
      </c>
      <c r="L773" s="86" t="b">
        <v>0</v>
      </c>
    </row>
    <row r="774" spans="1:12" ht="15">
      <c r="A774" s="86" t="s">
        <v>5674</v>
      </c>
      <c r="B774" s="86" t="s">
        <v>5675</v>
      </c>
      <c r="C774" s="86">
        <v>2</v>
      </c>
      <c r="D774" s="121">
        <v>0.0062210715597651785</v>
      </c>
      <c r="E774" s="121">
        <v>2.002166061756508</v>
      </c>
      <c r="F774" s="86" t="s">
        <v>5087</v>
      </c>
      <c r="G774" s="86" t="b">
        <v>0</v>
      </c>
      <c r="H774" s="86" t="b">
        <v>0</v>
      </c>
      <c r="I774" s="86" t="b">
        <v>0</v>
      </c>
      <c r="J774" s="86" t="b">
        <v>0</v>
      </c>
      <c r="K774" s="86" t="b">
        <v>0</v>
      </c>
      <c r="L774" s="86" t="b">
        <v>0</v>
      </c>
    </row>
    <row r="775" spans="1:12" ht="15">
      <c r="A775" s="86" t="s">
        <v>5675</v>
      </c>
      <c r="B775" s="86" t="s">
        <v>5227</v>
      </c>
      <c r="C775" s="86">
        <v>2</v>
      </c>
      <c r="D775" s="121">
        <v>0.0062210715597651785</v>
      </c>
      <c r="E775" s="121">
        <v>1.5250448070368452</v>
      </c>
      <c r="F775" s="86" t="s">
        <v>5087</v>
      </c>
      <c r="G775" s="86" t="b">
        <v>0</v>
      </c>
      <c r="H775" s="86" t="b">
        <v>0</v>
      </c>
      <c r="I775" s="86" t="b">
        <v>0</v>
      </c>
      <c r="J775" s="86" t="b">
        <v>0</v>
      </c>
      <c r="K775" s="86" t="b">
        <v>0</v>
      </c>
      <c r="L775" s="86" t="b">
        <v>0</v>
      </c>
    </row>
    <row r="776" spans="1:12" ht="15">
      <c r="A776" s="86" t="s">
        <v>5227</v>
      </c>
      <c r="B776" s="86" t="s">
        <v>5676</v>
      </c>
      <c r="C776" s="86">
        <v>2</v>
      </c>
      <c r="D776" s="121">
        <v>0.0062210715597651785</v>
      </c>
      <c r="E776" s="121">
        <v>1.5250448070368452</v>
      </c>
      <c r="F776" s="86" t="s">
        <v>5087</v>
      </c>
      <c r="G776" s="86" t="b">
        <v>0</v>
      </c>
      <c r="H776" s="86" t="b">
        <v>0</v>
      </c>
      <c r="I776" s="86" t="b">
        <v>0</v>
      </c>
      <c r="J776" s="86" t="b">
        <v>0</v>
      </c>
      <c r="K776" s="86" t="b">
        <v>0</v>
      </c>
      <c r="L776" s="86" t="b">
        <v>0</v>
      </c>
    </row>
    <row r="777" spans="1:12" ht="15">
      <c r="A777" s="86" t="s">
        <v>5676</v>
      </c>
      <c r="B777" s="86" t="s">
        <v>5183</v>
      </c>
      <c r="C777" s="86">
        <v>2</v>
      </c>
      <c r="D777" s="121">
        <v>0.0062210715597651785</v>
      </c>
      <c r="E777" s="121">
        <v>1.261803372262264</v>
      </c>
      <c r="F777" s="86" t="s">
        <v>5087</v>
      </c>
      <c r="G777" s="86" t="b">
        <v>0</v>
      </c>
      <c r="H777" s="86" t="b">
        <v>0</v>
      </c>
      <c r="I777" s="86" t="b">
        <v>0</v>
      </c>
      <c r="J777" s="86" t="b">
        <v>0</v>
      </c>
      <c r="K777" s="86" t="b">
        <v>0</v>
      </c>
      <c r="L777" s="86" t="b">
        <v>0</v>
      </c>
    </row>
    <row r="778" spans="1:12" ht="15">
      <c r="A778" s="86" t="s">
        <v>5183</v>
      </c>
      <c r="B778" s="86" t="s">
        <v>5644</v>
      </c>
      <c r="C778" s="86">
        <v>2</v>
      </c>
      <c r="D778" s="121">
        <v>0.0062210715597651785</v>
      </c>
      <c r="E778" s="121">
        <v>1.0479235523171828</v>
      </c>
      <c r="F778" s="86" t="s">
        <v>5087</v>
      </c>
      <c r="G778" s="86" t="b">
        <v>0</v>
      </c>
      <c r="H778" s="86" t="b">
        <v>0</v>
      </c>
      <c r="I778" s="86" t="b">
        <v>0</v>
      </c>
      <c r="J778" s="86" t="b">
        <v>0</v>
      </c>
      <c r="K778" s="86" t="b">
        <v>0</v>
      </c>
      <c r="L778" s="86" t="b">
        <v>0</v>
      </c>
    </row>
    <row r="779" spans="1:12" ht="15">
      <c r="A779" s="86" t="s">
        <v>5644</v>
      </c>
      <c r="B779" s="86" t="s">
        <v>5677</v>
      </c>
      <c r="C779" s="86">
        <v>2</v>
      </c>
      <c r="D779" s="121">
        <v>0.0062210715597651785</v>
      </c>
      <c r="E779" s="121">
        <v>1.7011360660925265</v>
      </c>
      <c r="F779" s="86" t="s">
        <v>5087</v>
      </c>
      <c r="G779" s="86" t="b">
        <v>0</v>
      </c>
      <c r="H779" s="86" t="b">
        <v>0</v>
      </c>
      <c r="I779" s="86" t="b">
        <v>0</v>
      </c>
      <c r="J779" s="86" t="b">
        <v>0</v>
      </c>
      <c r="K779" s="86" t="b">
        <v>0</v>
      </c>
      <c r="L779" s="86" t="b">
        <v>0</v>
      </c>
    </row>
    <row r="780" spans="1:12" ht="15">
      <c r="A780" s="86" t="s">
        <v>5677</v>
      </c>
      <c r="B780" s="86" t="s">
        <v>5678</v>
      </c>
      <c r="C780" s="86">
        <v>2</v>
      </c>
      <c r="D780" s="121">
        <v>0.0062210715597651785</v>
      </c>
      <c r="E780" s="121">
        <v>2.002166061756508</v>
      </c>
      <c r="F780" s="86" t="s">
        <v>5087</v>
      </c>
      <c r="G780" s="86" t="b">
        <v>0</v>
      </c>
      <c r="H780" s="86" t="b">
        <v>0</v>
      </c>
      <c r="I780" s="86" t="b">
        <v>0</v>
      </c>
      <c r="J780" s="86" t="b">
        <v>0</v>
      </c>
      <c r="K780" s="86" t="b">
        <v>0</v>
      </c>
      <c r="L780" s="86" t="b">
        <v>0</v>
      </c>
    </row>
    <row r="781" spans="1:12" ht="15">
      <c r="A781" s="86" t="s">
        <v>5678</v>
      </c>
      <c r="B781" s="86" t="s">
        <v>5679</v>
      </c>
      <c r="C781" s="86">
        <v>2</v>
      </c>
      <c r="D781" s="121">
        <v>0.0062210715597651785</v>
      </c>
      <c r="E781" s="121">
        <v>2.002166061756508</v>
      </c>
      <c r="F781" s="86" t="s">
        <v>5087</v>
      </c>
      <c r="G781" s="86" t="b">
        <v>0</v>
      </c>
      <c r="H781" s="86" t="b">
        <v>0</v>
      </c>
      <c r="I781" s="86" t="b">
        <v>0</v>
      </c>
      <c r="J781" s="86" t="b">
        <v>0</v>
      </c>
      <c r="K781" s="86" t="b">
        <v>0</v>
      </c>
      <c r="L781" s="86" t="b">
        <v>0</v>
      </c>
    </row>
    <row r="782" spans="1:12" ht="15">
      <c r="A782" s="86" t="s">
        <v>5679</v>
      </c>
      <c r="B782" s="86" t="s">
        <v>5228</v>
      </c>
      <c r="C782" s="86">
        <v>2</v>
      </c>
      <c r="D782" s="121">
        <v>0.0062210715597651785</v>
      </c>
      <c r="E782" s="121">
        <v>1.5250448070368452</v>
      </c>
      <c r="F782" s="86" t="s">
        <v>5087</v>
      </c>
      <c r="G782" s="86" t="b">
        <v>0</v>
      </c>
      <c r="H782" s="86" t="b">
        <v>0</v>
      </c>
      <c r="I782" s="86" t="b">
        <v>0</v>
      </c>
      <c r="J782" s="86" t="b">
        <v>0</v>
      </c>
      <c r="K782" s="86" t="b">
        <v>0</v>
      </c>
      <c r="L782" s="86" t="b">
        <v>0</v>
      </c>
    </row>
    <row r="783" spans="1:12" ht="15">
      <c r="A783" s="86" t="s">
        <v>5228</v>
      </c>
      <c r="B783" s="86" t="s">
        <v>5680</v>
      </c>
      <c r="C783" s="86">
        <v>2</v>
      </c>
      <c r="D783" s="121">
        <v>0.0062210715597651785</v>
      </c>
      <c r="E783" s="121">
        <v>1.5250448070368452</v>
      </c>
      <c r="F783" s="86" t="s">
        <v>5087</v>
      </c>
      <c r="G783" s="86" t="b">
        <v>0</v>
      </c>
      <c r="H783" s="86" t="b">
        <v>0</v>
      </c>
      <c r="I783" s="86" t="b">
        <v>0</v>
      </c>
      <c r="J783" s="86" t="b">
        <v>0</v>
      </c>
      <c r="K783" s="86" t="b">
        <v>0</v>
      </c>
      <c r="L783" s="86" t="b">
        <v>0</v>
      </c>
    </row>
    <row r="784" spans="1:12" ht="15">
      <c r="A784" s="86" t="s">
        <v>5680</v>
      </c>
      <c r="B784" s="86" t="s">
        <v>5645</v>
      </c>
      <c r="C784" s="86">
        <v>2</v>
      </c>
      <c r="D784" s="121">
        <v>0.0062210715597651785</v>
      </c>
      <c r="E784" s="121">
        <v>1.7011360660925265</v>
      </c>
      <c r="F784" s="86" t="s">
        <v>5087</v>
      </c>
      <c r="G784" s="86" t="b">
        <v>0</v>
      </c>
      <c r="H784" s="86" t="b">
        <v>0</v>
      </c>
      <c r="I784" s="86" t="b">
        <v>0</v>
      </c>
      <c r="J784" s="86" t="b">
        <v>0</v>
      </c>
      <c r="K784" s="86" t="b">
        <v>0</v>
      </c>
      <c r="L784" s="86" t="b">
        <v>0</v>
      </c>
    </row>
    <row r="785" spans="1:12" ht="15">
      <c r="A785" s="86" t="s">
        <v>5645</v>
      </c>
      <c r="B785" s="86" t="s">
        <v>597</v>
      </c>
      <c r="C785" s="86">
        <v>2</v>
      </c>
      <c r="D785" s="121">
        <v>0.0062210715597651785</v>
      </c>
      <c r="E785" s="121">
        <v>1.5250448070368452</v>
      </c>
      <c r="F785" s="86" t="s">
        <v>5087</v>
      </c>
      <c r="G785" s="86" t="b">
        <v>0</v>
      </c>
      <c r="H785" s="86" t="b">
        <v>0</v>
      </c>
      <c r="I785" s="86" t="b">
        <v>0</v>
      </c>
      <c r="J785" s="86" t="b">
        <v>0</v>
      </c>
      <c r="K785" s="86" t="b">
        <v>0</v>
      </c>
      <c r="L785" s="86" t="b">
        <v>0</v>
      </c>
    </row>
    <row r="786" spans="1:12" ht="15">
      <c r="A786" s="86" t="s">
        <v>597</v>
      </c>
      <c r="B786" s="86" t="s">
        <v>628</v>
      </c>
      <c r="C786" s="86">
        <v>2</v>
      </c>
      <c r="D786" s="121">
        <v>0.0062210715597651785</v>
      </c>
      <c r="E786" s="121">
        <v>1.4001060704285453</v>
      </c>
      <c r="F786" s="86" t="s">
        <v>5087</v>
      </c>
      <c r="G786" s="86" t="b">
        <v>0</v>
      </c>
      <c r="H786" s="86" t="b">
        <v>0</v>
      </c>
      <c r="I786" s="86" t="b">
        <v>0</v>
      </c>
      <c r="J786" s="86" t="b">
        <v>0</v>
      </c>
      <c r="K786" s="86" t="b">
        <v>0</v>
      </c>
      <c r="L786" s="86" t="b">
        <v>0</v>
      </c>
    </row>
    <row r="787" spans="1:12" ht="15">
      <c r="A787" s="86" t="s">
        <v>5232</v>
      </c>
      <c r="B787" s="86" t="s">
        <v>5233</v>
      </c>
      <c r="C787" s="86">
        <v>4</v>
      </c>
      <c r="D787" s="121">
        <v>0.009518446435442229</v>
      </c>
      <c r="E787" s="121">
        <v>1.2304489213782739</v>
      </c>
      <c r="F787" s="86" t="s">
        <v>5088</v>
      </c>
      <c r="G787" s="86" t="b">
        <v>0</v>
      </c>
      <c r="H787" s="86" t="b">
        <v>0</v>
      </c>
      <c r="I787" s="86" t="b">
        <v>0</v>
      </c>
      <c r="J787" s="86" t="b">
        <v>0</v>
      </c>
      <c r="K787" s="86" t="b">
        <v>0</v>
      </c>
      <c r="L787" s="86" t="b">
        <v>0</v>
      </c>
    </row>
    <row r="788" spans="1:12" ht="15">
      <c r="A788" s="86" t="s">
        <v>5233</v>
      </c>
      <c r="B788" s="86" t="s">
        <v>5234</v>
      </c>
      <c r="C788" s="86">
        <v>4</v>
      </c>
      <c r="D788" s="121">
        <v>0.009518446435442229</v>
      </c>
      <c r="E788" s="121">
        <v>1.2304489213782739</v>
      </c>
      <c r="F788" s="86" t="s">
        <v>5088</v>
      </c>
      <c r="G788" s="86" t="b">
        <v>0</v>
      </c>
      <c r="H788" s="86" t="b">
        <v>0</v>
      </c>
      <c r="I788" s="86" t="b">
        <v>0</v>
      </c>
      <c r="J788" s="86" t="b">
        <v>0</v>
      </c>
      <c r="K788" s="86" t="b">
        <v>0</v>
      </c>
      <c r="L788" s="86" t="b">
        <v>0</v>
      </c>
    </row>
    <row r="789" spans="1:12" ht="15">
      <c r="A789" s="86" t="s">
        <v>5234</v>
      </c>
      <c r="B789" s="86" t="s">
        <v>5235</v>
      </c>
      <c r="C789" s="86">
        <v>4</v>
      </c>
      <c r="D789" s="121">
        <v>0.009518446435442229</v>
      </c>
      <c r="E789" s="121">
        <v>1.2304489213782739</v>
      </c>
      <c r="F789" s="86" t="s">
        <v>5088</v>
      </c>
      <c r="G789" s="86" t="b">
        <v>0</v>
      </c>
      <c r="H789" s="86" t="b">
        <v>0</v>
      </c>
      <c r="I789" s="86" t="b">
        <v>0</v>
      </c>
      <c r="J789" s="86" t="b">
        <v>0</v>
      </c>
      <c r="K789" s="86" t="b">
        <v>0</v>
      </c>
      <c r="L789" s="86" t="b">
        <v>0</v>
      </c>
    </row>
    <row r="790" spans="1:12" ht="15">
      <c r="A790" s="86" t="s">
        <v>5235</v>
      </c>
      <c r="B790" s="86" t="s">
        <v>5183</v>
      </c>
      <c r="C790" s="86">
        <v>4</v>
      </c>
      <c r="D790" s="121">
        <v>0.009518446435442229</v>
      </c>
      <c r="E790" s="121">
        <v>1.0543576623225925</v>
      </c>
      <c r="F790" s="86" t="s">
        <v>5088</v>
      </c>
      <c r="G790" s="86" t="b">
        <v>0</v>
      </c>
      <c r="H790" s="86" t="b">
        <v>0</v>
      </c>
      <c r="I790" s="86" t="b">
        <v>0</v>
      </c>
      <c r="J790" s="86" t="b">
        <v>0</v>
      </c>
      <c r="K790" s="86" t="b">
        <v>0</v>
      </c>
      <c r="L790" s="86" t="b">
        <v>0</v>
      </c>
    </row>
    <row r="791" spans="1:12" ht="15">
      <c r="A791" s="86" t="s">
        <v>5183</v>
      </c>
      <c r="B791" s="86" t="s">
        <v>5236</v>
      </c>
      <c r="C791" s="86">
        <v>4</v>
      </c>
      <c r="D791" s="121">
        <v>0.009518446435442229</v>
      </c>
      <c r="E791" s="121">
        <v>1.2304489213782739</v>
      </c>
      <c r="F791" s="86" t="s">
        <v>5088</v>
      </c>
      <c r="G791" s="86" t="b">
        <v>0</v>
      </c>
      <c r="H791" s="86" t="b">
        <v>0</v>
      </c>
      <c r="I791" s="86" t="b">
        <v>0</v>
      </c>
      <c r="J791" s="86" t="b">
        <v>0</v>
      </c>
      <c r="K791" s="86" t="b">
        <v>0</v>
      </c>
      <c r="L791" s="86" t="b">
        <v>0</v>
      </c>
    </row>
    <row r="792" spans="1:12" ht="15">
      <c r="A792" s="86" t="s">
        <v>5236</v>
      </c>
      <c r="B792" s="86" t="s">
        <v>5237</v>
      </c>
      <c r="C792" s="86">
        <v>4</v>
      </c>
      <c r="D792" s="121">
        <v>0.009518446435442229</v>
      </c>
      <c r="E792" s="121">
        <v>1.2304489213782739</v>
      </c>
      <c r="F792" s="86" t="s">
        <v>5088</v>
      </c>
      <c r="G792" s="86" t="b">
        <v>0</v>
      </c>
      <c r="H792" s="86" t="b">
        <v>0</v>
      </c>
      <c r="I792" s="86" t="b">
        <v>0</v>
      </c>
      <c r="J792" s="86" t="b">
        <v>0</v>
      </c>
      <c r="K792" s="86" t="b">
        <v>0</v>
      </c>
      <c r="L792" s="86" t="b">
        <v>0</v>
      </c>
    </row>
    <row r="793" spans="1:12" ht="15">
      <c r="A793" s="86" t="s">
        <v>5237</v>
      </c>
      <c r="B793" s="86" t="s">
        <v>5238</v>
      </c>
      <c r="C793" s="86">
        <v>4</v>
      </c>
      <c r="D793" s="121">
        <v>0.009518446435442229</v>
      </c>
      <c r="E793" s="121">
        <v>1.2304489213782739</v>
      </c>
      <c r="F793" s="86" t="s">
        <v>5088</v>
      </c>
      <c r="G793" s="86" t="b">
        <v>0</v>
      </c>
      <c r="H793" s="86" t="b">
        <v>0</v>
      </c>
      <c r="I793" s="86" t="b">
        <v>0</v>
      </c>
      <c r="J793" s="86" t="b">
        <v>0</v>
      </c>
      <c r="K793" s="86" t="b">
        <v>0</v>
      </c>
      <c r="L793" s="86" t="b">
        <v>0</v>
      </c>
    </row>
    <row r="794" spans="1:12" ht="15">
      <c r="A794" s="86" t="s">
        <v>599</v>
      </c>
      <c r="B794" s="86" t="s">
        <v>5239</v>
      </c>
      <c r="C794" s="86">
        <v>2</v>
      </c>
      <c r="D794" s="121">
        <v>0.012895169046477363</v>
      </c>
      <c r="E794" s="121">
        <v>1.5314789170422551</v>
      </c>
      <c r="F794" s="86" t="s">
        <v>5088</v>
      </c>
      <c r="G794" s="86" t="b">
        <v>0</v>
      </c>
      <c r="H794" s="86" t="b">
        <v>0</v>
      </c>
      <c r="I794" s="86" t="b">
        <v>0</v>
      </c>
      <c r="J794" s="86" t="b">
        <v>0</v>
      </c>
      <c r="K794" s="86" t="b">
        <v>0</v>
      </c>
      <c r="L794" s="86" t="b">
        <v>0</v>
      </c>
    </row>
    <row r="795" spans="1:12" ht="15">
      <c r="A795" s="86" t="s">
        <v>5239</v>
      </c>
      <c r="B795" s="86" t="s">
        <v>5192</v>
      </c>
      <c r="C795" s="86">
        <v>2</v>
      </c>
      <c r="D795" s="121">
        <v>0.012895169046477363</v>
      </c>
      <c r="E795" s="121">
        <v>1.5314789170422551</v>
      </c>
      <c r="F795" s="86" t="s">
        <v>5088</v>
      </c>
      <c r="G795" s="86" t="b">
        <v>0</v>
      </c>
      <c r="H795" s="86" t="b">
        <v>0</v>
      </c>
      <c r="I795" s="86" t="b">
        <v>0</v>
      </c>
      <c r="J795" s="86" t="b">
        <v>0</v>
      </c>
      <c r="K795" s="86" t="b">
        <v>0</v>
      </c>
      <c r="L795" s="86" t="b">
        <v>0</v>
      </c>
    </row>
    <row r="796" spans="1:12" ht="15">
      <c r="A796" s="86" t="s">
        <v>5192</v>
      </c>
      <c r="B796" s="86" t="s">
        <v>5190</v>
      </c>
      <c r="C796" s="86">
        <v>2</v>
      </c>
      <c r="D796" s="121">
        <v>0.012895169046477363</v>
      </c>
      <c r="E796" s="121">
        <v>1.5314789170422551</v>
      </c>
      <c r="F796" s="86" t="s">
        <v>5088</v>
      </c>
      <c r="G796" s="86" t="b">
        <v>0</v>
      </c>
      <c r="H796" s="86" t="b">
        <v>0</v>
      </c>
      <c r="I796" s="86" t="b">
        <v>0</v>
      </c>
      <c r="J796" s="86" t="b">
        <v>0</v>
      </c>
      <c r="K796" s="86" t="b">
        <v>0</v>
      </c>
      <c r="L796" s="86" t="b">
        <v>0</v>
      </c>
    </row>
    <row r="797" spans="1:12" ht="15">
      <c r="A797" s="86" t="s">
        <v>5190</v>
      </c>
      <c r="B797" s="86" t="s">
        <v>5189</v>
      </c>
      <c r="C797" s="86">
        <v>2</v>
      </c>
      <c r="D797" s="121">
        <v>0.012895169046477363</v>
      </c>
      <c r="E797" s="121">
        <v>1.5314789170422551</v>
      </c>
      <c r="F797" s="86" t="s">
        <v>5088</v>
      </c>
      <c r="G797" s="86" t="b">
        <v>0</v>
      </c>
      <c r="H797" s="86" t="b">
        <v>0</v>
      </c>
      <c r="I797" s="86" t="b">
        <v>0</v>
      </c>
      <c r="J797" s="86" t="b">
        <v>0</v>
      </c>
      <c r="K797" s="86" t="b">
        <v>0</v>
      </c>
      <c r="L797" s="86" t="b">
        <v>0</v>
      </c>
    </row>
    <row r="798" spans="1:12" ht="15">
      <c r="A798" s="86" t="s">
        <v>5189</v>
      </c>
      <c r="B798" s="86" t="s">
        <v>5534</v>
      </c>
      <c r="C798" s="86">
        <v>2</v>
      </c>
      <c r="D798" s="121">
        <v>0.012895169046477363</v>
      </c>
      <c r="E798" s="121">
        <v>1.5314789170422551</v>
      </c>
      <c r="F798" s="86" t="s">
        <v>5088</v>
      </c>
      <c r="G798" s="86" t="b">
        <v>0</v>
      </c>
      <c r="H798" s="86" t="b">
        <v>0</v>
      </c>
      <c r="I798" s="86" t="b">
        <v>0</v>
      </c>
      <c r="J798" s="86" t="b">
        <v>0</v>
      </c>
      <c r="K798" s="86" t="b">
        <v>0</v>
      </c>
      <c r="L798" s="86" t="b">
        <v>0</v>
      </c>
    </row>
    <row r="799" spans="1:12" ht="15">
      <c r="A799" s="86" t="s">
        <v>5534</v>
      </c>
      <c r="B799" s="86" t="s">
        <v>5186</v>
      </c>
      <c r="C799" s="86">
        <v>2</v>
      </c>
      <c r="D799" s="121">
        <v>0.012895169046477363</v>
      </c>
      <c r="E799" s="121">
        <v>1.5314789170422551</v>
      </c>
      <c r="F799" s="86" t="s">
        <v>5088</v>
      </c>
      <c r="G799" s="86" t="b">
        <v>0</v>
      </c>
      <c r="H799" s="86" t="b">
        <v>0</v>
      </c>
      <c r="I799" s="86" t="b">
        <v>0</v>
      </c>
      <c r="J799" s="86" t="b">
        <v>0</v>
      </c>
      <c r="K799" s="86" t="b">
        <v>0</v>
      </c>
      <c r="L799" s="86" t="b">
        <v>0</v>
      </c>
    </row>
    <row r="800" spans="1:12" ht="15">
      <c r="A800" s="86" t="s">
        <v>5186</v>
      </c>
      <c r="B800" s="86" t="s">
        <v>5193</v>
      </c>
      <c r="C800" s="86">
        <v>2</v>
      </c>
      <c r="D800" s="121">
        <v>0.012895169046477363</v>
      </c>
      <c r="E800" s="121">
        <v>1.5314789170422551</v>
      </c>
      <c r="F800" s="86" t="s">
        <v>5088</v>
      </c>
      <c r="G800" s="86" t="b">
        <v>0</v>
      </c>
      <c r="H800" s="86" t="b">
        <v>0</v>
      </c>
      <c r="I800" s="86" t="b">
        <v>0</v>
      </c>
      <c r="J800" s="86" t="b">
        <v>0</v>
      </c>
      <c r="K800" s="86" t="b">
        <v>0</v>
      </c>
      <c r="L800" s="86" t="b">
        <v>0</v>
      </c>
    </row>
    <row r="801" spans="1:12" ht="15">
      <c r="A801" s="86" t="s">
        <v>5193</v>
      </c>
      <c r="B801" s="86" t="s">
        <v>5527</v>
      </c>
      <c r="C801" s="86">
        <v>2</v>
      </c>
      <c r="D801" s="121">
        <v>0.012895169046477363</v>
      </c>
      <c r="E801" s="121">
        <v>1.5314789170422551</v>
      </c>
      <c r="F801" s="86" t="s">
        <v>5088</v>
      </c>
      <c r="G801" s="86" t="b">
        <v>0</v>
      </c>
      <c r="H801" s="86" t="b">
        <v>0</v>
      </c>
      <c r="I801" s="86" t="b">
        <v>0</v>
      </c>
      <c r="J801" s="86" t="b">
        <v>0</v>
      </c>
      <c r="K801" s="86" t="b">
        <v>0</v>
      </c>
      <c r="L801" s="86" t="b">
        <v>0</v>
      </c>
    </row>
    <row r="802" spans="1:12" ht="15">
      <c r="A802" s="86" t="s">
        <v>5527</v>
      </c>
      <c r="B802" s="86" t="s">
        <v>5528</v>
      </c>
      <c r="C802" s="86">
        <v>2</v>
      </c>
      <c r="D802" s="121">
        <v>0.012895169046477363</v>
      </c>
      <c r="E802" s="121">
        <v>1.5314789170422551</v>
      </c>
      <c r="F802" s="86" t="s">
        <v>5088</v>
      </c>
      <c r="G802" s="86" t="b">
        <v>0</v>
      </c>
      <c r="H802" s="86" t="b">
        <v>0</v>
      </c>
      <c r="I802" s="86" t="b">
        <v>0</v>
      </c>
      <c r="J802" s="86" t="b">
        <v>0</v>
      </c>
      <c r="K802" s="86" t="b">
        <v>0</v>
      </c>
      <c r="L802" s="86" t="b">
        <v>0</v>
      </c>
    </row>
    <row r="803" spans="1:12" ht="15">
      <c r="A803" s="86" t="s">
        <v>5528</v>
      </c>
      <c r="B803" s="86" t="s">
        <v>5529</v>
      </c>
      <c r="C803" s="86">
        <v>2</v>
      </c>
      <c r="D803" s="121">
        <v>0.012895169046477363</v>
      </c>
      <c r="E803" s="121">
        <v>1.5314789170422551</v>
      </c>
      <c r="F803" s="86" t="s">
        <v>5088</v>
      </c>
      <c r="G803" s="86" t="b">
        <v>0</v>
      </c>
      <c r="H803" s="86" t="b">
        <v>0</v>
      </c>
      <c r="I803" s="86" t="b">
        <v>0</v>
      </c>
      <c r="J803" s="86" t="b">
        <v>0</v>
      </c>
      <c r="K803" s="86" t="b">
        <v>0</v>
      </c>
      <c r="L803" s="86" t="b">
        <v>0</v>
      </c>
    </row>
    <row r="804" spans="1:12" ht="15">
      <c r="A804" s="86" t="s">
        <v>5529</v>
      </c>
      <c r="B804" s="86" t="s">
        <v>5530</v>
      </c>
      <c r="C804" s="86">
        <v>2</v>
      </c>
      <c r="D804" s="121">
        <v>0.012895169046477363</v>
      </c>
      <c r="E804" s="121">
        <v>1.5314789170422551</v>
      </c>
      <c r="F804" s="86" t="s">
        <v>5088</v>
      </c>
      <c r="G804" s="86" t="b">
        <v>0</v>
      </c>
      <c r="H804" s="86" t="b">
        <v>0</v>
      </c>
      <c r="I804" s="86" t="b">
        <v>0</v>
      </c>
      <c r="J804" s="86" t="b">
        <v>0</v>
      </c>
      <c r="K804" s="86" t="b">
        <v>0</v>
      </c>
      <c r="L804" s="86" t="b">
        <v>0</v>
      </c>
    </row>
    <row r="805" spans="1:12" ht="15">
      <c r="A805" s="86" t="s">
        <v>5530</v>
      </c>
      <c r="B805" s="86" t="s">
        <v>5531</v>
      </c>
      <c r="C805" s="86">
        <v>2</v>
      </c>
      <c r="D805" s="121">
        <v>0.012895169046477363</v>
      </c>
      <c r="E805" s="121">
        <v>1.5314789170422551</v>
      </c>
      <c r="F805" s="86" t="s">
        <v>5088</v>
      </c>
      <c r="G805" s="86" t="b">
        <v>0</v>
      </c>
      <c r="H805" s="86" t="b">
        <v>0</v>
      </c>
      <c r="I805" s="86" t="b">
        <v>0</v>
      </c>
      <c r="J805" s="86" t="b">
        <v>0</v>
      </c>
      <c r="K805" s="86" t="b">
        <v>0</v>
      </c>
      <c r="L805" s="86" t="b">
        <v>0</v>
      </c>
    </row>
    <row r="806" spans="1:12" ht="15">
      <c r="A806" s="86" t="s">
        <v>5531</v>
      </c>
      <c r="B806" s="86" t="s">
        <v>5532</v>
      </c>
      <c r="C806" s="86">
        <v>2</v>
      </c>
      <c r="D806" s="121">
        <v>0.012895169046477363</v>
      </c>
      <c r="E806" s="121">
        <v>1.5314789170422551</v>
      </c>
      <c r="F806" s="86" t="s">
        <v>5088</v>
      </c>
      <c r="G806" s="86" t="b">
        <v>0</v>
      </c>
      <c r="H806" s="86" t="b">
        <v>0</v>
      </c>
      <c r="I806" s="86" t="b">
        <v>0</v>
      </c>
      <c r="J806" s="86" t="b">
        <v>0</v>
      </c>
      <c r="K806" s="86" t="b">
        <v>0</v>
      </c>
      <c r="L806" s="86" t="b">
        <v>0</v>
      </c>
    </row>
    <row r="807" spans="1:12" ht="15">
      <c r="A807" s="86" t="s">
        <v>5532</v>
      </c>
      <c r="B807" s="86" t="s">
        <v>5185</v>
      </c>
      <c r="C807" s="86">
        <v>2</v>
      </c>
      <c r="D807" s="121">
        <v>0.012895169046477363</v>
      </c>
      <c r="E807" s="121">
        <v>1.5314789170422551</v>
      </c>
      <c r="F807" s="86" t="s">
        <v>5088</v>
      </c>
      <c r="G807" s="86" t="b">
        <v>0</v>
      </c>
      <c r="H807" s="86" t="b">
        <v>0</v>
      </c>
      <c r="I807" s="86" t="b">
        <v>0</v>
      </c>
      <c r="J807" s="86" t="b">
        <v>0</v>
      </c>
      <c r="K807" s="86" t="b">
        <v>0</v>
      </c>
      <c r="L807" s="86" t="b">
        <v>0</v>
      </c>
    </row>
    <row r="808" spans="1:12" ht="15">
      <c r="A808" s="86" t="s">
        <v>5185</v>
      </c>
      <c r="B808" s="86" t="s">
        <v>5533</v>
      </c>
      <c r="C808" s="86">
        <v>2</v>
      </c>
      <c r="D808" s="121">
        <v>0.012895169046477363</v>
      </c>
      <c r="E808" s="121">
        <v>1.5314789170422551</v>
      </c>
      <c r="F808" s="86" t="s">
        <v>5088</v>
      </c>
      <c r="G808" s="86" t="b">
        <v>0</v>
      </c>
      <c r="H808" s="86" t="b">
        <v>0</v>
      </c>
      <c r="I808" s="86" t="b">
        <v>0</v>
      </c>
      <c r="J808" s="86" t="b">
        <v>0</v>
      </c>
      <c r="K808" s="86" t="b">
        <v>0</v>
      </c>
      <c r="L808" s="86" t="b">
        <v>0</v>
      </c>
    </row>
    <row r="809" spans="1:12" ht="15">
      <c r="A809" s="86" t="s">
        <v>5533</v>
      </c>
      <c r="B809" s="86" t="s">
        <v>5526</v>
      </c>
      <c r="C809" s="86">
        <v>2</v>
      </c>
      <c r="D809" s="121">
        <v>0.012895169046477363</v>
      </c>
      <c r="E809" s="121">
        <v>1.5314789170422551</v>
      </c>
      <c r="F809" s="86" t="s">
        <v>5088</v>
      </c>
      <c r="G809" s="86" t="b">
        <v>0</v>
      </c>
      <c r="H809" s="86" t="b">
        <v>0</v>
      </c>
      <c r="I809" s="86" t="b">
        <v>0</v>
      </c>
      <c r="J809" s="86" t="b">
        <v>1</v>
      </c>
      <c r="K809" s="86" t="b">
        <v>0</v>
      </c>
      <c r="L809" s="86" t="b">
        <v>0</v>
      </c>
    </row>
    <row r="810" spans="1:12" ht="15">
      <c r="A810" s="86" t="s">
        <v>5526</v>
      </c>
      <c r="B810" s="86" t="s">
        <v>5184</v>
      </c>
      <c r="C810" s="86">
        <v>2</v>
      </c>
      <c r="D810" s="121">
        <v>0.012895169046477363</v>
      </c>
      <c r="E810" s="121">
        <v>1.5314789170422551</v>
      </c>
      <c r="F810" s="86" t="s">
        <v>5088</v>
      </c>
      <c r="G810" s="86" t="b">
        <v>1</v>
      </c>
      <c r="H810" s="86" t="b">
        <v>0</v>
      </c>
      <c r="I810" s="86" t="b">
        <v>0</v>
      </c>
      <c r="J810" s="86" t="b">
        <v>0</v>
      </c>
      <c r="K810" s="86" t="b">
        <v>0</v>
      </c>
      <c r="L810" s="86" t="b">
        <v>0</v>
      </c>
    </row>
    <row r="811" spans="1:12" ht="15">
      <c r="A811" s="86" t="s">
        <v>5184</v>
      </c>
      <c r="B811" s="86" t="s">
        <v>5187</v>
      </c>
      <c r="C811" s="86">
        <v>2</v>
      </c>
      <c r="D811" s="121">
        <v>0.012895169046477363</v>
      </c>
      <c r="E811" s="121">
        <v>1.5314789170422551</v>
      </c>
      <c r="F811" s="86" t="s">
        <v>5088</v>
      </c>
      <c r="G811" s="86" t="b">
        <v>0</v>
      </c>
      <c r="H811" s="86" t="b">
        <v>0</v>
      </c>
      <c r="I811" s="86" t="b">
        <v>0</v>
      </c>
      <c r="J811" s="86" t="b">
        <v>0</v>
      </c>
      <c r="K811" s="86" t="b">
        <v>0</v>
      </c>
      <c r="L811" s="86" t="b">
        <v>0</v>
      </c>
    </row>
    <row r="812" spans="1:12" ht="15">
      <c r="A812" s="86" t="s">
        <v>5187</v>
      </c>
      <c r="B812" s="86" t="s">
        <v>5191</v>
      </c>
      <c r="C812" s="86">
        <v>2</v>
      </c>
      <c r="D812" s="121">
        <v>0.012895169046477363</v>
      </c>
      <c r="E812" s="121">
        <v>1.5314789170422551</v>
      </c>
      <c r="F812" s="86" t="s">
        <v>5088</v>
      </c>
      <c r="G812" s="86" t="b">
        <v>0</v>
      </c>
      <c r="H812" s="86" t="b">
        <v>0</v>
      </c>
      <c r="I812" s="86" t="b">
        <v>0</v>
      </c>
      <c r="J812" s="86" t="b">
        <v>0</v>
      </c>
      <c r="K812" s="86" t="b">
        <v>0</v>
      </c>
      <c r="L812" s="86" t="b">
        <v>0</v>
      </c>
    </row>
    <row r="813" spans="1:12" ht="15">
      <c r="A813" s="86" t="s">
        <v>5191</v>
      </c>
      <c r="B813" s="86" t="s">
        <v>5183</v>
      </c>
      <c r="C813" s="86">
        <v>2</v>
      </c>
      <c r="D813" s="121">
        <v>0.012895169046477363</v>
      </c>
      <c r="E813" s="121">
        <v>1.0543576623225925</v>
      </c>
      <c r="F813" s="86" t="s">
        <v>5088</v>
      </c>
      <c r="G813" s="86" t="b">
        <v>0</v>
      </c>
      <c r="H813" s="86" t="b">
        <v>0</v>
      </c>
      <c r="I813" s="86" t="b">
        <v>0</v>
      </c>
      <c r="J813" s="86" t="b">
        <v>0</v>
      </c>
      <c r="K813" s="86" t="b">
        <v>0</v>
      </c>
      <c r="L813"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5739</v>
      </c>
      <c r="B2" s="125" t="s">
        <v>5740</v>
      </c>
      <c r="C2" s="122" t="s">
        <v>5741</v>
      </c>
    </row>
    <row r="3" spans="1:3" ht="15">
      <c r="A3" s="124" t="s">
        <v>5082</v>
      </c>
      <c r="B3" s="124" t="s">
        <v>5082</v>
      </c>
      <c r="C3" s="34">
        <v>189</v>
      </c>
    </row>
    <row r="4" spans="1:3" ht="15">
      <c r="A4" s="124" t="s">
        <v>5082</v>
      </c>
      <c r="B4" s="124" t="s">
        <v>5083</v>
      </c>
      <c r="C4" s="34">
        <v>1</v>
      </c>
    </row>
    <row r="5" spans="1:3" ht="15">
      <c r="A5" s="124" t="s">
        <v>5082</v>
      </c>
      <c r="B5" s="124" t="s">
        <v>5085</v>
      </c>
      <c r="C5" s="34">
        <v>2</v>
      </c>
    </row>
    <row r="6" spans="1:3" ht="15">
      <c r="A6" s="124" t="s">
        <v>5083</v>
      </c>
      <c r="B6" s="124" t="s">
        <v>5082</v>
      </c>
      <c r="C6" s="34">
        <v>24</v>
      </c>
    </row>
    <row r="7" spans="1:3" ht="15">
      <c r="A7" s="124" t="s">
        <v>5083</v>
      </c>
      <c r="B7" s="124" t="s">
        <v>5083</v>
      </c>
      <c r="C7" s="34">
        <v>163</v>
      </c>
    </row>
    <row r="8" spans="1:3" ht="15">
      <c r="A8" s="124" t="s">
        <v>5083</v>
      </c>
      <c r="B8" s="124" t="s">
        <v>5085</v>
      </c>
      <c r="C8" s="34">
        <v>1</v>
      </c>
    </row>
    <row r="9" spans="1:3" ht="15">
      <c r="A9" s="124" t="s">
        <v>5084</v>
      </c>
      <c r="B9" s="124" t="s">
        <v>5082</v>
      </c>
      <c r="C9" s="34">
        <v>2</v>
      </c>
    </row>
    <row r="10" spans="1:3" ht="15">
      <c r="A10" s="124" t="s">
        <v>5084</v>
      </c>
      <c r="B10" s="124" t="s">
        <v>5084</v>
      </c>
      <c r="C10" s="34">
        <v>108</v>
      </c>
    </row>
    <row r="11" spans="1:3" ht="15">
      <c r="A11" s="124" t="s">
        <v>5085</v>
      </c>
      <c r="B11" s="124" t="s">
        <v>5082</v>
      </c>
      <c r="C11" s="34">
        <v>26</v>
      </c>
    </row>
    <row r="12" spans="1:3" ht="15">
      <c r="A12" s="124" t="s">
        <v>5085</v>
      </c>
      <c r="B12" s="124" t="s">
        <v>5083</v>
      </c>
      <c r="C12" s="34">
        <v>33</v>
      </c>
    </row>
    <row r="13" spans="1:3" ht="15">
      <c r="A13" s="124" t="s">
        <v>5085</v>
      </c>
      <c r="B13" s="124" t="s">
        <v>5085</v>
      </c>
      <c r="C13" s="34">
        <v>29</v>
      </c>
    </row>
    <row r="14" spans="1:3" ht="15">
      <c r="A14" s="124" t="s">
        <v>5086</v>
      </c>
      <c r="B14" s="124" t="s">
        <v>5086</v>
      </c>
      <c r="C14" s="34">
        <v>12</v>
      </c>
    </row>
    <row r="15" spans="1:3" ht="15">
      <c r="A15" s="124" t="s">
        <v>5087</v>
      </c>
      <c r="B15" s="124" t="s">
        <v>5083</v>
      </c>
      <c r="C15" s="34">
        <v>9</v>
      </c>
    </row>
    <row r="16" spans="1:3" ht="15">
      <c r="A16" s="124" t="s">
        <v>5087</v>
      </c>
      <c r="B16" s="124" t="s">
        <v>5087</v>
      </c>
      <c r="C16" s="34">
        <v>8</v>
      </c>
    </row>
    <row r="17" spans="1:3" ht="15">
      <c r="A17" s="124" t="s">
        <v>5088</v>
      </c>
      <c r="B17" s="124" t="s">
        <v>5088</v>
      </c>
      <c r="C17" s="34">
        <v>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5746</v>
      </c>
      <c r="B1" s="13" t="s">
        <v>17</v>
      </c>
    </row>
    <row r="2" spans="1:2" ht="15">
      <c r="A2" s="78" t="s">
        <v>5747</v>
      </c>
      <c r="B2" s="78" t="s">
        <v>5753</v>
      </c>
    </row>
    <row r="3" spans="1:2" ht="15">
      <c r="A3" s="78" t="s">
        <v>5748</v>
      </c>
      <c r="B3" s="78" t="s">
        <v>5754</v>
      </c>
    </row>
    <row r="4" spans="1:2" ht="15">
      <c r="A4" s="78" t="s">
        <v>5749</v>
      </c>
      <c r="B4" s="78" t="s">
        <v>5755</v>
      </c>
    </row>
    <row r="5" spans="1:2" ht="15">
      <c r="A5" s="78" t="s">
        <v>5750</v>
      </c>
      <c r="B5" s="78" t="s">
        <v>5756</v>
      </c>
    </row>
    <row r="6" spans="1:2" ht="15">
      <c r="A6" s="78" t="s">
        <v>5751</v>
      </c>
      <c r="B6" s="78" t="s">
        <v>5757</v>
      </c>
    </row>
    <row r="7" spans="1:2" ht="15">
      <c r="A7" s="78" t="s">
        <v>5752</v>
      </c>
      <c r="B7" s="78" t="s">
        <v>5754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5758</v>
      </c>
      <c r="B1" s="13" t="s">
        <v>34</v>
      </c>
    </row>
    <row r="2" spans="1:2" ht="15">
      <c r="A2" s="117" t="s">
        <v>599</v>
      </c>
      <c r="B2" s="78">
        <v>131055.16342</v>
      </c>
    </row>
    <row r="3" spans="1:2" ht="15">
      <c r="A3" s="117" t="s">
        <v>597</v>
      </c>
      <c r="B3" s="78">
        <v>97055.735931</v>
      </c>
    </row>
    <row r="4" spans="1:2" ht="15">
      <c r="A4" s="117" t="s">
        <v>623</v>
      </c>
      <c r="B4" s="78">
        <v>17860.666667</v>
      </c>
    </row>
    <row r="5" spans="1:2" ht="15">
      <c r="A5" s="117" t="s">
        <v>590</v>
      </c>
      <c r="B5" s="78">
        <v>17860.666667</v>
      </c>
    </row>
    <row r="6" spans="1:2" ht="15">
      <c r="A6" s="117" t="s">
        <v>377</v>
      </c>
      <c r="B6" s="78">
        <v>17395</v>
      </c>
    </row>
    <row r="7" spans="1:2" ht="15">
      <c r="A7" s="117" t="s">
        <v>344</v>
      </c>
      <c r="B7" s="78">
        <v>17395</v>
      </c>
    </row>
    <row r="8" spans="1:2" ht="15">
      <c r="A8" s="117" t="s">
        <v>620</v>
      </c>
      <c r="B8" s="78">
        <v>1614</v>
      </c>
    </row>
    <row r="9" spans="1:2" ht="15">
      <c r="A9" s="117" t="s">
        <v>222</v>
      </c>
      <c r="B9" s="78">
        <v>268.666667</v>
      </c>
    </row>
    <row r="10" spans="1:2" ht="15">
      <c r="A10" s="117" t="s">
        <v>214</v>
      </c>
      <c r="B10" s="78">
        <v>268</v>
      </c>
    </row>
    <row r="11" spans="1:2" ht="15">
      <c r="A11" s="117" t="s">
        <v>223</v>
      </c>
      <c r="B11" s="78">
        <v>268</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5773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2671</v>
      </c>
      <c r="AF2" s="13" t="s">
        <v>2672</v>
      </c>
      <c r="AG2" s="13" t="s">
        <v>2673</v>
      </c>
      <c r="AH2" s="13" t="s">
        <v>2674</v>
      </c>
      <c r="AI2" s="13" t="s">
        <v>2675</v>
      </c>
      <c r="AJ2" s="13" t="s">
        <v>2676</v>
      </c>
      <c r="AK2" s="13" t="s">
        <v>2677</v>
      </c>
      <c r="AL2" s="13" t="s">
        <v>2678</v>
      </c>
      <c r="AM2" s="13" t="s">
        <v>2679</v>
      </c>
      <c r="AN2" s="13" t="s">
        <v>2680</v>
      </c>
      <c r="AO2" s="13" t="s">
        <v>2681</v>
      </c>
      <c r="AP2" s="13" t="s">
        <v>2682</v>
      </c>
      <c r="AQ2" s="13" t="s">
        <v>2683</v>
      </c>
      <c r="AR2" s="13" t="s">
        <v>2684</v>
      </c>
      <c r="AS2" s="13" t="s">
        <v>2685</v>
      </c>
      <c r="AT2" s="13" t="s">
        <v>194</v>
      </c>
      <c r="AU2" s="13" t="s">
        <v>2686</v>
      </c>
      <c r="AV2" s="13" t="s">
        <v>2687</v>
      </c>
      <c r="AW2" s="13" t="s">
        <v>2688</v>
      </c>
      <c r="AX2" s="13" t="s">
        <v>2689</v>
      </c>
      <c r="AY2" s="13" t="s">
        <v>2690</v>
      </c>
      <c r="AZ2" s="13" t="s">
        <v>2691</v>
      </c>
      <c r="BA2" s="13" t="s">
        <v>5096</v>
      </c>
      <c r="BB2" s="118" t="s">
        <v>5366</v>
      </c>
      <c r="BC2" s="118" t="s">
        <v>5368</v>
      </c>
      <c r="BD2" s="118" t="s">
        <v>5369</v>
      </c>
      <c r="BE2" s="118" t="s">
        <v>5371</v>
      </c>
      <c r="BF2" s="118" t="s">
        <v>5372</v>
      </c>
      <c r="BG2" s="118" t="s">
        <v>5401</v>
      </c>
      <c r="BH2" s="118" t="s">
        <v>5422</v>
      </c>
      <c r="BI2" s="118" t="s">
        <v>5465</v>
      </c>
      <c r="BJ2" s="118" t="s">
        <v>5490</v>
      </c>
      <c r="BK2" s="118" t="s">
        <v>5513</v>
      </c>
      <c r="BL2" s="118" t="s">
        <v>5728</v>
      </c>
      <c r="BM2" s="118" t="s">
        <v>5729</v>
      </c>
      <c r="BN2" s="118" t="s">
        <v>5730</v>
      </c>
      <c r="BO2" s="118" t="s">
        <v>5731</v>
      </c>
      <c r="BP2" s="118" t="s">
        <v>5732</v>
      </c>
      <c r="BQ2" s="118" t="s">
        <v>5733</v>
      </c>
      <c r="BR2" s="118" t="s">
        <v>5734</v>
      </c>
      <c r="BS2" s="118" t="s">
        <v>5735</v>
      </c>
      <c r="BT2" s="118" t="s">
        <v>5737</v>
      </c>
      <c r="BU2" s="3"/>
      <c r="BV2" s="3"/>
    </row>
    <row r="3" spans="1:74" ht="41.45" customHeight="1">
      <c r="A3" s="64" t="s">
        <v>214</v>
      </c>
      <c r="C3" s="65"/>
      <c r="D3" s="65" t="s">
        <v>64</v>
      </c>
      <c r="E3" s="66">
        <v>162.05036688287296</v>
      </c>
      <c r="F3" s="68">
        <v>99.99993620456502</v>
      </c>
      <c r="G3" s="103" t="s">
        <v>702</v>
      </c>
      <c r="H3" s="65"/>
      <c r="I3" s="69" t="s">
        <v>214</v>
      </c>
      <c r="J3" s="70"/>
      <c r="K3" s="70"/>
      <c r="L3" s="69" t="s">
        <v>4627</v>
      </c>
      <c r="M3" s="73">
        <v>1.0212608919629624</v>
      </c>
      <c r="N3" s="74">
        <v>6914.7607421875</v>
      </c>
      <c r="O3" s="74">
        <v>3893.2724609375</v>
      </c>
      <c r="P3" s="75"/>
      <c r="Q3" s="76"/>
      <c r="R3" s="76"/>
      <c r="S3" s="48"/>
      <c r="T3" s="48">
        <v>0</v>
      </c>
      <c r="U3" s="48">
        <v>3</v>
      </c>
      <c r="V3" s="49">
        <v>268</v>
      </c>
      <c r="W3" s="49">
        <v>0.00088</v>
      </c>
      <c r="X3" s="49">
        <v>0.002001</v>
      </c>
      <c r="Y3" s="49">
        <v>1.083594</v>
      </c>
      <c r="Z3" s="49">
        <v>0.3333333333333333</v>
      </c>
      <c r="AA3" s="49">
        <v>0</v>
      </c>
      <c r="AB3" s="71">
        <v>3</v>
      </c>
      <c r="AC3" s="71"/>
      <c r="AD3" s="72"/>
      <c r="AE3" s="78" t="s">
        <v>2692</v>
      </c>
      <c r="AF3" s="78">
        <v>164</v>
      </c>
      <c r="AG3" s="78">
        <v>24</v>
      </c>
      <c r="AH3" s="78">
        <v>216</v>
      </c>
      <c r="AI3" s="78">
        <v>291</v>
      </c>
      <c r="AJ3" s="78"/>
      <c r="AK3" s="78" t="s">
        <v>3097</v>
      </c>
      <c r="AL3" s="78" t="s">
        <v>3455</v>
      </c>
      <c r="AM3" s="78"/>
      <c r="AN3" s="78"/>
      <c r="AO3" s="80">
        <v>43416.59310185185</v>
      </c>
      <c r="AP3" s="83" t="s">
        <v>3845</v>
      </c>
      <c r="AQ3" s="78" t="b">
        <v>1</v>
      </c>
      <c r="AR3" s="78" t="b">
        <v>0</v>
      </c>
      <c r="AS3" s="78" t="b">
        <v>0</v>
      </c>
      <c r="AT3" s="78"/>
      <c r="AU3" s="78">
        <v>0</v>
      </c>
      <c r="AV3" s="78"/>
      <c r="AW3" s="78" t="b">
        <v>0</v>
      </c>
      <c r="AX3" s="78" t="s">
        <v>4210</v>
      </c>
      <c r="AY3" s="83" t="s">
        <v>4211</v>
      </c>
      <c r="AZ3" s="78" t="s">
        <v>66</v>
      </c>
      <c r="BA3" s="78" t="str">
        <f>REPLACE(INDEX(GroupVertices[Group],MATCH(Vertices[[#This Row],[Vertex]],GroupVertices[Vertex],0)),1,1,"")</f>
        <v>2</v>
      </c>
      <c r="BB3" s="48"/>
      <c r="BC3" s="48"/>
      <c r="BD3" s="48"/>
      <c r="BE3" s="48"/>
      <c r="BF3" s="48"/>
      <c r="BG3" s="48"/>
      <c r="BH3" s="119" t="s">
        <v>5423</v>
      </c>
      <c r="BI3" s="119" t="s">
        <v>5423</v>
      </c>
      <c r="BJ3" s="119" t="s">
        <v>5491</v>
      </c>
      <c r="BK3" s="119" t="s">
        <v>5491</v>
      </c>
      <c r="BL3" s="119">
        <v>0</v>
      </c>
      <c r="BM3" s="123">
        <v>0</v>
      </c>
      <c r="BN3" s="119">
        <v>0</v>
      </c>
      <c r="BO3" s="123">
        <v>0</v>
      </c>
      <c r="BP3" s="119">
        <v>0</v>
      </c>
      <c r="BQ3" s="123">
        <v>0</v>
      </c>
      <c r="BR3" s="119">
        <v>31</v>
      </c>
      <c r="BS3" s="123">
        <v>100</v>
      </c>
      <c r="BT3" s="119">
        <v>31</v>
      </c>
      <c r="BU3" s="3"/>
      <c r="BV3" s="3"/>
    </row>
    <row r="4" spans="1:77" ht="41.45" customHeight="1">
      <c r="A4" s="64" t="s">
        <v>222</v>
      </c>
      <c r="C4" s="65"/>
      <c r="D4" s="65" t="s">
        <v>64</v>
      </c>
      <c r="E4" s="66">
        <v>168.2685782975633</v>
      </c>
      <c r="F4" s="68">
        <v>99.99206012648862</v>
      </c>
      <c r="G4" s="103" t="s">
        <v>4199</v>
      </c>
      <c r="H4" s="65"/>
      <c r="I4" s="69" t="s">
        <v>222</v>
      </c>
      <c r="J4" s="70"/>
      <c r="K4" s="70"/>
      <c r="L4" s="69" t="s">
        <v>4628</v>
      </c>
      <c r="M4" s="73">
        <v>3.646095178890374</v>
      </c>
      <c r="N4" s="74">
        <v>6702.3984375</v>
      </c>
      <c r="O4" s="74">
        <v>3123.15478515625</v>
      </c>
      <c r="P4" s="75"/>
      <c r="Q4" s="76"/>
      <c r="R4" s="76"/>
      <c r="S4" s="88"/>
      <c r="T4" s="48">
        <v>2</v>
      </c>
      <c r="U4" s="48">
        <v>2</v>
      </c>
      <c r="V4" s="49">
        <v>268.666667</v>
      </c>
      <c r="W4" s="49">
        <v>0.00088</v>
      </c>
      <c r="X4" s="49">
        <v>0.002119</v>
      </c>
      <c r="Y4" s="49">
        <v>1.400108</v>
      </c>
      <c r="Z4" s="49">
        <v>0.3333333333333333</v>
      </c>
      <c r="AA4" s="49">
        <v>0</v>
      </c>
      <c r="AB4" s="71">
        <v>4</v>
      </c>
      <c r="AC4" s="71"/>
      <c r="AD4" s="72"/>
      <c r="AE4" s="78" t="s">
        <v>2693</v>
      </c>
      <c r="AF4" s="78">
        <v>261</v>
      </c>
      <c r="AG4" s="78">
        <v>2987</v>
      </c>
      <c r="AH4" s="78">
        <v>2117</v>
      </c>
      <c r="AI4" s="78">
        <v>2416</v>
      </c>
      <c r="AJ4" s="78"/>
      <c r="AK4" s="78" t="s">
        <v>3098</v>
      </c>
      <c r="AL4" s="78" t="s">
        <v>3456</v>
      </c>
      <c r="AM4" s="83" t="s">
        <v>3700</v>
      </c>
      <c r="AN4" s="78"/>
      <c r="AO4" s="80">
        <v>41263.43355324074</v>
      </c>
      <c r="AP4" s="83" t="s">
        <v>3846</v>
      </c>
      <c r="AQ4" s="78" t="b">
        <v>0</v>
      </c>
      <c r="AR4" s="78" t="b">
        <v>0</v>
      </c>
      <c r="AS4" s="78" t="b">
        <v>1</v>
      </c>
      <c r="AT4" s="78"/>
      <c r="AU4" s="78">
        <v>92</v>
      </c>
      <c r="AV4" s="83" t="s">
        <v>4181</v>
      </c>
      <c r="AW4" s="78" t="b">
        <v>1</v>
      </c>
      <c r="AX4" s="78" t="s">
        <v>4210</v>
      </c>
      <c r="AY4" s="83" t="s">
        <v>4212</v>
      </c>
      <c r="AZ4" s="78" t="s">
        <v>66</v>
      </c>
      <c r="BA4" s="78" t="str">
        <f>REPLACE(INDEX(GroupVertices[Group],MATCH(Vertices[[#This Row],[Vertex]],GroupVertices[Vertex],0)),1,1,"")</f>
        <v>2</v>
      </c>
      <c r="BB4" s="48"/>
      <c r="BC4" s="48"/>
      <c r="BD4" s="48"/>
      <c r="BE4" s="48"/>
      <c r="BF4" s="48" t="s">
        <v>661</v>
      </c>
      <c r="BG4" s="48" t="s">
        <v>661</v>
      </c>
      <c r="BH4" s="119" t="s">
        <v>5423</v>
      </c>
      <c r="BI4" s="119" t="s">
        <v>5423</v>
      </c>
      <c r="BJ4" s="119" t="s">
        <v>5491</v>
      </c>
      <c r="BK4" s="119" t="s">
        <v>5491</v>
      </c>
      <c r="BL4" s="119">
        <v>0</v>
      </c>
      <c r="BM4" s="123">
        <v>0</v>
      </c>
      <c r="BN4" s="119">
        <v>0</v>
      </c>
      <c r="BO4" s="123">
        <v>0</v>
      </c>
      <c r="BP4" s="119">
        <v>0</v>
      </c>
      <c r="BQ4" s="123">
        <v>0</v>
      </c>
      <c r="BR4" s="119">
        <v>31</v>
      </c>
      <c r="BS4" s="123">
        <v>100</v>
      </c>
      <c r="BT4" s="119">
        <v>31</v>
      </c>
      <c r="BU4" s="2"/>
      <c r="BV4" s="3"/>
      <c r="BW4" s="3"/>
      <c r="BX4" s="3"/>
      <c r="BY4" s="3"/>
    </row>
    <row r="5" spans="1:77" ht="41.45" customHeight="1">
      <c r="A5" s="64" t="s">
        <v>597</v>
      </c>
      <c r="C5" s="65"/>
      <c r="D5" s="65" t="s">
        <v>64</v>
      </c>
      <c r="E5" s="66">
        <v>197.31138213418146</v>
      </c>
      <c r="F5" s="68">
        <v>99.95527408379566</v>
      </c>
      <c r="G5" s="103" t="s">
        <v>1075</v>
      </c>
      <c r="H5" s="65"/>
      <c r="I5" s="69" t="s">
        <v>597</v>
      </c>
      <c r="J5" s="70"/>
      <c r="K5" s="70"/>
      <c r="L5" s="69" t="s">
        <v>4629</v>
      </c>
      <c r="M5" s="73">
        <v>15.905657007033623</v>
      </c>
      <c r="N5" s="74">
        <v>6110.0556640625</v>
      </c>
      <c r="O5" s="74">
        <v>6111.27001953125</v>
      </c>
      <c r="P5" s="75"/>
      <c r="Q5" s="76"/>
      <c r="R5" s="76"/>
      <c r="S5" s="88"/>
      <c r="T5" s="48">
        <v>170</v>
      </c>
      <c r="U5" s="48">
        <v>3</v>
      </c>
      <c r="V5" s="49">
        <v>97055.735931</v>
      </c>
      <c r="W5" s="49">
        <v>0.001359</v>
      </c>
      <c r="X5" s="49">
        <v>0.029458</v>
      </c>
      <c r="Y5" s="49">
        <v>67.453704</v>
      </c>
      <c r="Z5" s="49">
        <v>0.001461886529759833</v>
      </c>
      <c r="AA5" s="49">
        <v>0.0058823529411764705</v>
      </c>
      <c r="AB5" s="71">
        <v>5</v>
      </c>
      <c r="AC5" s="71"/>
      <c r="AD5" s="72"/>
      <c r="AE5" s="78" t="s">
        <v>2694</v>
      </c>
      <c r="AF5" s="78">
        <v>1945</v>
      </c>
      <c r="AG5" s="78">
        <v>16826</v>
      </c>
      <c r="AH5" s="78">
        <v>12567</v>
      </c>
      <c r="AI5" s="78">
        <v>2529</v>
      </c>
      <c r="AJ5" s="78"/>
      <c r="AK5" s="78" t="s">
        <v>3099</v>
      </c>
      <c r="AL5" s="78" t="s">
        <v>3457</v>
      </c>
      <c r="AM5" s="83" t="s">
        <v>3701</v>
      </c>
      <c r="AN5" s="78"/>
      <c r="AO5" s="80">
        <v>39940.46582175926</v>
      </c>
      <c r="AP5" s="83" t="s">
        <v>3847</v>
      </c>
      <c r="AQ5" s="78" t="b">
        <v>0</v>
      </c>
      <c r="AR5" s="78" t="b">
        <v>0</v>
      </c>
      <c r="AS5" s="78" t="b">
        <v>1</v>
      </c>
      <c r="AT5" s="78"/>
      <c r="AU5" s="78">
        <v>668</v>
      </c>
      <c r="AV5" s="83" t="s">
        <v>4182</v>
      </c>
      <c r="AW5" s="78" t="b">
        <v>1</v>
      </c>
      <c r="AX5" s="78" t="s">
        <v>4210</v>
      </c>
      <c r="AY5" s="83" t="s">
        <v>4213</v>
      </c>
      <c r="AZ5" s="78" t="s">
        <v>66</v>
      </c>
      <c r="BA5" s="78" t="str">
        <f>REPLACE(INDEX(GroupVertices[Group],MATCH(Vertices[[#This Row],[Vertex]],GroupVertices[Vertex],0)),1,1,"")</f>
        <v>2</v>
      </c>
      <c r="BB5" s="48"/>
      <c r="BC5" s="48"/>
      <c r="BD5" s="48"/>
      <c r="BE5" s="48"/>
      <c r="BF5" s="48" t="s">
        <v>5373</v>
      </c>
      <c r="BG5" s="48" t="s">
        <v>5402</v>
      </c>
      <c r="BH5" s="119" t="s">
        <v>5424</v>
      </c>
      <c r="BI5" s="119" t="s">
        <v>5466</v>
      </c>
      <c r="BJ5" s="119" t="s">
        <v>5492</v>
      </c>
      <c r="BK5" s="119" t="s">
        <v>5492</v>
      </c>
      <c r="BL5" s="119">
        <v>3</v>
      </c>
      <c r="BM5" s="123">
        <v>1.2820512820512822</v>
      </c>
      <c r="BN5" s="119">
        <v>1</v>
      </c>
      <c r="BO5" s="123">
        <v>0.42735042735042733</v>
      </c>
      <c r="BP5" s="119">
        <v>0</v>
      </c>
      <c r="BQ5" s="123">
        <v>0</v>
      </c>
      <c r="BR5" s="119">
        <v>230</v>
      </c>
      <c r="BS5" s="123">
        <v>98.2905982905983</v>
      </c>
      <c r="BT5" s="119">
        <v>234</v>
      </c>
      <c r="BU5" s="2"/>
      <c r="BV5" s="3"/>
      <c r="BW5" s="3"/>
      <c r="BX5" s="3"/>
      <c r="BY5" s="3"/>
    </row>
    <row r="6" spans="1:77" ht="41.45" customHeight="1">
      <c r="A6" s="64" t="s">
        <v>622</v>
      </c>
      <c r="C6" s="65"/>
      <c r="D6" s="65" t="s">
        <v>64</v>
      </c>
      <c r="E6" s="66">
        <v>164.4574841601763</v>
      </c>
      <c r="F6" s="68">
        <v>99.9968873144018</v>
      </c>
      <c r="G6" s="103" t="s">
        <v>4200</v>
      </c>
      <c r="H6" s="65"/>
      <c r="I6" s="69" t="s">
        <v>622</v>
      </c>
      <c r="J6" s="70"/>
      <c r="K6" s="70"/>
      <c r="L6" s="69" t="s">
        <v>4630</v>
      </c>
      <c r="M6" s="73">
        <v>2.037354353692878</v>
      </c>
      <c r="N6" s="74">
        <v>7328.6015625</v>
      </c>
      <c r="O6" s="74">
        <v>352.9058837890625</v>
      </c>
      <c r="P6" s="75"/>
      <c r="Q6" s="76"/>
      <c r="R6" s="76"/>
      <c r="S6" s="88"/>
      <c r="T6" s="48">
        <v>3</v>
      </c>
      <c r="U6" s="48">
        <v>0</v>
      </c>
      <c r="V6" s="49">
        <v>0.666667</v>
      </c>
      <c r="W6" s="49">
        <v>0.00065</v>
      </c>
      <c r="X6" s="49">
        <v>0.000383</v>
      </c>
      <c r="Y6" s="49">
        <v>1.061559</v>
      </c>
      <c r="Z6" s="49">
        <v>0.3333333333333333</v>
      </c>
      <c r="AA6" s="49">
        <v>0</v>
      </c>
      <c r="AB6" s="71">
        <v>6</v>
      </c>
      <c r="AC6" s="71"/>
      <c r="AD6" s="72"/>
      <c r="AE6" s="78" t="s">
        <v>2695</v>
      </c>
      <c r="AF6" s="78">
        <v>623</v>
      </c>
      <c r="AG6" s="78">
        <v>1171</v>
      </c>
      <c r="AH6" s="78">
        <v>1631</v>
      </c>
      <c r="AI6" s="78">
        <v>1326</v>
      </c>
      <c r="AJ6" s="78"/>
      <c r="AK6" s="78" t="s">
        <v>3100</v>
      </c>
      <c r="AL6" s="78"/>
      <c r="AM6" s="78"/>
      <c r="AN6" s="78"/>
      <c r="AO6" s="80">
        <v>41877.57740740741</v>
      </c>
      <c r="AP6" s="83" t="s">
        <v>3848</v>
      </c>
      <c r="AQ6" s="78" t="b">
        <v>1</v>
      </c>
      <c r="AR6" s="78" t="b">
        <v>0</v>
      </c>
      <c r="AS6" s="78" t="b">
        <v>0</v>
      </c>
      <c r="AT6" s="78"/>
      <c r="AU6" s="78">
        <v>31</v>
      </c>
      <c r="AV6" s="83" t="s">
        <v>4181</v>
      </c>
      <c r="AW6" s="78" t="b">
        <v>0</v>
      </c>
      <c r="AX6" s="78" t="s">
        <v>4210</v>
      </c>
      <c r="AY6" s="83" t="s">
        <v>4214</v>
      </c>
      <c r="AZ6" s="78" t="s">
        <v>65</v>
      </c>
      <c r="BA6" s="78" t="str">
        <f>REPLACE(INDEX(GroupVertices[Group],MATCH(Vertices[[#This Row],[Vertex]],GroupVertices[Vertex],0)),1,1,"")</f>
        <v>2</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215</v>
      </c>
      <c r="C7" s="65"/>
      <c r="D7" s="65" t="s">
        <v>64</v>
      </c>
      <c r="E7" s="66">
        <v>162.75760186321403</v>
      </c>
      <c r="F7" s="68">
        <v>99.99904041033224</v>
      </c>
      <c r="G7" s="103" t="s">
        <v>703</v>
      </c>
      <c r="H7" s="65"/>
      <c r="I7" s="69" t="s">
        <v>215</v>
      </c>
      <c r="J7" s="70"/>
      <c r="K7" s="70"/>
      <c r="L7" s="69" t="s">
        <v>4631</v>
      </c>
      <c r="M7" s="73">
        <v>1.319799249942894</v>
      </c>
      <c r="N7" s="74">
        <v>420.1195068359375</v>
      </c>
      <c r="O7" s="74">
        <v>3011.1103515625</v>
      </c>
      <c r="P7" s="75"/>
      <c r="Q7" s="76"/>
      <c r="R7" s="76"/>
      <c r="S7" s="88"/>
      <c r="T7" s="48">
        <v>0</v>
      </c>
      <c r="U7" s="48">
        <v>1</v>
      </c>
      <c r="V7" s="49">
        <v>0</v>
      </c>
      <c r="W7" s="49">
        <v>0.000948</v>
      </c>
      <c r="X7" s="49">
        <v>0.00283</v>
      </c>
      <c r="Y7" s="49">
        <v>0.493722</v>
      </c>
      <c r="Z7" s="49">
        <v>0</v>
      </c>
      <c r="AA7" s="49">
        <v>0</v>
      </c>
      <c r="AB7" s="71">
        <v>7</v>
      </c>
      <c r="AC7" s="71"/>
      <c r="AD7" s="72"/>
      <c r="AE7" s="78" t="s">
        <v>2696</v>
      </c>
      <c r="AF7" s="78">
        <v>1553</v>
      </c>
      <c r="AG7" s="78">
        <v>361</v>
      </c>
      <c r="AH7" s="78">
        <v>30755</v>
      </c>
      <c r="AI7" s="78">
        <v>37996</v>
      </c>
      <c r="AJ7" s="78"/>
      <c r="AK7" s="78" t="s">
        <v>3101</v>
      </c>
      <c r="AL7" s="78" t="s">
        <v>3458</v>
      </c>
      <c r="AM7" s="78"/>
      <c r="AN7" s="78"/>
      <c r="AO7" s="80">
        <v>42699.16650462963</v>
      </c>
      <c r="AP7" s="83" t="s">
        <v>3849</v>
      </c>
      <c r="AQ7" s="78" t="b">
        <v>0</v>
      </c>
      <c r="AR7" s="78" t="b">
        <v>0</v>
      </c>
      <c r="AS7" s="78" t="b">
        <v>0</v>
      </c>
      <c r="AT7" s="78"/>
      <c r="AU7" s="78">
        <v>9</v>
      </c>
      <c r="AV7" s="83" t="s">
        <v>4181</v>
      </c>
      <c r="AW7" s="78" t="b">
        <v>0</v>
      </c>
      <c r="AX7" s="78" t="s">
        <v>4210</v>
      </c>
      <c r="AY7" s="83" t="s">
        <v>4215</v>
      </c>
      <c r="AZ7" s="78" t="s">
        <v>66</v>
      </c>
      <c r="BA7" s="78" t="str">
        <f>REPLACE(INDEX(GroupVertices[Group],MATCH(Vertices[[#This Row],[Vertex]],GroupVertices[Vertex],0)),1,1,"")</f>
        <v>1</v>
      </c>
      <c r="BB7" s="48"/>
      <c r="BC7" s="48"/>
      <c r="BD7" s="48"/>
      <c r="BE7" s="48"/>
      <c r="BF7" s="48" t="s">
        <v>659</v>
      </c>
      <c r="BG7" s="48" t="s">
        <v>659</v>
      </c>
      <c r="BH7" s="119" t="s">
        <v>5425</v>
      </c>
      <c r="BI7" s="119" t="s">
        <v>5425</v>
      </c>
      <c r="BJ7" s="119" t="s">
        <v>5493</v>
      </c>
      <c r="BK7" s="119" t="s">
        <v>5493</v>
      </c>
      <c r="BL7" s="119">
        <v>1</v>
      </c>
      <c r="BM7" s="123">
        <v>2.5641025641025643</v>
      </c>
      <c r="BN7" s="119">
        <v>0</v>
      </c>
      <c r="BO7" s="123">
        <v>0</v>
      </c>
      <c r="BP7" s="119">
        <v>0</v>
      </c>
      <c r="BQ7" s="123">
        <v>0</v>
      </c>
      <c r="BR7" s="119">
        <v>38</v>
      </c>
      <c r="BS7" s="123">
        <v>97.43589743589743</v>
      </c>
      <c r="BT7" s="119">
        <v>39</v>
      </c>
      <c r="BU7" s="2"/>
      <c r="BV7" s="3"/>
      <c r="BW7" s="3"/>
      <c r="BX7" s="3"/>
      <c r="BY7" s="3"/>
    </row>
    <row r="8" spans="1:77" ht="41.45" customHeight="1">
      <c r="A8" s="64" t="s">
        <v>599</v>
      </c>
      <c r="C8" s="65"/>
      <c r="D8" s="65" t="s">
        <v>64</v>
      </c>
      <c r="E8" s="66">
        <v>193.49609075655505</v>
      </c>
      <c r="F8" s="68">
        <v>99.96010658799509</v>
      </c>
      <c r="G8" s="103" t="s">
        <v>1076</v>
      </c>
      <c r="H8" s="65"/>
      <c r="I8" s="69" t="s">
        <v>599</v>
      </c>
      <c r="J8" s="70"/>
      <c r="K8" s="70"/>
      <c r="L8" s="69" t="s">
        <v>4632</v>
      </c>
      <c r="M8" s="73">
        <v>14.295144440839215</v>
      </c>
      <c r="N8" s="74">
        <v>2218.5068359375</v>
      </c>
      <c r="O8" s="74">
        <v>4883.36669921875</v>
      </c>
      <c r="P8" s="75"/>
      <c r="Q8" s="76"/>
      <c r="R8" s="76"/>
      <c r="S8" s="88"/>
      <c r="T8" s="48">
        <v>208</v>
      </c>
      <c r="U8" s="48">
        <v>4</v>
      </c>
      <c r="V8" s="49">
        <v>131055.16342</v>
      </c>
      <c r="W8" s="49">
        <v>0.001536</v>
      </c>
      <c r="X8" s="49">
        <v>0.045208</v>
      </c>
      <c r="Y8" s="49">
        <v>84.919657</v>
      </c>
      <c r="Z8" s="49">
        <v>0.0008971291866028708</v>
      </c>
      <c r="AA8" s="49">
        <v>0.004784688995215311</v>
      </c>
      <c r="AB8" s="71">
        <v>8</v>
      </c>
      <c r="AC8" s="71"/>
      <c r="AD8" s="72"/>
      <c r="AE8" s="78" t="s">
        <v>2697</v>
      </c>
      <c r="AF8" s="78">
        <v>387</v>
      </c>
      <c r="AG8" s="78">
        <v>15008</v>
      </c>
      <c r="AH8" s="78">
        <v>3657</v>
      </c>
      <c r="AI8" s="78">
        <v>1567</v>
      </c>
      <c r="AJ8" s="78"/>
      <c r="AK8" s="78" t="s">
        <v>3102</v>
      </c>
      <c r="AL8" s="78" t="s">
        <v>3457</v>
      </c>
      <c r="AM8" s="83" t="s">
        <v>3702</v>
      </c>
      <c r="AN8" s="78"/>
      <c r="AO8" s="80">
        <v>42193.3133912037</v>
      </c>
      <c r="AP8" s="83" t="s">
        <v>3850</v>
      </c>
      <c r="AQ8" s="78" t="b">
        <v>1</v>
      </c>
      <c r="AR8" s="78" t="b">
        <v>0</v>
      </c>
      <c r="AS8" s="78" t="b">
        <v>1</v>
      </c>
      <c r="AT8" s="78"/>
      <c r="AU8" s="78">
        <v>232</v>
      </c>
      <c r="AV8" s="83" t="s">
        <v>4181</v>
      </c>
      <c r="AW8" s="78" t="b">
        <v>1</v>
      </c>
      <c r="AX8" s="78" t="s">
        <v>4210</v>
      </c>
      <c r="AY8" s="83" t="s">
        <v>4216</v>
      </c>
      <c r="AZ8" s="78" t="s">
        <v>66</v>
      </c>
      <c r="BA8" s="78" t="str">
        <f>REPLACE(INDEX(GroupVertices[Group],MATCH(Vertices[[#This Row],[Vertex]],GroupVertices[Vertex],0)),1,1,"")</f>
        <v>1</v>
      </c>
      <c r="BB8" s="48"/>
      <c r="BC8" s="48"/>
      <c r="BD8" s="48"/>
      <c r="BE8" s="48"/>
      <c r="BF8" s="48" t="s">
        <v>5374</v>
      </c>
      <c r="BG8" s="48" t="s">
        <v>5403</v>
      </c>
      <c r="BH8" s="119" t="s">
        <v>5426</v>
      </c>
      <c r="BI8" s="119" t="s">
        <v>5467</v>
      </c>
      <c r="BJ8" s="119" t="s">
        <v>5320</v>
      </c>
      <c r="BK8" s="119" t="s">
        <v>5514</v>
      </c>
      <c r="BL8" s="119">
        <v>3</v>
      </c>
      <c r="BM8" s="123">
        <v>1.6304347826086956</v>
      </c>
      <c r="BN8" s="119">
        <v>0</v>
      </c>
      <c r="BO8" s="123">
        <v>0</v>
      </c>
      <c r="BP8" s="119">
        <v>0</v>
      </c>
      <c r="BQ8" s="123">
        <v>0</v>
      </c>
      <c r="BR8" s="119">
        <v>181</v>
      </c>
      <c r="BS8" s="123">
        <v>98.3695652173913</v>
      </c>
      <c r="BT8" s="119">
        <v>184</v>
      </c>
      <c r="BU8" s="2"/>
      <c r="BV8" s="3"/>
      <c r="BW8" s="3"/>
      <c r="BX8" s="3"/>
      <c r="BY8" s="3"/>
    </row>
    <row r="9" spans="1:77" ht="41.45" customHeight="1">
      <c r="A9" s="64" t="s">
        <v>216</v>
      </c>
      <c r="C9" s="65"/>
      <c r="D9" s="65" t="s">
        <v>64</v>
      </c>
      <c r="E9" s="66">
        <v>162.13850892790063</v>
      </c>
      <c r="F9" s="68">
        <v>99.99982456255381</v>
      </c>
      <c r="G9" s="103" t="s">
        <v>704</v>
      </c>
      <c r="H9" s="65"/>
      <c r="I9" s="69" t="s">
        <v>216</v>
      </c>
      <c r="J9" s="70"/>
      <c r="K9" s="70"/>
      <c r="L9" s="69" t="s">
        <v>4633</v>
      </c>
      <c r="M9" s="73">
        <v>1.0584674528981468</v>
      </c>
      <c r="N9" s="74">
        <v>3133.44482421875</v>
      </c>
      <c r="O9" s="74">
        <v>2653.660888671875</v>
      </c>
      <c r="P9" s="75"/>
      <c r="Q9" s="76"/>
      <c r="R9" s="76"/>
      <c r="S9" s="88"/>
      <c r="T9" s="48">
        <v>0</v>
      </c>
      <c r="U9" s="48">
        <v>1</v>
      </c>
      <c r="V9" s="49">
        <v>0</v>
      </c>
      <c r="W9" s="49">
        <v>0.000948</v>
      </c>
      <c r="X9" s="49">
        <v>0.00283</v>
      </c>
      <c r="Y9" s="49">
        <v>0.493722</v>
      </c>
      <c r="Z9" s="49">
        <v>0</v>
      </c>
      <c r="AA9" s="49">
        <v>0</v>
      </c>
      <c r="AB9" s="71">
        <v>9</v>
      </c>
      <c r="AC9" s="71"/>
      <c r="AD9" s="72"/>
      <c r="AE9" s="78" t="s">
        <v>2698</v>
      </c>
      <c r="AF9" s="78">
        <v>146</v>
      </c>
      <c r="AG9" s="78">
        <v>66</v>
      </c>
      <c r="AH9" s="78">
        <v>8989</v>
      </c>
      <c r="AI9" s="78">
        <v>3489</v>
      </c>
      <c r="AJ9" s="78"/>
      <c r="AK9" s="78"/>
      <c r="AL9" s="78" t="s">
        <v>3459</v>
      </c>
      <c r="AM9" s="78"/>
      <c r="AN9" s="78"/>
      <c r="AO9" s="80">
        <v>42520.7266087963</v>
      </c>
      <c r="AP9" s="78"/>
      <c r="AQ9" s="78" t="b">
        <v>1</v>
      </c>
      <c r="AR9" s="78" t="b">
        <v>0</v>
      </c>
      <c r="AS9" s="78" t="b">
        <v>1</v>
      </c>
      <c r="AT9" s="78"/>
      <c r="AU9" s="78">
        <v>0</v>
      </c>
      <c r="AV9" s="78"/>
      <c r="AW9" s="78" t="b">
        <v>0</v>
      </c>
      <c r="AX9" s="78" t="s">
        <v>4210</v>
      </c>
      <c r="AY9" s="83" t="s">
        <v>4217</v>
      </c>
      <c r="AZ9" s="78" t="s">
        <v>66</v>
      </c>
      <c r="BA9" s="78" t="str">
        <f>REPLACE(INDEX(GroupVertices[Group],MATCH(Vertices[[#This Row],[Vertex]],GroupVertices[Vertex],0)),1,1,"")</f>
        <v>1</v>
      </c>
      <c r="BB9" s="48"/>
      <c r="BC9" s="48"/>
      <c r="BD9" s="48"/>
      <c r="BE9" s="48"/>
      <c r="BF9" s="48" t="s">
        <v>659</v>
      </c>
      <c r="BG9" s="48" t="s">
        <v>659</v>
      </c>
      <c r="BH9" s="119" t="s">
        <v>5425</v>
      </c>
      <c r="BI9" s="119" t="s">
        <v>5425</v>
      </c>
      <c r="BJ9" s="119" t="s">
        <v>5493</v>
      </c>
      <c r="BK9" s="119" t="s">
        <v>5493</v>
      </c>
      <c r="BL9" s="119">
        <v>1</v>
      </c>
      <c r="BM9" s="123">
        <v>2.5641025641025643</v>
      </c>
      <c r="BN9" s="119">
        <v>0</v>
      </c>
      <c r="BO9" s="123">
        <v>0</v>
      </c>
      <c r="BP9" s="119">
        <v>0</v>
      </c>
      <c r="BQ9" s="123">
        <v>0</v>
      </c>
      <c r="BR9" s="119">
        <v>38</v>
      </c>
      <c r="BS9" s="123">
        <v>97.43589743589743</v>
      </c>
      <c r="BT9" s="119">
        <v>39</v>
      </c>
      <c r="BU9" s="2"/>
      <c r="BV9" s="3"/>
      <c r="BW9" s="3"/>
      <c r="BX9" s="3"/>
      <c r="BY9" s="3"/>
    </row>
    <row r="10" spans="1:77" ht="41.45" customHeight="1">
      <c r="A10" s="64" t="s">
        <v>217</v>
      </c>
      <c r="C10" s="65"/>
      <c r="D10" s="65" t="s">
        <v>64</v>
      </c>
      <c r="E10" s="66">
        <v>162.04407102251383</v>
      </c>
      <c r="F10" s="68">
        <v>99.9999441789944</v>
      </c>
      <c r="G10" s="103" t="s">
        <v>705</v>
      </c>
      <c r="H10" s="65"/>
      <c r="I10" s="69" t="s">
        <v>217</v>
      </c>
      <c r="J10" s="70"/>
      <c r="K10" s="70"/>
      <c r="L10" s="69" t="s">
        <v>4634</v>
      </c>
      <c r="M10" s="73">
        <v>1.0186032804675922</v>
      </c>
      <c r="N10" s="74">
        <v>1405.030029296875</v>
      </c>
      <c r="O10" s="74">
        <v>964.64453125</v>
      </c>
      <c r="P10" s="75"/>
      <c r="Q10" s="76"/>
      <c r="R10" s="76"/>
      <c r="S10" s="88"/>
      <c r="T10" s="48">
        <v>0</v>
      </c>
      <c r="U10" s="48">
        <v>1</v>
      </c>
      <c r="V10" s="49">
        <v>0</v>
      </c>
      <c r="W10" s="49">
        <v>0.000948</v>
      </c>
      <c r="X10" s="49">
        <v>0.00283</v>
      </c>
      <c r="Y10" s="49">
        <v>0.493722</v>
      </c>
      <c r="Z10" s="49">
        <v>0</v>
      </c>
      <c r="AA10" s="49">
        <v>0</v>
      </c>
      <c r="AB10" s="71">
        <v>10</v>
      </c>
      <c r="AC10" s="71"/>
      <c r="AD10" s="72"/>
      <c r="AE10" s="78" t="s">
        <v>2699</v>
      </c>
      <c r="AF10" s="78">
        <v>545</v>
      </c>
      <c r="AG10" s="78">
        <v>21</v>
      </c>
      <c r="AH10" s="78">
        <v>198</v>
      </c>
      <c r="AI10" s="78">
        <v>3234</v>
      </c>
      <c r="AJ10" s="78"/>
      <c r="AK10" s="78" t="s">
        <v>3103</v>
      </c>
      <c r="AL10" s="78" t="s">
        <v>3460</v>
      </c>
      <c r="AM10" s="78"/>
      <c r="AN10" s="78"/>
      <c r="AO10" s="80">
        <v>43586.56542824074</v>
      </c>
      <c r="AP10" s="83" t="s">
        <v>3851</v>
      </c>
      <c r="AQ10" s="78" t="b">
        <v>1</v>
      </c>
      <c r="AR10" s="78" t="b">
        <v>0</v>
      </c>
      <c r="AS10" s="78" t="b">
        <v>0</v>
      </c>
      <c r="AT10" s="78"/>
      <c r="AU10" s="78">
        <v>0</v>
      </c>
      <c r="AV10" s="78"/>
      <c r="AW10" s="78" t="b">
        <v>0</v>
      </c>
      <c r="AX10" s="78" t="s">
        <v>4210</v>
      </c>
      <c r="AY10" s="83" t="s">
        <v>4218</v>
      </c>
      <c r="AZ10" s="78" t="s">
        <v>66</v>
      </c>
      <c r="BA10" s="78" t="str">
        <f>REPLACE(INDEX(GroupVertices[Group],MATCH(Vertices[[#This Row],[Vertex]],GroupVertices[Vertex],0)),1,1,"")</f>
        <v>1</v>
      </c>
      <c r="BB10" s="48"/>
      <c r="BC10" s="48"/>
      <c r="BD10" s="48"/>
      <c r="BE10" s="48"/>
      <c r="BF10" s="48" t="s">
        <v>660</v>
      </c>
      <c r="BG10" s="48" t="s">
        <v>660</v>
      </c>
      <c r="BH10" s="119" t="s">
        <v>5427</v>
      </c>
      <c r="BI10" s="119" t="s">
        <v>5427</v>
      </c>
      <c r="BJ10" s="119" t="s">
        <v>5494</v>
      </c>
      <c r="BK10" s="119" t="s">
        <v>5494</v>
      </c>
      <c r="BL10" s="119">
        <v>1</v>
      </c>
      <c r="BM10" s="123">
        <v>2.9411764705882355</v>
      </c>
      <c r="BN10" s="119">
        <v>0</v>
      </c>
      <c r="BO10" s="123">
        <v>0</v>
      </c>
      <c r="BP10" s="119">
        <v>0</v>
      </c>
      <c r="BQ10" s="123">
        <v>0</v>
      </c>
      <c r="BR10" s="119">
        <v>33</v>
      </c>
      <c r="BS10" s="123">
        <v>97.05882352941177</v>
      </c>
      <c r="BT10" s="119">
        <v>34</v>
      </c>
      <c r="BU10" s="2"/>
      <c r="BV10" s="3"/>
      <c r="BW10" s="3"/>
      <c r="BX10" s="3"/>
      <c r="BY10" s="3"/>
    </row>
    <row r="11" spans="1:77" ht="41.45" customHeight="1">
      <c r="A11" s="64" t="s">
        <v>218</v>
      </c>
      <c r="C11" s="65"/>
      <c r="D11" s="65" t="s">
        <v>64</v>
      </c>
      <c r="E11" s="66">
        <v>165.73554381307756</v>
      </c>
      <c r="F11" s="68">
        <v>99.9952685052393</v>
      </c>
      <c r="G11" s="103" t="s">
        <v>706</v>
      </c>
      <c r="H11" s="65"/>
      <c r="I11" s="69" t="s">
        <v>218</v>
      </c>
      <c r="J11" s="70"/>
      <c r="K11" s="70"/>
      <c r="L11" s="69" t="s">
        <v>4635</v>
      </c>
      <c r="M11" s="73">
        <v>2.576849487253052</v>
      </c>
      <c r="N11" s="74">
        <v>2912.47119140625</v>
      </c>
      <c r="O11" s="74">
        <v>8158.16015625</v>
      </c>
      <c r="P11" s="75"/>
      <c r="Q11" s="76"/>
      <c r="R11" s="76"/>
      <c r="S11" s="88"/>
      <c r="T11" s="48">
        <v>0</v>
      </c>
      <c r="U11" s="48">
        <v>1</v>
      </c>
      <c r="V11" s="49">
        <v>0</v>
      </c>
      <c r="W11" s="49">
        <v>0.000948</v>
      </c>
      <c r="X11" s="49">
        <v>0.00283</v>
      </c>
      <c r="Y11" s="49">
        <v>0.493722</v>
      </c>
      <c r="Z11" s="49">
        <v>0</v>
      </c>
      <c r="AA11" s="49">
        <v>0</v>
      </c>
      <c r="AB11" s="71">
        <v>11</v>
      </c>
      <c r="AC11" s="71"/>
      <c r="AD11" s="72"/>
      <c r="AE11" s="78" t="s">
        <v>2700</v>
      </c>
      <c r="AF11" s="78">
        <v>149</v>
      </c>
      <c r="AG11" s="78">
        <v>1780</v>
      </c>
      <c r="AH11" s="78">
        <v>259275</v>
      </c>
      <c r="AI11" s="78">
        <v>11977</v>
      </c>
      <c r="AJ11" s="78"/>
      <c r="AK11" s="78" t="s">
        <v>3104</v>
      </c>
      <c r="AL11" s="78" t="s">
        <v>3461</v>
      </c>
      <c r="AM11" s="83" t="s">
        <v>3703</v>
      </c>
      <c r="AN11" s="78"/>
      <c r="AO11" s="80">
        <v>40135.51976851852</v>
      </c>
      <c r="AP11" s="83" t="s">
        <v>3852</v>
      </c>
      <c r="AQ11" s="78" t="b">
        <v>0</v>
      </c>
      <c r="AR11" s="78" t="b">
        <v>0</v>
      </c>
      <c r="AS11" s="78" t="b">
        <v>1</v>
      </c>
      <c r="AT11" s="78"/>
      <c r="AU11" s="78">
        <v>410</v>
      </c>
      <c r="AV11" s="83" t="s">
        <v>4183</v>
      </c>
      <c r="AW11" s="78" t="b">
        <v>0</v>
      </c>
      <c r="AX11" s="78" t="s">
        <v>4210</v>
      </c>
      <c r="AY11" s="83" t="s">
        <v>4219</v>
      </c>
      <c r="AZ11" s="78" t="s">
        <v>66</v>
      </c>
      <c r="BA11" s="78" t="str">
        <f>REPLACE(INDEX(GroupVertices[Group],MATCH(Vertices[[#This Row],[Vertex]],GroupVertices[Vertex],0)),1,1,"")</f>
        <v>1</v>
      </c>
      <c r="BB11" s="48"/>
      <c r="BC11" s="48"/>
      <c r="BD11" s="48"/>
      <c r="BE11" s="48"/>
      <c r="BF11" s="48" t="s">
        <v>660</v>
      </c>
      <c r="BG11" s="48" t="s">
        <v>660</v>
      </c>
      <c r="BH11" s="119" t="s">
        <v>5427</v>
      </c>
      <c r="BI11" s="119" t="s">
        <v>5427</v>
      </c>
      <c r="BJ11" s="119" t="s">
        <v>5494</v>
      </c>
      <c r="BK11" s="119" t="s">
        <v>5494</v>
      </c>
      <c r="BL11" s="119">
        <v>1</v>
      </c>
      <c r="BM11" s="123">
        <v>2.9411764705882355</v>
      </c>
      <c r="BN11" s="119">
        <v>0</v>
      </c>
      <c r="BO11" s="123">
        <v>0</v>
      </c>
      <c r="BP11" s="119">
        <v>0</v>
      </c>
      <c r="BQ11" s="123">
        <v>0</v>
      </c>
      <c r="BR11" s="119">
        <v>33</v>
      </c>
      <c r="BS11" s="123">
        <v>97.05882352941177</v>
      </c>
      <c r="BT11" s="119">
        <v>34</v>
      </c>
      <c r="BU11" s="2"/>
      <c r="BV11" s="3"/>
      <c r="BW11" s="3"/>
      <c r="BX11" s="3"/>
      <c r="BY11" s="3"/>
    </row>
    <row r="12" spans="1:77" ht="41.45" customHeight="1">
      <c r="A12" s="64" t="s">
        <v>219</v>
      </c>
      <c r="C12" s="65"/>
      <c r="D12" s="65" t="s">
        <v>64</v>
      </c>
      <c r="E12" s="66">
        <v>166.0419423505547</v>
      </c>
      <c r="F12" s="68">
        <v>99.99488041634318</v>
      </c>
      <c r="G12" s="103" t="s">
        <v>707</v>
      </c>
      <c r="H12" s="65"/>
      <c r="I12" s="69" t="s">
        <v>219</v>
      </c>
      <c r="J12" s="70"/>
      <c r="K12" s="70"/>
      <c r="L12" s="69" t="s">
        <v>4636</v>
      </c>
      <c r="M12" s="73">
        <v>2.7061865800277403</v>
      </c>
      <c r="N12" s="74">
        <v>2619.05615234375</v>
      </c>
      <c r="O12" s="74">
        <v>4955.296875</v>
      </c>
      <c r="P12" s="75"/>
      <c r="Q12" s="76"/>
      <c r="R12" s="76"/>
      <c r="S12" s="88"/>
      <c r="T12" s="48">
        <v>0</v>
      </c>
      <c r="U12" s="48">
        <v>1</v>
      </c>
      <c r="V12" s="49">
        <v>0</v>
      </c>
      <c r="W12" s="49">
        <v>0.000948</v>
      </c>
      <c r="X12" s="49">
        <v>0.00283</v>
      </c>
      <c r="Y12" s="49">
        <v>0.493722</v>
      </c>
      <c r="Z12" s="49">
        <v>0</v>
      </c>
      <c r="AA12" s="49">
        <v>0</v>
      </c>
      <c r="AB12" s="71">
        <v>12</v>
      </c>
      <c r="AC12" s="71"/>
      <c r="AD12" s="72"/>
      <c r="AE12" s="78" t="s">
        <v>2701</v>
      </c>
      <c r="AF12" s="78">
        <v>4999</v>
      </c>
      <c r="AG12" s="78">
        <v>1926</v>
      </c>
      <c r="AH12" s="78">
        <v>129991</v>
      </c>
      <c r="AI12" s="78">
        <v>36932</v>
      </c>
      <c r="AJ12" s="78"/>
      <c r="AK12" s="78" t="s">
        <v>3105</v>
      </c>
      <c r="AL12" s="78" t="s">
        <v>3462</v>
      </c>
      <c r="AM12" s="78"/>
      <c r="AN12" s="78"/>
      <c r="AO12" s="80">
        <v>39961.21975694445</v>
      </c>
      <c r="AP12" s="83" t="s">
        <v>3853</v>
      </c>
      <c r="AQ12" s="78" t="b">
        <v>1</v>
      </c>
      <c r="AR12" s="78" t="b">
        <v>0</v>
      </c>
      <c r="AS12" s="78" t="b">
        <v>1</v>
      </c>
      <c r="AT12" s="78"/>
      <c r="AU12" s="78">
        <v>152</v>
      </c>
      <c r="AV12" s="83" t="s">
        <v>4181</v>
      </c>
      <c r="AW12" s="78" t="b">
        <v>0</v>
      </c>
      <c r="AX12" s="78" t="s">
        <v>4210</v>
      </c>
      <c r="AY12" s="83" t="s">
        <v>4220</v>
      </c>
      <c r="AZ12" s="78" t="s">
        <v>66</v>
      </c>
      <c r="BA12" s="78" t="str">
        <f>REPLACE(INDEX(GroupVertices[Group],MATCH(Vertices[[#This Row],[Vertex]],GroupVertices[Vertex],0)),1,1,"")</f>
        <v>1</v>
      </c>
      <c r="BB12" s="48"/>
      <c r="BC12" s="48"/>
      <c r="BD12" s="48"/>
      <c r="BE12" s="48"/>
      <c r="BF12" s="48" t="s">
        <v>660</v>
      </c>
      <c r="BG12" s="48" t="s">
        <v>660</v>
      </c>
      <c r="BH12" s="119" t="s">
        <v>5427</v>
      </c>
      <c r="BI12" s="119" t="s">
        <v>5427</v>
      </c>
      <c r="BJ12" s="119" t="s">
        <v>5494</v>
      </c>
      <c r="BK12" s="119" t="s">
        <v>5494</v>
      </c>
      <c r="BL12" s="119">
        <v>1</v>
      </c>
      <c r="BM12" s="123">
        <v>2.9411764705882355</v>
      </c>
      <c r="BN12" s="119">
        <v>0</v>
      </c>
      <c r="BO12" s="123">
        <v>0</v>
      </c>
      <c r="BP12" s="119">
        <v>0</v>
      </c>
      <c r="BQ12" s="123">
        <v>0</v>
      </c>
      <c r="BR12" s="119">
        <v>33</v>
      </c>
      <c r="BS12" s="123">
        <v>97.05882352941177</v>
      </c>
      <c r="BT12" s="119">
        <v>34</v>
      </c>
      <c r="BU12" s="2"/>
      <c r="BV12" s="3"/>
      <c r="BW12" s="3"/>
      <c r="BX12" s="3"/>
      <c r="BY12" s="3"/>
    </row>
    <row r="13" spans="1:77" ht="41.45" customHeight="1">
      <c r="A13" s="64" t="s">
        <v>220</v>
      </c>
      <c r="C13" s="65"/>
      <c r="D13" s="65" t="s">
        <v>64</v>
      </c>
      <c r="E13" s="66">
        <v>162.614895695074</v>
      </c>
      <c r="F13" s="68">
        <v>99.99922116406466</v>
      </c>
      <c r="G13" s="103" t="s">
        <v>708</v>
      </c>
      <c r="H13" s="65"/>
      <c r="I13" s="69" t="s">
        <v>220</v>
      </c>
      <c r="J13" s="70"/>
      <c r="K13" s="70"/>
      <c r="L13" s="69" t="s">
        <v>4637</v>
      </c>
      <c r="M13" s="73">
        <v>1.259560056047834</v>
      </c>
      <c r="N13" s="74">
        <v>2769.523681640625</v>
      </c>
      <c r="O13" s="74">
        <v>8818.76953125</v>
      </c>
      <c r="P13" s="75"/>
      <c r="Q13" s="76"/>
      <c r="R13" s="76"/>
      <c r="S13" s="88"/>
      <c r="T13" s="48">
        <v>0</v>
      </c>
      <c r="U13" s="48">
        <v>1</v>
      </c>
      <c r="V13" s="49">
        <v>0</v>
      </c>
      <c r="W13" s="49">
        <v>0.000948</v>
      </c>
      <c r="X13" s="49">
        <v>0.00283</v>
      </c>
      <c r="Y13" s="49">
        <v>0.493722</v>
      </c>
      <c r="Z13" s="49">
        <v>0</v>
      </c>
      <c r="AA13" s="49">
        <v>0</v>
      </c>
      <c r="AB13" s="71">
        <v>13</v>
      </c>
      <c r="AC13" s="71"/>
      <c r="AD13" s="72"/>
      <c r="AE13" s="78" t="s">
        <v>2702</v>
      </c>
      <c r="AF13" s="78">
        <v>103</v>
      </c>
      <c r="AG13" s="78">
        <v>293</v>
      </c>
      <c r="AH13" s="78">
        <v>155496</v>
      </c>
      <c r="AI13" s="78">
        <v>58408</v>
      </c>
      <c r="AJ13" s="78"/>
      <c r="AK13" s="78" t="s">
        <v>3106</v>
      </c>
      <c r="AL13" s="78" t="s">
        <v>3463</v>
      </c>
      <c r="AM13" s="78"/>
      <c r="AN13" s="78"/>
      <c r="AO13" s="80">
        <v>40369.02990740741</v>
      </c>
      <c r="AP13" s="78"/>
      <c r="AQ13" s="78" t="b">
        <v>1</v>
      </c>
      <c r="AR13" s="78" t="b">
        <v>0</v>
      </c>
      <c r="AS13" s="78" t="b">
        <v>0</v>
      </c>
      <c r="AT13" s="78"/>
      <c r="AU13" s="78">
        <v>13</v>
      </c>
      <c r="AV13" s="83" t="s">
        <v>4181</v>
      </c>
      <c r="AW13" s="78" t="b">
        <v>0</v>
      </c>
      <c r="AX13" s="78" t="s">
        <v>4210</v>
      </c>
      <c r="AY13" s="83" t="s">
        <v>4221</v>
      </c>
      <c r="AZ13" s="78" t="s">
        <v>66</v>
      </c>
      <c r="BA13" s="78" t="str">
        <f>REPLACE(INDEX(GroupVertices[Group],MATCH(Vertices[[#This Row],[Vertex]],GroupVertices[Vertex],0)),1,1,"")</f>
        <v>1</v>
      </c>
      <c r="BB13" s="48"/>
      <c r="BC13" s="48"/>
      <c r="BD13" s="48"/>
      <c r="BE13" s="48"/>
      <c r="BF13" s="48" t="s">
        <v>659</v>
      </c>
      <c r="BG13" s="48" t="s">
        <v>659</v>
      </c>
      <c r="BH13" s="119" t="s">
        <v>5425</v>
      </c>
      <c r="BI13" s="119" t="s">
        <v>5425</v>
      </c>
      <c r="BJ13" s="119" t="s">
        <v>5493</v>
      </c>
      <c r="BK13" s="119" t="s">
        <v>5493</v>
      </c>
      <c r="BL13" s="119">
        <v>1</v>
      </c>
      <c r="BM13" s="123">
        <v>2.5641025641025643</v>
      </c>
      <c r="BN13" s="119">
        <v>0</v>
      </c>
      <c r="BO13" s="123">
        <v>0</v>
      </c>
      <c r="BP13" s="119">
        <v>0</v>
      </c>
      <c r="BQ13" s="123">
        <v>0</v>
      </c>
      <c r="BR13" s="119">
        <v>38</v>
      </c>
      <c r="BS13" s="123">
        <v>97.43589743589743</v>
      </c>
      <c r="BT13" s="119">
        <v>39</v>
      </c>
      <c r="BU13" s="2"/>
      <c r="BV13" s="3"/>
      <c r="BW13" s="3"/>
      <c r="BX13" s="3"/>
      <c r="BY13" s="3"/>
    </row>
    <row r="14" spans="1:77" ht="41.45" customHeight="1">
      <c r="A14" s="64" t="s">
        <v>221</v>
      </c>
      <c r="C14" s="65"/>
      <c r="D14" s="65" t="s">
        <v>64</v>
      </c>
      <c r="E14" s="66">
        <v>163.24448173098594</v>
      </c>
      <c r="F14" s="68">
        <v>99.99842372112747</v>
      </c>
      <c r="G14" s="103" t="s">
        <v>709</v>
      </c>
      <c r="H14" s="65"/>
      <c r="I14" s="69" t="s">
        <v>221</v>
      </c>
      <c r="J14" s="70"/>
      <c r="K14" s="70"/>
      <c r="L14" s="69" t="s">
        <v>4638</v>
      </c>
      <c r="M14" s="73">
        <v>1.525321205584865</v>
      </c>
      <c r="N14" s="74">
        <v>1936.8983154296875</v>
      </c>
      <c r="O14" s="74">
        <v>352.9058837890625</v>
      </c>
      <c r="P14" s="75"/>
      <c r="Q14" s="76"/>
      <c r="R14" s="76"/>
      <c r="S14" s="88"/>
      <c r="T14" s="48">
        <v>0</v>
      </c>
      <c r="U14" s="48">
        <v>1</v>
      </c>
      <c r="V14" s="49">
        <v>0</v>
      </c>
      <c r="W14" s="49">
        <v>0.000948</v>
      </c>
      <c r="X14" s="49">
        <v>0.00283</v>
      </c>
      <c r="Y14" s="49">
        <v>0.493722</v>
      </c>
      <c r="Z14" s="49">
        <v>0</v>
      </c>
      <c r="AA14" s="49">
        <v>0</v>
      </c>
      <c r="AB14" s="71">
        <v>14</v>
      </c>
      <c r="AC14" s="71"/>
      <c r="AD14" s="72"/>
      <c r="AE14" s="78" t="s">
        <v>2703</v>
      </c>
      <c r="AF14" s="78">
        <v>271</v>
      </c>
      <c r="AG14" s="78">
        <v>593</v>
      </c>
      <c r="AH14" s="78">
        <v>142397</v>
      </c>
      <c r="AI14" s="78">
        <v>64</v>
      </c>
      <c r="AJ14" s="78"/>
      <c r="AK14" s="78"/>
      <c r="AL14" s="78"/>
      <c r="AM14" s="83" t="s">
        <v>3704</v>
      </c>
      <c r="AN14" s="78"/>
      <c r="AO14" s="80">
        <v>41894.59814814815</v>
      </c>
      <c r="AP14" s="78"/>
      <c r="AQ14" s="78" t="b">
        <v>0</v>
      </c>
      <c r="AR14" s="78" t="b">
        <v>0</v>
      </c>
      <c r="AS14" s="78" t="b">
        <v>1</v>
      </c>
      <c r="AT14" s="78"/>
      <c r="AU14" s="78">
        <v>668</v>
      </c>
      <c r="AV14" s="83" t="s">
        <v>4184</v>
      </c>
      <c r="AW14" s="78" t="b">
        <v>0</v>
      </c>
      <c r="AX14" s="78" t="s">
        <v>4210</v>
      </c>
      <c r="AY14" s="83" t="s">
        <v>4222</v>
      </c>
      <c r="AZ14" s="78" t="s">
        <v>66</v>
      </c>
      <c r="BA14" s="78" t="str">
        <f>REPLACE(INDEX(GroupVertices[Group],MATCH(Vertices[[#This Row],[Vertex]],GroupVertices[Vertex],0)),1,1,"")</f>
        <v>1</v>
      </c>
      <c r="BB14" s="48"/>
      <c r="BC14" s="48"/>
      <c r="BD14" s="48"/>
      <c r="BE14" s="48"/>
      <c r="BF14" s="48" t="s">
        <v>660</v>
      </c>
      <c r="BG14" s="48" t="s">
        <v>660</v>
      </c>
      <c r="BH14" s="119" t="s">
        <v>5427</v>
      </c>
      <c r="BI14" s="119" t="s">
        <v>5427</v>
      </c>
      <c r="BJ14" s="119" t="s">
        <v>5494</v>
      </c>
      <c r="BK14" s="119" t="s">
        <v>5494</v>
      </c>
      <c r="BL14" s="119">
        <v>1</v>
      </c>
      <c r="BM14" s="123">
        <v>2.9411764705882355</v>
      </c>
      <c r="BN14" s="119">
        <v>0</v>
      </c>
      <c r="BO14" s="123">
        <v>0</v>
      </c>
      <c r="BP14" s="119">
        <v>0</v>
      </c>
      <c r="BQ14" s="123">
        <v>0</v>
      </c>
      <c r="BR14" s="119">
        <v>33</v>
      </c>
      <c r="BS14" s="123">
        <v>97.05882352941177</v>
      </c>
      <c r="BT14" s="119">
        <v>34</v>
      </c>
      <c r="BU14" s="2"/>
      <c r="BV14" s="3"/>
      <c r="BW14" s="3"/>
      <c r="BX14" s="3"/>
      <c r="BY14" s="3"/>
    </row>
    <row r="15" spans="1:77" ht="41.45" customHeight="1">
      <c r="A15" s="64" t="s">
        <v>223</v>
      </c>
      <c r="C15" s="65"/>
      <c r="D15" s="65" t="s">
        <v>64</v>
      </c>
      <c r="E15" s="66">
        <v>162.34627231975156</v>
      </c>
      <c r="F15" s="68">
        <v>99.99956140638454</v>
      </c>
      <c r="G15" s="103" t="s">
        <v>710</v>
      </c>
      <c r="H15" s="65"/>
      <c r="I15" s="69" t="s">
        <v>223</v>
      </c>
      <c r="J15" s="70"/>
      <c r="K15" s="70"/>
      <c r="L15" s="69" t="s">
        <v>4639</v>
      </c>
      <c r="M15" s="73">
        <v>1.1461686322453672</v>
      </c>
      <c r="N15" s="74">
        <v>6606.4306640625</v>
      </c>
      <c r="O15" s="74">
        <v>2729.62841796875</v>
      </c>
      <c r="P15" s="75"/>
      <c r="Q15" s="76"/>
      <c r="R15" s="76"/>
      <c r="S15" s="88"/>
      <c r="T15" s="48">
        <v>0</v>
      </c>
      <c r="U15" s="48">
        <v>3</v>
      </c>
      <c r="V15" s="49">
        <v>268</v>
      </c>
      <c r="W15" s="49">
        <v>0.00088</v>
      </c>
      <c r="X15" s="49">
        <v>0.002001</v>
      </c>
      <c r="Y15" s="49">
        <v>1.083594</v>
      </c>
      <c r="Z15" s="49">
        <v>0.3333333333333333</v>
      </c>
      <c r="AA15" s="49">
        <v>0</v>
      </c>
      <c r="AB15" s="71">
        <v>15</v>
      </c>
      <c r="AC15" s="71"/>
      <c r="AD15" s="72"/>
      <c r="AE15" s="78" t="s">
        <v>2704</v>
      </c>
      <c r="AF15" s="78">
        <v>285</v>
      </c>
      <c r="AG15" s="78">
        <v>165</v>
      </c>
      <c r="AH15" s="78">
        <v>446</v>
      </c>
      <c r="AI15" s="78">
        <v>1036</v>
      </c>
      <c r="AJ15" s="78"/>
      <c r="AK15" s="78" t="s">
        <v>3107</v>
      </c>
      <c r="AL15" s="78" t="s">
        <v>3457</v>
      </c>
      <c r="AM15" s="78"/>
      <c r="AN15" s="78"/>
      <c r="AO15" s="80">
        <v>43227.52434027778</v>
      </c>
      <c r="AP15" s="83" t="s">
        <v>3854</v>
      </c>
      <c r="AQ15" s="78" t="b">
        <v>0</v>
      </c>
      <c r="AR15" s="78" t="b">
        <v>0</v>
      </c>
      <c r="AS15" s="78" t="b">
        <v>0</v>
      </c>
      <c r="AT15" s="78"/>
      <c r="AU15" s="78">
        <v>2</v>
      </c>
      <c r="AV15" s="83" t="s">
        <v>4181</v>
      </c>
      <c r="AW15" s="78" t="b">
        <v>0</v>
      </c>
      <c r="AX15" s="78" t="s">
        <v>4210</v>
      </c>
      <c r="AY15" s="83" t="s">
        <v>4223</v>
      </c>
      <c r="AZ15" s="78" t="s">
        <v>66</v>
      </c>
      <c r="BA15" s="78" t="str">
        <f>REPLACE(INDEX(GroupVertices[Group],MATCH(Vertices[[#This Row],[Vertex]],GroupVertices[Vertex],0)),1,1,"")</f>
        <v>2</v>
      </c>
      <c r="BB15" s="48"/>
      <c r="BC15" s="48"/>
      <c r="BD15" s="48"/>
      <c r="BE15" s="48"/>
      <c r="BF15" s="48"/>
      <c r="BG15" s="48"/>
      <c r="BH15" s="119" t="s">
        <v>5423</v>
      </c>
      <c r="BI15" s="119" t="s">
        <v>5423</v>
      </c>
      <c r="BJ15" s="119" t="s">
        <v>5491</v>
      </c>
      <c r="BK15" s="119" t="s">
        <v>5491</v>
      </c>
      <c r="BL15" s="119">
        <v>0</v>
      </c>
      <c r="BM15" s="123">
        <v>0</v>
      </c>
      <c r="BN15" s="119">
        <v>0</v>
      </c>
      <c r="BO15" s="123">
        <v>0</v>
      </c>
      <c r="BP15" s="119">
        <v>0</v>
      </c>
      <c r="BQ15" s="123">
        <v>0</v>
      </c>
      <c r="BR15" s="119">
        <v>31</v>
      </c>
      <c r="BS15" s="123">
        <v>100</v>
      </c>
      <c r="BT15" s="119">
        <v>31</v>
      </c>
      <c r="BU15" s="2"/>
      <c r="BV15" s="3"/>
      <c r="BW15" s="3"/>
      <c r="BX15" s="3"/>
      <c r="BY15" s="3"/>
    </row>
    <row r="16" spans="1:77" ht="41.45" customHeight="1">
      <c r="A16" s="64" t="s">
        <v>224</v>
      </c>
      <c r="C16" s="65"/>
      <c r="D16" s="65" t="s">
        <v>64</v>
      </c>
      <c r="E16" s="66">
        <v>164.8751095639979</v>
      </c>
      <c r="F16" s="68">
        <v>99.99635834392012</v>
      </c>
      <c r="G16" s="103" t="s">
        <v>711</v>
      </c>
      <c r="H16" s="65"/>
      <c r="I16" s="69" t="s">
        <v>224</v>
      </c>
      <c r="J16" s="70"/>
      <c r="K16" s="70"/>
      <c r="L16" s="69" t="s">
        <v>4640</v>
      </c>
      <c r="M16" s="73">
        <v>2.213642582885776</v>
      </c>
      <c r="N16" s="74">
        <v>3705.510009765625</v>
      </c>
      <c r="O16" s="74">
        <v>3876.150390625</v>
      </c>
      <c r="P16" s="75"/>
      <c r="Q16" s="76"/>
      <c r="R16" s="76"/>
      <c r="S16" s="88"/>
      <c r="T16" s="48">
        <v>0</v>
      </c>
      <c r="U16" s="48">
        <v>1</v>
      </c>
      <c r="V16" s="49">
        <v>0</v>
      </c>
      <c r="W16" s="49">
        <v>0.000948</v>
      </c>
      <c r="X16" s="49">
        <v>0.00283</v>
      </c>
      <c r="Y16" s="49">
        <v>0.493722</v>
      </c>
      <c r="Z16" s="49">
        <v>0</v>
      </c>
      <c r="AA16" s="49">
        <v>0</v>
      </c>
      <c r="AB16" s="71">
        <v>16</v>
      </c>
      <c r="AC16" s="71"/>
      <c r="AD16" s="72"/>
      <c r="AE16" s="78" t="s">
        <v>2705</v>
      </c>
      <c r="AF16" s="78">
        <v>2192</v>
      </c>
      <c r="AG16" s="78">
        <v>1370</v>
      </c>
      <c r="AH16" s="78">
        <v>71948</v>
      </c>
      <c r="AI16" s="78">
        <v>35176</v>
      </c>
      <c r="AJ16" s="78"/>
      <c r="AK16" s="78" t="s">
        <v>3108</v>
      </c>
      <c r="AL16" s="78" t="s">
        <v>3464</v>
      </c>
      <c r="AM16" s="78"/>
      <c r="AN16" s="78"/>
      <c r="AO16" s="80">
        <v>40681.30903935185</v>
      </c>
      <c r="AP16" s="83" t="s">
        <v>3855</v>
      </c>
      <c r="AQ16" s="78" t="b">
        <v>0</v>
      </c>
      <c r="AR16" s="78" t="b">
        <v>0</v>
      </c>
      <c r="AS16" s="78" t="b">
        <v>1</v>
      </c>
      <c r="AT16" s="78"/>
      <c r="AU16" s="78">
        <v>62</v>
      </c>
      <c r="AV16" s="83" t="s">
        <v>4181</v>
      </c>
      <c r="AW16" s="78" t="b">
        <v>0</v>
      </c>
      <c r="AX16" s="78" t="s">
        <v>4210</v>
      </c>
      <c r="AY16" s="83" t="s">
        <v>4224</v>
      </c>
      <c r="AZ16" s="78" t="s">
        <v>66</v>
      </c>
      <c r="BA16" s="78" t="str">
        <f>REPLACE(INDEX(GroupVertices[Group],MATCH(Vertices[[#This Row],[Vertex]],GroupVertices[Vertex],0)),1,1,"")</f>
        <v>1</v>
      </c>
      <c r="BB16" s="48"/>
      <c r="BC16" s="48"/>
      <c r="BD16" s="48"/>
      <c r="BE16" s="48"/>
      <c r="BF16" s="48" t="s">
        <v>659</v>
      </c>
      <c r="BG16" s="48" t="s">
        <v>659</v>
      </c>
      <c r="BH16" s="119" t="s">
        <v>5425</v>
      </c>
      <c r="BI16" s="119" t="s">
        <v>5425</v>
      </c>
      <c r="BJ16" s="119" t="s">
        <v>5493</v>
      </c>
      <c r="BK16" s="119" t="s">
        <v>5493</v>
      </c>
      <c r="BL16" s="119">
        <v>1</v>
      </c>
      <c r="BM16" s="123">
        <v>2.5641025641025643</v>
      </c>
      <c r="BN16" s="119">
        <v>0</v>
      </c>
      <c r="BO16" s="123">
        <v>0</v>
      </c>
      <c r="BP16" s="119">
        <v>0</v>
      </c>
      <c r="BQ16" s="123">
        <v>0</v>
      </c>
      <c r="BR16" s="119">
        <v>38</v>
      </c>
      <c r="BS16" s="123">
        <v>97.43589743589743</v>
      </c>
      <c r="BT16" s="119">
        <v>39</v>
      </c>
      <c r="BU16" s="2"/>
      <c r="BV16" s="3"/>
      <c r="BW16" s="3"/>
      <c r="BX16" s="3"/>
      <c r="BY16" s="3"/>
    </row>
    <row r="17" spans="1:77" ht="41.45" customHeight="1">
      <c r="A17" s="64" t="s">
        <v>225</v>
      </c>
      <c r="C17" s="65"/>
      <c r="D17" s="65" t="s">
        <v>64</v>
      </c>
      <c r="E17" s="66">
        <v>162.2266509729283</v>
      </c>
      <c r="F17" s="68">
        <v>99.9997129205426</v>
      </c>
      <c r="G17" s="103" t="s">
        <v>712</v>
      </c>
      <c r="H17" s="65"/>
      <c r="I17" s="69" t="s">
        <v>225</v>
      </c>
      <c r="J17" s="70"/>
      <c r="K17" s="70"/>
      <c r="L17" s="69" t="s">
        <v>4641</v>
      </c>
      <c r="M17" s="73">
        <v>1.0956740138333312</v>
      </c>
      <c r="N17" s="74">
        <v>1992.113037109375</v>
      </c>
      <c r="O17" s="74">
        <v>1855.2042236328125</v>
      </c>
      <c r="P17" s="75"/>
      <c r="Q17" s="76"/>
      <c r="R17" s="76"/>
      <c r="S17" s="88"/>
      <c r="T17" s="48">
        <v>0</v>
      </c>
      <c r="U17" s="48">
        <v>1</v>
      </c>
      <c r="V17" s="49">
        <v>0</v>
      </c>
      <c r="W17" s="49">
        <v>0.000948</v>
      </c>
      <c r="X17" s="49">
        <v>0.00283</v>
      </c>
      <c r="Y17" s="49">
        <v>0.493722</v>
      </c>
      <c r="Z17" s="49">
        <v>0</v>
      </c>
      <c r="AA17" s="49">
        <v>0</v>
      </c>
      <c r="AB17" s="71">
        <v>17</v>
      </c>
      <c r="AC17" s="71"/>
      <c r="AD17" s="72"/>
      <c r="AE17" s="78" t="s">
        <v>2706</v>
      </c>
      <c r="AF17" s="78">
        <v>279</v>
      </c>
      <c r="AG17" s="78">
        <v>108</v>
      </c>
      <c r="AH17" s="78">
        <v>826</v>
      </c>
      <c r="AI17" s="78">
        <v>4120</v>
      </c>
      <c r="AJ17" s="78"/>
      <c r="AK17" s="78" t="s">
        <v>3109</v>
      </c>
      <c r="AL17" s="78" t="s">
        <v>3465</v>
      </c>
      <c r="AM17" s="78"/>
      <c r="AN17" s="78"/>
      <c r="AO17" s="80">
        <v>43537.52590277778</v>
      </c>
      <c r="AP17" s="83" t="s">
        <v>3856</v>
      </c>
      <c r="AQ17" s="78" t="b">
        <v>1</v>
      </c>
      <c r="AR17" s="78" t="b">
        <v>0</v>
      </c>
      <c r="AS17" s="78" t="b">
        <v>0</v>
      </c>
      <c r="AT17" s="78"/>
      <c r="AU17" s="78">
        <v>0</v>
      </c>
      <c r="AV17" s="78"/>
      <c r="AW17" s="78" t="b">
        <v>0</v>
      </c>
      <c r="AX17" s="78" t="s">
        <v>4210</v>
      </c>
      <c r="AY17" s="83" t="s">
        <v>4225</v>
      </c>
      <c r="AZ17" s="78" t="s">
        <v>66</v>
      </c>
      <c r="BA17" s="78" t="str">
        <f>REPLACE(INDEX(GroupVertices[Group],MATCH(Vertices[[#This Row],[Vertex]],GroupVertices[Vertex],0)),1,1,"")</f>
        <v>1</v>
      </c>
      <c r="BB17" s="48"/>
      <c r="BC17" s="48"/>
      <c r="BD17" s="48"/>
      <c r="BE17" s="48"/>
      <c r="BF17" s="48" t="s">
        <v>659</v>
      </c>
      <c r="BG17" s="48" t="s">
        <v>659</v>
      </c>
      <c r="BH17" s="119" t="s">
        <v>5425</v>
      </c>
      <c r="BI17" s="119" t="s">
        <v>5425</v>
      </c>
      <c r="BJ17" s="119" t="s">
        <v>5493</v>
      </c>
      <c r="BK17" s="119" t="s">
        <v>5493</v>
      </c>
      <c r="BL17" s="119">
        <v>1</v>
      </c>
      <c r="BM17" s="123">
        <v>2.5641025641025643</v>
      </c>
      <c r="BN17" s="119">
        <v>0</v>
      </c>
      <c r="BO17" s="123">
        <v>0</v>
      </c>
      <c r="BP17" s="119">
        <v>0</v>
      </c>
      <c r="BQ17" s="123">
        <v>0</v>
      </c>
      <c r="BR17" s="119">
        <v>38</v>
      </c>
      <c r="BS17" s="123">
        <v>97.43589743589743</v>
      </c>
      <c r="BT17" s="119">
        <v>39</v>
      </c>
      <c r="BU17" s="2"/>
      <c r="BV17" s="3"/>
      <c r="BW17" s="3"/>
      <c r="BX17" s="3"/>
      <c r="BY17" s="3"/>
    </row>
    <row r="18" spans="1:77" ht="41.45" customHeight="1">
      <c r="A18" s="64" t="s">
        <v>226</v>
      </c>
      <c r="C18" s="65"/>
      <c r="D18" s="65" t="s">
        <v>64</v>
      </c>
      <c r="E18" s="66">
        <v>168.48683479001278</v>
      </c>
      <c r="F18" s="68">
        <v>99.99178367960373</v>
      </c>
      <c r="G18" s="103" t="s">
        <v>713</v>
      </c>
      <c r="H18" s="65"/>
      <c r="I18" s="69" t="s">
        <v>226</v>
      </c>
      <c r="J18" s="70"/>
      <c r="K18" s="70"/>
      <c r="L18" s="69" t="s">
        <v>4642</v>
      </c>
      <c r="M18" s="73">
        <v>3.7382257107298784</v>
      </c>
      <c r="N18" s="74">
        <v>2822.37353515625</v>
      </c>
      <c r="O18" s="74">
        <v>5001.50390625</v>
      </c>
      <c r="P18" s="75"/>
      <c r="Q18" s="76"/>
      <c r="R18" s="76"/>
      <c r="S18" s="88"/>
      <c r="T18" s="48">
        <v>0</v>
      </c>
      <c r="U18" s="48">
        <v>1</v>
      </c>
      <c r="V18" s="49">
        <v>0</v>
      </c>
      <c r="W18" s="49">
        <v>0.000948</v>
      </c>
      <c r="X18" s="49">
        <v>0.00283</v>
      </c>
      <c r="Y18" s="49">
        <v>0.493722</v>
      </c>
      <c r="Z18" s="49">
        <v>0</v>
      </c>
      <c r="AA18" s="49">
        <v>0</v>
      </c>
      <c r="AB18" s="71">
        <v>18</v>
      </c>
      <c r="AC18" s="71"/>
      <c r="AD18" s="72"/>
      <c r="AE18" s="78" t="s">
        <v>2707</v>
      </c>
      <c r="AF18" s="78">
        <v>3089</v>
      </c>
      <c r="AG18" s="78">
        <v>3091</v>
      </c>
      <c r="AH18" s="78">
        <v>67477</v>
      </c>
      <c r="AI18" s="78">
        <v>34654</v>
      </c>
      <c r="AJ18" s="78"/>
      <c r="AK18" s="78" t="s">
        <v>3110</v>
      </c>
      <c r="AL18" s="78" t="s">
        <v>3466</v>
      </c>
      <c r="AM18" s="83" t="s">
        <v>3705</v>
      </c>
      <c r="AN18" s="78"/>
      <c r="AO18" s="80">
        <v>40422.55341435185</v>
      </c>
      <c r="AP18" s="83" t="s">
        <v>3857</v>
      </c>
      <c r="AQ18" s="78" t="b">
        <v>0</v>
      </c>
      <c r="AR18" s="78" t="b">
        <v>0</v>
      </c>
      <c r="AS18" s="78" t="b">
        <v>0</v>
      </c>
      <c r="AT18" s="78"/>
      <c r="AU18" s="78">
        <v>400</v>
      </c>
      <c r="AV18" s="83" t="s">
        <v>4185</v>
      </c>
      <c r="AW18" s="78" t="b">
        <v>0</v>
      </c>
      <c r="AX18" s="78" t="s">
        <v>4210</v>
      </c>
      <c r="AY18" s="83" t="s">
        <v>4226</v>
      </c>
      <c r="AZ18" s="78" t="s">
        <v>66</v>
      </c>
      <c r="BA18" s="78" t="str">
        <f>REPLACE(INDEX(GroupVertices[Group],MATCH(Vertices[[#This Row],[Vertex]],GroupVertices[Vertex],0)),1,1,"")</f>
        <v>1</v>
      </c>
      <c r="BB18" s="48"/>
      <c r="BC18" s="48"/>
      <c r="BD18" s="48"/>
      <c r="BE18" s="48"/>
      <c r="BF18" s="48" t="s">
        <v>5375</v>
      </c>
      <c r="BG18" s="48" t="s">
        <v>5404</v>
      </c>
      <c r="BH18" s="119" t="s">
        <v>5428</v>
      </c>
      <c r="BI18" s="119" t="s">
        <v>5468</v>
      </c>
      <c r="BJ18" s="119" t="s">
        <v>5495</v>
      </c>
      <c r="BK18" s="119" t="s">
        <v>5515</v>
      </c>
      <c r="BL18" s="119">
        <v>2</v>
      </c>
      <c r="BM18" s="123">
        <v>2.73972602739726</v>
      </c>
      <c r="BN18" s="119">
        <v>0</v>
      </c>
      <c r="BO18" s="123">
        <v>0</v>
      </c>
      <c r="BP18" s="119">
        <v>0</v>
      </c>
      <c r="BQ18" s="123">
        <v>0</v>
      </c>
      <c r="BR18" s="119">
        <v>71</v>
      </c>
      <c r="BS18" s="123">
        <v>97.26027397260275</v>
      </c>
      <c r="BT18" s="119">
        <v>73</v>
      </c>
      <c r="BU18" s="2"/>
      <c r="BV18" s="3"/>
      <c r="BW18" s="3"/>
      <c r="BX18" s="3"/>
      <c r="BY18" s="3"/>
    </row>
    <row r="19" spans="1:77" ht="41.45" customHeight="1">
      <c r="A19" s="64" t="s">
        <v>227</v>
      </c>
      <c r="C19" s="65"/>
      <c r="D19" s="65" t="s">
        <v>64</v>
      </c>
      <c r="E19" s="66">
        <v>1000</v>
      </c>
      <c r="F19" s="68">
        <v>70</v>
      </c>
      <c r="G19" s="103" t="s">
        <v>714</v>
      </c>
      <c r="H19" s="65"/>
      <c r="I19" s="69" t="s">
        <v>227</v>
      </c>
      <c r="J19" s="70"/>
      <c r="K19" s="70"/>
      <c r="L19" s="69" t="s">
        <v>4643</v>
      </c>
      <c r="M19" s="73">
        <v>9999</v>
      </c>
      <c r="N19" s="74">
        <v>1177.7579345703125</v>
      </c>
      <c r="O19" s="74">
        <v>1989.8909912109375</v>
      </c>
      <c r="P19" s="75"/>
      <c r="Q19" s="76"/>
      <c r="R19" s="76"/>
      <c r="S19" s="88"/>
      <c r="T19" s="48">
        <v>0</v>
      </c>
      <c r="U19" s="48">
        <v>1</v>
      </c>
      <c r="V19" s="49">
        <v>0</v>
      </c>
      <c r="W19" s="49">
        <v>0.000948</v>
      </c>
      <c r="X19" s="49">
        <v>0.00283</v>
      </c>
      <c r="Y19" s="49">
        <v>0.493722</v>
      </c>
      <c r="Z19" s="49">
        <v>0</v>
      </c>
      <c r="AA19" s="49">
        <v>0</v>
      </c>
      <c r="AB19" s="71">
        <v>19</v>
      </c>
      <c r="AC19" s="71"/>
      <c r="AD19" s="72"/>
      <c r="AE19" s="78" t="s">
        <v>2708</v>
      </c>
      <c r="AF19" s="78">
        <v>1175</v>
      </c>
      <c r="AG19" s="78">
        <v>11286074</v>
      </c>
      <c r="AH19" s="78">
        <v>70148</v>
      </c>
      <c r="AI19" s="78">
        <v>1355</v>
      </c>
      <c r="AJ19" s="78"/>
      <c r="AK19" s="78" t="s">
        <v>3111</v>
      </c>
      <c r="AL19" s="78" t="s">
        <v>3467</v>
      </c>
      <c r="AM19" s="83" t="s">
        <v>3706</v>
      </c>
      <c r="AN19" s="78"/>
      <c r="AO19" s="80">
        <v>39523.84416666667</v>
      </c>
      <c r="AP19" s="83" t="s">
        <v>3858</v>
      </c>
      <c r="AQ19" s="78" t="b">
        <v>0</v>
      </c>
      <c r="AR19" s="78" t="b">
        <v>0</v>
      </c>
      <c r="AS19" s="78" t="b">
        <v>1</v>
      </c>
      <c r="AT19" s="78"/>
      <c r="AU19" s="78">
        <v>39540</v>
      </c>
      <c r="AV19" s="83" t="s">
        <v>4181</v>
      </c>
      <c r="AW19" s="78" t="b">
        <v>1</v>
      </c>
      <c r="AX19" s="78" t="s">
        <v>4210</v>
      </c>
      <c r="AY19" s="83" t="s">
        <v>4227</v>
      </c>
      <c r="AZ19" s="78" t="s">
        <v>66</v>
      </c>
      <c r="BA19" s="78" t="str">
        <f>REPLACE(INDEX(GroupVertices[Group],MATCH(Vertices[[#This Row],[Vertex]],GroupVertices[Vertex],0)),1,1,"")</f>
        <v>1</v>
      </c>
      <c r="BB19" s="48"/>
      <c r="BC19" s="48"/>
      <c r="BD19" s="48"/>
      <c r="BE19" s="48"/>
      <c r="BF19" s="48" t="s">
        <v>660</v>
      </c>
      <c r="BG19" s="48" t="s">
        <v>660</v>
      </c>
      <c r="BH19" s="119" t="s">
        <v>5427</v>
      </c>
      <c r="BI19" s="119" t="s">
        <v>5427</v>
      </c>
      <c r="BJ19" s="119" t="s">
        <v>5494</v>
      </c>
      <c r="BK19" s="119" t="s">
        <v>5494</v>
      </c>
      <c r="BL19" s="119">
        <v>1</v>
      </c>
      <c r="BM19" s="123">
        <v>2.9411764705882355</v>
      </c>
      <c r="BN19" s="119">
        <v>0</v>
      </c>
      <c r="BO19" s="123">
        <v>0</v>
      </c>
      <c r="BP19" s="119">
        <v>0</v>
      </c>
      <c r="BQ19" s="123">
        <v>0</v>
      </c>
      <c r="BR19" s="119">
        <v>33</v>
      </c>
      <c r="BS19" s="123">
        <v>97.05882352941177</v>
      </c>
      <c r="BT19" s="119">
        <v>34</v>
      </c>
      <c r="BU19" s="2"/>
      <c r="BV19" s="3"/>
      <c r="BW19" s="3"/>
      <c r="BX19" s="3"/>
      <c r="BY19" s="3"/>
    </row>
    <row r="20" spans="1:77" ht="41.45" customHeight="1">
      <c r="A20" s="64" t="s">
        <v>228</v>
      </c>
      <c r="C20" s="65"/>
      <c r="D20" s="65" t="s">
        <v>64</v>
      </c>
      <c r="E20" s="66">
        <v>162.16788960957652</v>
      </c>
      <c r="F20" s="68">
        <v>99.99978734855009</v>
      </c>
      <c r="G20" s="103" t="s">
        <v>715</v>
      </c>
      <c r="H20" s="65"/>
      <c r="I20" s="69" t="s">
        <v>228</v>
      </c>
      <c r="J20" s="70"/>
      <c r="K20" s="70"/>
      <c r="L20" s="69" t="s">
        <v>4644</v>
      </c>
      <c r="M20" s="73">
        <v>1.0708696398765416</v>
      </c>
      <c r="N20" s="74">
        <v>1530.1300048828125</v>
      </c>
      <c r="O20" s="74">
        <v>3757.142333984375</v>
      </c>
      <c r="P20" s="75"/>
      <c r="Q20" s="76"/>
      <c r="R20" s="76"/>
      <c r="S20" s="88"/>
      <c r="T20" s="48">
        <v>0</v>
      </c>
      <c r="U20" s="48">
        <v>1</v>
      </c>
      <c r="V20" s="49">
        <v>0</v>
      </c>
      <c r="W20" s="49">
        <v>0.000948</v>
      </c>
      <c r="X20" s="49">
        <v>0.00283</v>
      </c>
      <c r="Y20" s="49">
        <v>0.493722</v>
      </c>
      <c r="Z20" s="49">
        <v>0</v>
      </c>
      <c r="AA20" s="49">
        <v>0</v>
      </c>
      <c r="AB20" s="71">
        <v>20</v>
      </c>
      <c r="AC20" s="71"/>
      <c r="AD20" s="72"/>
      <c r="AE20" s="78" t="s">
        <v>2709</v>
      </c>
      <c r="AF20" s="78">
        <v>720</v>
      </c>
      <c r="AG20" s="78">
        <v>80</v>
      </c>
      <c r="AH20" s="78">
        <v>981</v>
      </c>
      <c r="AI20" s="78">
        <v>3917</v>
      </c>
      <c r="AJ20" s="78"/>
      <c r="AK20" s="78"/>
      <c r="AL20" s="78" t="s">
        <v>3468</v>
      </c>
      <c r="AM20" s="78"/>
      <c r="AN20" s="78"/>
      <c r="AO20" s="80">
        <v>42830.83292824074</v>
      </c>
      <c r="AP20" s="83" t="s">
        <v>3859</v>
      </c>
      <c r="AQ20" s="78" t="b">
        <v>0</v>
      </c>
      <c r="AR20" s="78" t="b">
        <v>0</v>
      </c>
      <c r="AS20" s="78" t="b">
        <v>1</v>
      </c>
      <c r="AT20" s="78"/>
      <c r="AU20" s="78">
        <v>1</v>
      </c>
      <c r="AV20" s="83" t="s">
        <v>4181</v>
      </c>
      <c r="AW20" s="78" t="b">
        <v>0</v>
      </c>
      <c r="AX20" s="78" t="s">
        <v>4210</v>
      </c>
      <c r="AY20" s="83" t="s">
        <v>4228</v>
      </c>
      <c r="AZ20" s="78" t="s">
        <v>66</v>
      </c>
      <c r="BA20" s="78" t="str">
        <f>REPLACE(INDEX(GroupVertices[Group],MATCH(Vertices[[#This Row],[Vertex]],GroupVertices[Vertex],0)),1,1,"")</f>
        <v>1</v>
      </c>
      <c r="BB20" s="48"/>
      <c r="BC20" s="48"/>
      <c r="BD20" s="48"/>
      <c r="BE20" s="48"/>
      <c r="BF20" s="48" t="s">
        <v>660</v>
      </c>
      <c r="BG20" s="48" t="s">
        <v>660</v>
      </c>
      <c r="BH20" s="119" t="s">
        <v>5427</v>
      </c>
      <c r="BI20" s="119" t="s">
        <v>5427</v>
      </c>
      <c r="BJ20" s="119" t="s">
        <v>5494</v>
      </c>
      <c r="BK20" s="119" t="s">
        <v>5494</v>
      </c>
      <c r="BL20" s="119">
        <v>1</v>
      </c>
      <c r="BM20" s="123">
        <v>2.9411764705882355</v>
      </c>
      <c r="BN20" s="119">
        <v>0</v>
      </c>
      <c r="BO20" s="123">
        <v>0</v>
      </c>
      <c r="BP20" s="119">
        <v>0</v>
      </c>
      <c r="BQ20" s="123">
        <v>0</v>
      </c>
      <c r="BR20" s="119">
        <v>33</v>
      </c>
      <c r="BS20" s="123">
        <v>97.05882352941177</v>
      </c>
      <c r="BT20" s="119">
        <v>34</v>
      </c>
      <c r="BU20" s="2"/>
      <c r="BV20" s="3"/>
      <c r="BW20" s="3"/>
      <c r="BX20" s="3"/>
      <c r="BY20" s="3"/>
    </row>
    <row r="21" spans="1:77" ht="41.45" customHeight="1">
      <c r="A21" s="64" t="s">
        <v>229</v>
      </c>
      <c r="C21" s="65"/>
      <c r="D21" s="65" t="s">
        <v>64</v>
      </c>
      <c r="E21" s="66">
        <v>162.15110064861886</v>
      </c>
      <c r="F21" s="68">
        <v>99.99980861369507</v>
      </c>
      <c r="G21" s="103" t="s">
        <v>4201</v>
      </c>
      <c r="H21" s="65"/>
      <c r="I21" s="69" t="s">
        <v>229</v>
      </c>
      <c r="J21" s="70"/>
      <c r="K21" s="70"/>
      <c r="L21" s="69" t="s">
        <v>4645</v>
      </c>
      <c r="M21" s="73">
        <v>1.0637826758888875</v>
      </c>
      <c r="N21" s="74">
        <v>9216.1025390625</v>
      </c>
      <c r="O21" s="74">
        <v>543.0831909179688</v>
      </c>
      <c r="P21" s="75"/>
      <c r="Q21" s="76"/>
      <c r="R21" s="76"/>
      <c r="S21" s="88"/>
      <c r="T21" s="48">
        <v>1</v>
      </c>
      <c r="U21" s="48">
        <v>1</v>
      </c>
      <c r="V21" s="49">
        <v>0</v>
      </c>
      <c r="W21" s="49">
        <v>0</v>
      </c>
      <c r="X21" s="49">
        <v>0</v>
      </c>
      <c r="Y21" s="49">
        <v>0.999999</v>
      </c>
      <c r="Z21" s="49">
        <v>0</v>
      </c>
      <c r="AA21" s="49" t="s">
        <v>5099</v>
      </c>
      <c r="AB21" s="71">
        <v>21</v>
      </c>
      <c r="AC21" s="71"/>
      <c r="AD21" s="72"/>
      <c r="AE21" s="78" t="s">
        <v>2710</v>
      </c>
      <c r="AF21" s="78">
        <v>25</v>
      </c>
      <c r="AG21" s="78">
        <v>72</v>
      </c>
      <c r="AH21" s="78">
        <v>1615</v>
      </c>
      <c r="AI21" s="78">
        <v>6</v>
      </c>
      <c r="AJ21" s="78"/>
      <c r="AK21" s="78" t="s">
        <v>3112</v>
      </c>
      <c r="AL21" s="78" t="s">
        <v>3469</v>
      </c>
      <c r="AM21" s="83" t="s">
        <v>3707</v>
      </c>
      <c r="AN21" s="78"/>
      <c r="AO21" s="80">
        <v>43622.42931712963</v>
      </c>
      <c r="AP21" s="83" t="s">
        <v>3860</v>
      </c>
      <c r="AQ21" s="78" t="b">
        <v>1</v>
      </c>
      <c r="AR21" s="78" t="b">
        <v>0</v>
      </c>
      <c r="AS21" s="78" t="b">
        <v>0</v>
      </c>
      <c r="AT21" s="78"/>
      <c r="AU21" s="78">
        <v>1</v>
      </c>
      <c r="AV21" s="78"/>
      <c r="AW21" s="78" t="b">
        <v>1</v>
      </c>
      <c r="AX21" s="78" t="s">
        <v>4210</v>
      </c>
      <c r="AY21" s="83" t="s">
        <v>4229</v>
      </c>
      <c r="AZ21" s="78" t="s">
        <v>66</v>
      </c>
      <c r="BA21" s="78" t="str">
        <f>REPLACE(INDEX(GroupVertices[Group],MATCH(Vertices[[#This Row],[Vertex]],GroupVertices[Vertex],0)),1,1,"")</f>
        <v>7</v>
      </c>
      <c r="BB21" s="48"/>
      <c r="BC21" s="48"/>
      <c r="BD21" s="48"/>
      <c r="BE21" s="48"/>
      <c r="BF21" s="48" t="s">
        <v>662</v>
      </c>
      <c r="BG21" s="48" t="s">
        <v>662</v>
      </c>
      <c r="BH21" s="119" t="s">
        <v>5429</v>
      </c>
      <c r="BI21" s="119" t="s">
        <v>5429</v>
      </c>
      <c r="BJ21" s="119" t="s">
        <v>5496</v>
      </c>
      <c r="BK21" s="119" t="s">
        <v>5496</v>
      </c>
      <c r="BL21" s="119">
        <v>1</v>
      </c>
      <c r="BM21" s="123">
        <v>2.7777777777777777</v>
      </c>
      <c r="BN21" s="119">
        <v>0</v>
      </c>
      <c r="BO21" s="123">
        <v>0</v>
      </c>
      <c r="BP21" s="119">
        <v>0</v>
      </c>
      <c r="BQ21" s="123">
        <v>0</v>
      </c>
      <c r="BR21" s="119">
        <v>35</v>
      </c>
      <c r="BS21" s="123">
        <v>97.22222222222223</v>
      </c>
      <c r="BT21" s="119">
        <v>36</v>
      </c>
      <c r="BU21" s="2"/>
      <c r="BV21" s="3"/>
      <c r="BW21" s="3"/>
      <c r="BX21" s="3"/>
      <c r="BY21" s="3"/>
    </row>
    <row r="22" spans="1:77" ht="41.45" customHeight="1">
      <c r="A22" s="64" t="s">
        <v>230</v>
      </c>
      <c r="C22" s="65"/>
      <c r="D22" s="65" t="s">
        <v>64</v>
      </c>
      <c r="E22" s="66">
        <v>162.82265908692494</v>
      </c>
      <c r="F22" s="68">
        <v>99.9989580078954</v>
      </c>
      <c r="G22" s="103" t="s">
        <v>716</v>
      </c>
      <c r="H22" s="65"/>
      <c r="I22" s="69" t="s">
        <v>230</v>
      </c>
      <c r="J22" s="70"/>
      <c r="K22" s="70"/>
      <c r="L22" s="69" t="s">
        <v>4646</v>
      </c>
      <c r="M22" s="73">
        <v>1.3472612353950542</v>
      </c>
      <c r="N22" s="74">
        <v>859.3604736328125</v>
      </c>
      <c r="O22" s="74">
        <v>6094.15576171875</v>
      </c>
      <c r="P22" s="75"/>
      <c r="Q22" s="76"/>
      <c r="R22" s="76"/>
      <c r="S22" s="88"/>
      <c r="T22" s="48">
        <v>0</v>
      </c>
      <c r="U22" s="48">
        <v>1</v>
      </c>
      <c r="V22" s="49">
        <v>0</v>
      </c>
      <c r="W22" s="49">
        <v>0.000948</v>
      </c>
      <c r="X22" s="49">
        <v>0.00283</v>
      </c>
      <c r="Y22" s="49">
        <v>0.493722</v>
      </c>
      <c r="Z22" s="49">
        <v>0</v>
      </c>
      <c r="AA22" s="49">
        <v>0</v>
      </c>
      <c r="AB22" s="71">
        <v>22</v>
      </c>
      <c r="AC22" s="71"/>
      <c r="AD22" s="72"/>
      <c r="AE22" s="78" t="s">
        <v>2711</v>
      </c>
      <c r="AF22" s="78">
        <v>3174</v>
      </c>
      <c r="AG22" s="78">
        <v>392</v>
      </c>
      <c r="AH22" s="78">
        <v>50027</v>
      </c>
      <c r="AI22" s="78">
        <v>9</v>
      </c>
      <c r="AJ22" s="78"/>
      <c r="AK22" s="78" t="s">
        <v>3113</v>
      </c>
      <c r="AL22" s="78"/>
      <c r="AM22" s="83" t="s">
        <v>3708</v>
      </c>
      <c r="AN22" s="78"/>
      <c r="AO22" s="80">
        <v>40614.02081018518</v>
      </c>
      <c r="AP22" s="83" t="s">
        <v>3861</v>
      </c>
      <c r="AQ22" s="78" t="b">
        <v>1</v>
      </c>
      <c r="AR22" s="78" t="b">
        <v>0</v>
      </c>
      <c r="AS22" s="78" t="b">
        <v>0</v>
      </c>
      <c r="AT22" s="78"/>
      <c r="AU22" s="78">
        <v>19</v>
      </c>
      <c r="AV22" s="83" t="s">
        <v>4181</v>
      </c>
      <c r="AW22" s="78" t="b">
        <v>0</v>
      </c>
      <c r="AX22" s="78" t="s">
        <v>4210</v>
      </c>
      <c r="AY22" s="83" t="s">
        <v>4230</v>
      </c>
      <c r="AZ22" s="78" t="s">
        <v>66</v>
      </c>
      <c r="BA22" s="78" t="str">
        <f>REPLACE(INDEX(GroupVertices[Group],MATCH(Vertices[[#This Row],[Vertex]],GroupVertices[Vertex],0)),1,1,"")</f>
        <v>1</v>
      </c>
      <c r="BB22" s="48"/>
      <c r="BC22" s="48"/>
      <c r="BD22" s="48"/>
      <c r="BE22" s="48"/>
      <c r="BF22" s="48" t="s">
        <v>660</v>
      </c>
      <c r="BG22" s="48" t="s">
        <v>660</v>
      </c>
      <c r="BH22" s="119" t="s">
        <v>5427</v>
      </c>
      <c r="BI22" s="119" t="s">
        <v>5427</v>
      </c>
      <c r="BJ22" s="119" t="s">
        <v>5494</v>
      </c>
      <c r="BK22" s="119" t="s">
        <v>5494</v>
      </c>
      <c r="BL22" s="119">
        <v>1</v>
      </c>
      <c r="BM22" s="123">
        <v>2.9411764705882355</v>
      </c>
      <c r="BN22" s="119">
        <v>0</v>
      </c>
      <c r="BO22" s="123">
        <v>0</v>
      </c>
      <c r="BP22" s="119">
        <v>0</v>
      </c>
      <c r="BQ22" s="123">
        <v>0</v>
      </c>
      <c r="BR22" s="119">
        <v>33</v>
      </c>
      <c r="BS22" s="123">
        <v>97.05882352941177</v>
      </c>
      <c r="BT22" s="119">
        <v>34</v>
      </c>
      <c r="BU22" s="2"/>
      <c r="BV22" s="3"/>
      <c r="BW22" s="3"/>
      <c r="BX22" s="3"/>
      <c r="BY22" s="3"/>
    </row>
    <row r="23" spans="1:77" ht="41.45" customHeight="1">
      <c r="A23" s="64" t="s">
        <v>231</v>
      </c>
      <c r="C23" s="65"/>
      <c r="D23" s="65" t="s">
        <v>64</v>
      </c>
      <c r="E23" s="66">
        <v>163.37459617840776</v>
      </c>
      <c r="F23" s="68">
        <v>99.99825891625379</v>
      </c>
      <c r="G23" s="103" t="s">
        <v>717</v>
      </c>
      <c r="H23" s="65"/>
      <c r="I23" s="69" t="s">
        <v>231</v>
      </c>
      <c r="J23" s="70"/>
      <c r="K23" s="70"/>
      <c r="L23" s="69" t="s">
        <v>4647</v>
      </c>
      <c r="M23" s="73">
        <v>1.5802451764891847</v>
      </c>
      <c r="N23" s="74">
        <v>2389.948974609375</v>
      </c>
      <c r="O23" s="74">
        <v>5160.20654296875</v>
      </c>
      <c r="P23" s="75"/>
      <c r="Q23" s="76"/>
      <c r="R23" s="76"/>
      <c r="S23" s="88"/>
      <c r="T23" s="48">
        <v>0</v>
      </c>
      <c r="U23" s="48">
        <v>1</v>
      </c>
      <c r="V23" s="49">
        <v>0</v>
      </c>
      <c r="W23" s="49">
        <v>0.000948</v>
      </c>
      <c r="X23" s="49">
        <v>0.00283</v>
      </c>
      <c r="Y23" s="49">
        <v>0.493722</v>
      </c>
      <c r="Z23" s="49">
        <v>0</v>
      </c>
      <c r="AA23" s="49">
        <v>0</v>
      </c>
      <c r="AB23" s="71">
        <v>23</v>
      </c>
      <c r="AC23" s="71"/>
      <c r="AD23" s="72"/>
      <c r="AE23" s="78" t="s">
        <v>2712</v>
      </c>
      <c r="AF23" s="78">
        <v>1766</v>
      </c>
      <c r="AG23" s="78">
        <v>655</v>
      </c>
      <c r="AH23" s="78">
        <v>203523</v>
      </c>
      <c r="AI23" s="78">
        <v>383</v>
      </c>
      <c r="AJ23" s="78"/>
      <c r="AK23" s="78" t="s">
        <v>3114</v>
      </c>
      <c r="AL23" s="78" t="s">
        <v>3470</v>
      </c>
      <c r="AM23" s="83" t="s">
        <v>3709</v>
      </c>
      <c r="AN23" s="78"/>
      <c r="AO23" s="80">
        <v>40828.799409722225</v>
      </c>
      <c r="AP23" s="83" t="s">
        <v>3862</v>
      </c>
      <c r="AQ23" s="78" t="b">
        <v>1</v>
      </c>
      <c r="AR23" s="78" t="b">
        <v>0</v>
      </c>
      <c r="AS23" s="78" t="b">
        <v>1</v>
      </c>
      <c r="AT23" s="78"/>
      <c r="AU23" s="78">
        <v>76</v>
      </c>
      <c r="AV23" s="83" t="s">
        <v>4181</v>
      </c>
      <c r="AW23" s="78" t="b">
        <v>0</v>
      </c>
      <c r="AX23" s="78" t="s">
        <v>4210</v>
      </c>
      <c r="AY23" s="83" t="s">
        <v>4231</v>
      </c>
      <c r="AZ23" s="78" t="s">
        <v>66</v>
      </c>
      <c r="BA23" s="78" t="str">
        <f>REPLACE(INDEX(GroupVertices[Group],MATCH(Vertices[[#This Row],[Vertex]],GroupVertices[Vertex],0)),1,1,"")</f>
        <v>1</v>
      </c>
      <c r="BB23" s="48"/>
      <c r="BC23" s="48"/>
      <c r="BD23" s="48"/>
      <c r="BE23" s="48"/>
      <c r="BF23" s="48" t="s">
        <v>660</v>
      </c>
      <c r="BG23" s="48" t="s">
        <v>660</v>
      </c>
      <c r="BH23" s="119" t="s">
        <v>5427</v>
      </c>
      <c r="BI23" s="119" t="s">
        <v>5427</v>
      </c>
      <c r="BJ23" s="119" t="s">
        <v>5494</v>
      </c>
      <c r="BK23" s="119" t="s">
        <v>5494</v>
      </c>
      <c r="BL23" s="119">
        <v>1</v>
      </c>
      <c r="BM23" s="123">
        <v>2.9411764705882355</v>
      </c>
      <c r="BN23" s="119">
        <v>0</v>
      </c>
      <c r="BO23" s="123">
        <v>0</v>
      </c>
      <c r="BP23" s="119">
        <v>0</v>
      </c>
      <c r="BQ23" s="123">
        <v>0</v>
      </c>
      <c r="BR23" s="119">
        <v>33</v>
      </c>
      <c r="BS23" s="123">
        <v>97.05882352941177</v>
      </c>
      <c r="BT23" s="119">
        <v>34</v>
      </c>
      <c r="BU23" s="2"/>
      <c r="BV23" s="3"/>
      <c r="BW23" s="3"/>
      <c r="BX23" s="3"/>
      <c r="BY23" s="3"/>
    </row>
    <row r="24" spans="1:77" ht="41.45" customHeight="1">
      <c r="A24" s="64" t="s">
        <v>232</v>
      </c>
      <c r="C24" s="65"/>
      <c r="D24" s="65" t="s">
        <v>64</v>
      </c>
      <c r="E24" s="66">
        <v>162.1322130675415</v>
      </c>
      <c r="F24" s="68">
        <v>99.99983253698319</v>
      </c>
      <c r="G24" s="103" t="s">
        <v>4202</v>
      </c>
      <c r="H24" s="65"/>
      <c r="I24" s="69" t="s">
        <v>232</v>
      </c>
      <c r="J24" s="70"/>
      <c r="K24" s="70"/>
      <c r="L24" s="69" t="s">
        <v>4648</v>
      </c>
      <c r="M24" s="73">
        <v>1.0558098414027766</v>
      </c>
      <c r="N24" s="74">
        <v>9216.1025390625</v>
      </c>
      <c r="O24" s="74">
        <v>923.4370727539062</v>
      </c>
      <c r="P24" s="75"/>
      <c r="Q24" s="76"/>
      <c r="R24" s="76"/>
      <c r="S24" s="88"/>
      <c r="T24" s="48">
        <v>1</v>
      </c>
      <c r="U24" s="48">
        <v>1</v>
      </c>
      <c r="V24" s="49">
        <v>0</v>
      </c>
      <c r="W24" s="49">
        <v>0</v>
      </c>
      <c r="X24" s="49">
        <v>0</v>
      </c>
      <c r="Y24" s="49">
        <v>0.999999</v>
      </c>
      <c r="Z24" s="49">
        <v>0</v>
      </c>
      <c r="AA24" s="49" t="s">
        <v>5099</v>
      </c>
      <c r="AB24" s="71">
        <v>24</v>
      </c>
      <c r="AC24" s="71"/>
      <c r="AD24" s="72"/>
      <c r="AE24" s="78" t="s">
        <v>2713</v>
      </c>
      <c r="AF24" s="78">
        <v>24</v>
      </c>
      <c r="AG24" s="78">
        <v>63</v>
      </c>
      <c r="AH24" s="78">
        <v>2730</v>
      </c>
      <c r="AI24" s="78">
        <v>14</v>
      </c>
      <c r="AJ24" s="78"/>
      <c r="AK24" s="78" t="s">
        <v>3115</v>
      </c>
      <c r="AL24" s="78" t="s">
        <v>3469</v>
      </c>
      <c r="AM24" s="83" t="s">
        <v>3710</v>
      </c>
      <c r="AN24" s="78"/>
      <c r="AO24" s="80">
        <v>43596.395682870374</v>
      </c>
      <c r="AP24" s="83" t="s">
        <v>3863</v>
      </c>
      <c r="AQ24" s="78" t="b">
        <v>1</v>
      </c>
      <c r="AR24" s="78" t="b">
        <v>0</v>
      </c>
      <c r="AS24" s="78" t="b">
        <v>0</v>
      </c>
      <c r="AT24" s="78"/>
      <c r="AU24" s="78">
        <v>0</v>
      </c>
      <c r="AV24" s="78"/>
      <c r="AW24" s="78" t="b">
        <v>1</v>
      </c>
      <c r="AX24" s="78" t="s">
        <v>4210</v>
      </c>
      <c r="AY24" s="83" t="s">
        <v>4232</v>
      </c>
      <c r="AZ24" s="78" t="s">
        <v>66</v>
      </c>
      <c r="BA24" s="78" t="str">
        <f>REPLACE(INDEX(GroupVertices[Group],MATCH(Vertices[[#This Row],[Vertex]],GroupVertices[Vertex],0)),1,1,"")</f>
        <v>7</v>
      </c>
      <c r="BB24" s="48"/>
      <c r="BC24" s="48"/>
      <c r="BD24" s="48"/>
      <c r="BE24" s="48"/>
      <c r="BF24" s="48" t="s">
        <v>662</v>
      </c>
      <c r="BG24" s="48" t="s">
        <v>662</v>
      </c>
      <c r="BH24" s="119" t="s">
        <v>5429</v>
      </c>
      <c r="BI24" s="119" t="s">
        <v>5429</v>
      </c>
      <c r="BJ24" s="119" t="s">
        <v>5496</v>
      </c>
      <c r="BK24" s="119" t="s">
        <v>5496</v>
      </c>
      <c r="BL24" s="119">
        <v>1</v>
      </c>
      <c r="BM24" s="123">
        <v>2.7777777777777777</v>
      </c>
      <c r="BN24" s="119">
        <v>0</v>
      </c>
      <c r="BO24" s="123">
        <v>0</v>
      </c>
      <c r="BP24" s="119">
        <v>0</v>
      </c>
      <c r="BQ24" s="123">
        <v>0</v>
      </c>
      <c r="BR24" s="119">
        <v>35</v>
      </c>
      <c r="BS24" s="123">
        <v>97.22222222222223</v>
      </c>
      <c r="BT24" s="119">
        <v>36</v>
      </c>
      <c r="BU24" s="2"/>
      <c r="BV24" s="3"/>
      <c r="BW24" s="3"/>
      <c r="BX24" s="3"/>
      <c r="BY24" s="3"/>
    </row>
    <row r="25" spans="1:77" ht="41.45" customHeight="1">
      <c r="A25" s="64" t="s">
        <v>233</v>
      </c>
      <c r="C25" s="65"/>
      <c r="D25" s="65" t="s">
        <v>64</v>
      </c>
      <c r="E25" s="66">
        <v>162.05666274323207</v>
      </c>
      <c r="F25" s="68">
        <v>99.99992823013565</v>
      </c>
      <c r="G25" s="103" t="s">
        <v>718</v>
      </c>
      <c r="H25" s="65"/>
      <c r="I25" s="69" t="s">
        <v>233</v>
      </c>
      <c r="J25" s="70"/>
      <c r="K25" s="70"/>
      <c r="L25" s="69" t="s">
        <v>4649</v>
      </c>
      <c r="M25" s="73">
        <v>1.023918503458333</v>
      </c>
      <c r="N25" s="74">
        <v>810.4359741210938</v>
      </c>
      <c r="O25" s="74">
        <v>2287.989990234375</v>
      </c>
      <c r="P25" s="75"/>
      <c r="Q25" s="76"/>
      <c r="R25" s="76"/>
      <c r="S25" s="88"/>
      <c r="T25" s="48">
        <v>0</v>
      </c>
      <c r="U25" s="48">
        <v>1</v>
      </c>
      <c r="V25" s="49">
        <v>0</v>
      </c>
      <c r="W25" s="49">
        <v>0.000948</v>
      </c>
      <c r="X25" s="49">
        <v>0.00283</v>
      </c>
      <c r="Y25" s="49">
        <v>0.493722</v>
      </c>
      <c r="Z25" s="49">
        <v>0</v>
      </c>
      <c r="AA25" s="49">
        <v>0</v>
      </c>
      <c r="AB25" s="71">
        <v>25</v>
      </c>
      <c r="AC25" s="71"/>
      <c r="AD25" s="72"/>
      <c r="AE25" s="78" t="s">
        <v>2714</v>
      </c>
      <c r="AF25" s="78">
        <v>90</v>
      </c>
      <c r="AG25" s="78">
        <v>27</v>
      </c>
      <c r="AH25" s="78">
        <v>4252</v>
      </c>
      <c r="AI25" s="78">
        <v>4798</v>
      </c>
      <c r="AJ25" s="78"/>
      <c r="AK25" s="78"/>
      <c r="AL25" s="78" t="s">
        <v>3471</v>
      </c>
      <c r="AM25" s="78"/>
      <c r="AN25" s="78"/>
      <c r="AO25" s="80">
        <v>41023.209027777775</v>
      </c>
      <c r="AP25" s="78"/>
      <c r="AQ25" s="78" t="b">
        <v>1</v>
      </c>
      <c r="AR25" s="78" t="b">
        <v>0</v>
      </c>
      <c r="AS25" s="78" t="b">
        <v>1</v>
      </c>
      <c r="AT25" s="78"/>
      <c r="AU25" s="78">
        <v>0</v>
      </c>
      <c r="AV25" s="83" t="s">
        <v>4181</v>
      </c>
      <c r="AW25" s="78" t="b">
        <v>0</v>
      </c>
      <c r="AX25" s="78" t="s">
        <v>4210</v>
      </c>
      <c r="AY25" s="83" t="s">
        <v>4233</v>
      </c>
      <c r="AZ25" s="78" t="s">
        <v>66</v>
      </c>
      <c r="BA25" s="78" t="str">
        <f>REPLACE(INDEX(GroupVertices[Group],MATCH(Vertices[[#This Row],[Vertex]],GroupVertices[Vertex],0)),1,1,"")</f>
        <v>1</v>
      </c>
      <c r="BB25" s="48"/>
      <c r="BC25" s="48"/>
      <c r="BD25" s="48"/>
      <c r="BE25" s="48"/>
      <c r="BF25" s="48" t="s">
        <v>660</v>
      </c>
      <c r="BG25" s="48" t="s">
        <v>660</v>
      </c>
      <c r="BH25" s="119" t="s">
        <v>5427</v>
      </c>
      <c r="BI25" s="119" t="s">
        <v>5427</v>
      </c>
      <c r="BJ25" s="119" t="s">
        <v>5494</v>
      </c>
      <c r="BK25" s="119" t="s">
        <v>5494</v>
      </c>
      <c r="BL25" s="119">
        <v>1</v>
      </c>
      <c r="BM25" s="123">
        <v>2.9411764705882355</v>
      </c>
      <c r="BN25" s="119">
        <v>0</v>
      </c>
      <c r="BO25" s="123">
        <v>0</v>
      </c>
      <c r="BP25" s="119">
        <v>0</v>
      </c>
      <c r="BQ25" s="123">
        <v>0</v>
      </c>
      <c r="BR25" s="119">
        <v>33</v>
      </c>
      <c r="BS25" s="123">
        <v>97.05882352941177</v>
      </c>
      <c r="BT25" s="119">
        <v>34</v>
      </c>
      <c r="BU25" s="2"/>
      <c r="BV25" s="3"/>
      <c r="BW25" s="3"/>
      <c r="BX25" s="3"/>
      <c r="BY25" s="3"/>
    </row>
    <row r="26" spans="1:77" ht="41.45" customHeight="1">
      <c r="A26" s="64" t="s">
        <v>234</v>
      </c>
      <c r="C26" s="65"/>
      <c r="D26" s="65" t="s">
        <v>64</v>
      </c>
      <c r="E26" s="66">
        <v>162.14060754802034</v>
      </c>
      <c r="F26" s="68">
        <v>99.9998219044107</v>
      </c>
      <c r="G26" s="103" t="s">
        <v>719</v>
      </c>
      <c r="H26" s="65"/>
      <c r="I26" s="69" t="s">
        <v>234</v>
      </c>
      <c r="J26" s="70"/>
      <c r="K26" s="70"/>
      <c r="L26" s="69" t="s">
        <v>4650</v>
      </c>
      <c r="M26" s="73">
        <v>1.0593533233966037</v>
      </c>
      <c r="N26" s="74">
        <v>2163.860107421875</v>
      </c>
      <c r="O26" s="74">
        <v>573.3887939453125</v>
      </c>
      <c r="P26" s="75"/>
      <c r="Q26" s="76"/>
      <c r="R26" s="76"/>
      <c r="S26" s="88"/>
      <c r="T26" s="48">
        <v>0</v>
      </c>
      <c r="U26" s="48">
        <v>1</v>
      </c>
      <c r="V26" s="49">
        <v>0</v>
      </c>
      <c r="W26" s="49">
        <v>0.000948</v>
      </c>
      <c r="X26" s="49">
        <v>0.00283</v>
      </c>
      <c r="Y26" s="49">
        <v>0.493722</v>
      </c>
      <c r="Z26" s="49">
        <v>0</v>
      </c>
      <c r="AA26" s="49">
        <v>0</v>
      </c>
      <c r="AB26" s="71">
        <v>26</v>
      </c>
      <c r="AC26" s="71"/>
      <c r="AD26" s="72"/>
      <c r="AE26" s="78" t="s">
        <v>2715</v>
      </c>
      <c r="AF26" s="78">
        <v>264</v>
      </c>
      <c r="AG26" s="78">
        <v>67</v>
      </c>
      <c r="AH26" s="78">
        <v>145</v>
      </c>
      <c r="AI26" s="78">
        <v>57</v>
      </c>
      <c r="AJ26" s="78"/>
      <c r="AK26" s="78" t="s">
        <v>3116</v>
      </c>
      <c r="AL26" s="78" t="s">
        <v>3472</v>
      </c>
      <c r="AM26" s="78"/>
      <c r="AN26" s="78"/>
      <c r="AO26" s="80">
        <v>41407.80489583333</v>
      </c>
      <c r="AP26" s="78"/>
      <c r="AQ26" s="78" t="b">
        <v>0</v>
      </c>
      <c r="AR26" s="78" t="b">
        <v>0</v>
      </c>
      <c r="AS26" s="78" t="b">
        <v>0</v>
      </c>
      <c r="AT26" s="78"/>
      <c r="AU26" s="78">
        <v>1</v>
      </c>
      <c r="AV26" s="83" t="s">
        <v>4181</v>
      </c>
      <c r="AW26" s="78" t="b">
        <v>0</v>
      </c>
      <c r="AX26" s="78" t="s">
        <v>4210</v>
      </c>
      <c r="AY26" s="83" t="s">
        <v>4234</v>
      </c>
      <c r="AZ26" s="78" t="s">
        <v>66</v>
      </c>
      <c r="BA26" s="78" t="str">
        <f>REPLACE(INDEX(GroupVertices[Group],MATCH(Vertices[[#This Row],[Vertex]],GroupVertices[Vertex],0)),1,1,"")</f>
        <v>1</v>
      </c>
      <c r="BB26" s="48"/>
      <c r="BC26" s="48"/>
      <c r="BD26" s="48"/>
      <c r="BE26" s="48"/>
      <c r="BF26" s="48" t="s">
        <v>660</v>
      </c>
      <c r="BG26" s="48" t="s">
        <v>660</v>
      </c>
      <c r="BH26" s="119" t="s">
        <v>5427</v>
      </c>
      <c r="BI26" s="119" t="s">
        <v>5427</v>
      </c>
      <c r="BJ26" s="119" t="s">
        <v>5494</v>
      </c>
      <c r="BK26" s="119" t="s">
        <v>5494</v>
      </c>
      <c r="BL26" s="119">
        <v>1</v>
      </c>
      <c r="BM26" s="123">
        <v>2.9411764705882355</v>
      </c>
      <c r="BN26" s="119">
        <v>0</v>
      </c>
      <c r="BO26" s="123">
        <v>0</v>
      </c>
      <c r="BP26" s="119">
        <v>0</v>
      </c>
      <c r="BQ26" s="123">
        <v>0</v>
      </c>
      <c r="BR26" s="119">
        <v>33</v>
      </c>
      <c r="BS26" s="123">
        <v>97.05882352941177</v>
      </c>
      <c r="BT26" s="119">
        <v>34</v>
      </c>
      <c r="BU26" s="2"/>
      <c r="BV26" s="3"/>
      <c r="BW26" s="3"/>
      <c r="BX26" s="3"/>
      <c r="BY26" s="3"/>
    </row>
    <row r="27" spans="1:77" ht="41.45" customHeight="1">
      <c r="A27" s="64" t="s">
        <v>235</v>
      </c>
      <c r="C27" s="65"/>
      <c r="D27" s="65" t="s">
        <v>64</v>
      </c>
      <c r="E27" s="66">
        <v>162.18467857053417</v>
      </c>
      <c r="F27" s="68">
        <v>99.99976608340509</v>
      </c>
      <c r="G27" s="103" t="s">
        <v>720</v>
      </c>
      <c r="H27" s="65"/>
      <c r="I27" s="69" t="s">
        <v>235</v>
      </c>
      <c r="J27" s="70"/>
      <c r="K27" s="70"/>
      <c r="L27" s="69" t="s">
        <v>4651</v>
      </c>
      <c r="M27" s="73">
        <v>1.077956603864196</v>
      </c>
      <c r="N27" s="74">
        <v>2200.85009765625</v>
      </c>
      <c r="O27" s="74">
        <v>9237.85546875</v>
      </c>
      <c r="P27" s="75"/>
      <c r="Q27" s="76"/>
      <c r="R27" s="76"/>
      <c r="S27" s="88"/>
      <c r="T27" s="48">
        <v>0</v>
      </c>
      <c r="U27" s="48">
        <v>1</v>
      </c>
      <c r="V27" s="49">
        <v>0</v>
      </c>
      <c r="W27" s="49">
        <v>0.000948</v>
      </c>
      <c r="X27" s="49">
        <v>0.00283</v>
      </c>
      <c r="Y27" s="49">
        <v>0.493722</v>
      </c>
      <c r="Z27" s="49">
        <v>0</v>
      </c>
      <c r="AA27" s="49">
        <v>0</v>
      </c>
      <c r="AB27" s="71">
        <v>27</v>
      </c>
      <c r="AC27" s="71"/>
      <c r="AD27" s="72"/>
      <c r="AE27" s="78" t="s">
        <v>2716</v>
      </c>
      <c r="AF27" s="78">
        <v>735</v>
      </c>
      <c r="AG27" s="78">
        <v>88</v>
      </c>
      <c r="AH27" s="78">
        <v>3563</v>
      </c>
      <c r="AI27" s="78">
        <v>15720</v>
      </c>
      <c r="AJ27" s="78"/>
      <c r="AK27" s="78" t="s">
        <v>3117</v>
      </c>
      <c r="AL27" s="78"/>
      <c r="AM27" s="78"/>
      <c r="AN27" s="78"/>
      <c r="AO27" s="80">
        <v>41337.863020833334</v>
      </c>
      <c r="AP27" s="83" t="s">
        <v>3864</v>
      </c>
      <c r="AQ27" s="78" t="b">
        <v>0</v>
      </c>
      <c r="AR27" s="78" t="b">
        <v>0</v>
      </c>
      <c r="AS27" s="78" t="b">
        <v>1</v>
      </c>
      <c r="AT27" s="78"/>
      <c r="AU27" s="78">
        <v>4</v>
      </c>
      <c r="AV27" s="83" t="s">
        <v>4181</v>
      </c>
      <c r="AW27" s="78" t="b">
        <v>0</v>
      </c>
      <c r="AX27" s="78" t="s">
        <v>4210</v>
      </c>
      <c r="AY27" s="83" t="s">
        <v>4235</v>
      </c>
      <c r="AZ27" s="78" t="s">
        <v>66</v>
      </c>
      <c r="BA27" s="78" t="str">
        <f>REPLACE(INDEX(GroupVertices[Group],MATCH(Vertices[[#This Row],[Vertex]],GroupVertices[Vertex],0)),1,1,"")</f>
        <v>1</v>
      </c>
      <c r="BB27" s="48"/>
      <c r="BC27" s="48"/>
      <c r="BD27" s="48"/>
      <c r="BE27" s="48"/>
      <c r="BF27" s="48" t="s">
        <v>660</v>
      </c>
      <c r="BG27" s="48" t="s">
        <v>660</v>
      </c>
      <c r="BH27" s="119" t="s">
        <v>5427</v>
      </c>
      <c r="BI27" s="119" t="s">
        <v>5427</v>
      </c>
      <c r="BJ27" s="119" t="s">
        <v>5494</v>
      </c>
      <c r="BK27" s="119" t="s">
        <v>5494</v>
      </c>
      <c r="BL27" s="119">
        <v>1</v>
      </c>
      <c r="BM27" s="123">
        <v>2.9411764705882355</v>
      </c>
      <c r="BN27" s="119">
        <v>0</v>
      </c>
      <c r="BO27" s="123">
        <v>0</v>
      </c>
      <c r="BP27" s="119">
        <v>0</v>
      </c>
      <c r="BQ27" s="123">
        <v>0</v>
      </c>
      <c r="BR27" s="119">
        <v>33</v>
      </c>
      <c r="BS27" s="123">
        <v>97.05882352941177</v>
      </c>
      <c r="BT27" s="119">
        <v>34</v>
      </c>
      <c r="BU27" s="2"/>
      <c r="BV27" s="3"/>
      <c r="BW27" s="3"/>
      <c r="BX27" s="3"/>
      <c r="BY27" s="3"/>
    </row>
    <row r="28" spans="1:77" ht="41.45" customHeight="1">
      <c r="A28" s="64" t="s">
        <v>236</v>
      </c>
      <c r="C28" s="65"/>
      <c r="D28" s="65" t="s">
        <v>64</v>
      </c>
      <c r="E28" s="66">
        <v>163.49631614535073</v>
      </c>
      <c r="F28" s="68">
        <v>99.9981047439526</v>
      </c>
      <c r="G28" s="103" t="s">
        <v>721</v>
      </c>
      <c r="H28" s="65"/>
      <c r="I28" s="69" t="s">
        <v>236</v>
      </c>
      <c r="J28" s="70"/>
      <c r="K28" s="70"/>
      <c r="L28" s="69" t="s">
        <v>4652</v>
      </c>
      <c r="M28" s="73">
        <v>1.6316256653996775</v>
      </c>
      <c r="N28" s="74">
        <v>909.5323486328125</v>
      </c>
      <c r="O28" s="74">
        <v>4820.61767578125</v>
      </c>
      <c r="P28" s="75"/>
      <c r="Q28" s="76"/>
      <c r="R28" s="76"/>
      <c r="S28" s="88"/>
      <c r="T28" s="48">
        <v>0</v>
      </c>
      <c r="U28" s="48">
        <v>1</v>
      </c>
      <c r="V28" s="49">
        <v>0</v>
      </c>
      <c r="W28" s="49">
        <v>0.000948</v>
      </c>
      <c r="X28" s="49">
        <v>0.00283</v>
      </c>
      <c r="Y28" s="49">
        <v>0.493722</v>
      </c>
      <c r="Z28" s="49">
        <v>0</v>
      </c>
      <c r="AA28" s="49">
        <v>0</v>
      </c>
      <c r="AB28" s="71">
        <v>28</v>
      </c>
      <c r="AC28" s="71"/>
      <c r="AD28" s="72"/>
      <c r="AE28" s="78" t="s">
        <v>2717</v>
      </c>
      <c r="AF28" s="78">
        <v>250</v>
      </c>
      <c r="AG28" s="78">
        <v>713</v>
      </c>
      <c r="AH28" s="78">
        <v>24789</v>
      </c>
      <c r="AI28" s="78">
        <v>2051</v>
      </c>
      <c r="AJ28" s="78"/>
      <c r="AK28" s="78" t="s">
        <v>3118</v>
      </c>
      <c r="AL28" s="78" t="s">
        <v>3473</v>
      </c>
      <c r="AM28" s="83" t="s">
        <v>3711</v>
      </c>
      <c r="AN28" s="78"/>
      <c r="AO28" s="80">
        <v>41992.53524305556</v>
      </c>
      <c r="AP28" s="83" t="s">
        <v>3865</v>
      </c>
      <c r="AQ28" s="78" t="b">
        <v>0</v>
      </c>
      <c r="AR28" s="78" t="b">
        <v>0</v>
      </c>
      <c r="AS28" s="78" t="b">
        <v>1</v>
      </c>
      <c r="AT28" s="78"/>
      <c r="AU28" s="78">
        <v>1</v>
      </c>
      <c r="AV28" s="83" t="s">
        <v>4181</v>
      </c>
      <c r="AW28" s="78" t="b">
        <v>0</v>
      </c>
      <c r="AX28" s="78" t="s">
        <v>4210</v>
      </c>
      <c r="AY28" s="83" t="s">
        <v>4236</v>
      </c>
      <c r="AZ28" s="78" t="s">
        <v>66</v>
      </c>
      <c r="BA28" s="78" t="str">
        <f>REPLACE(INDEX(GroupVertices[Group],MATCH(Vertices[[#This Row],[Vertex]],GroupVertices[Vertex],0)),1,1,"")</f>
        <v>1</v>
      </c>
      <c r="BB28" s="48"/>
      <c r="BC28" s="48"/>
      <c r="BD28" s="48"/>
      <c r="BE28" s="48"/>
      <c r="BF28" s="48" t="s">
        <v>660</v>
      </c>
      <c r="BG28" s="48" t="s">
        <v>660</v>
      </c>
      <c r="BH28" s="119" t="s">
        <v>5427</v>
      </c>
      <c r="BI28" s="119" t="s">
        <v>5427</v>
      </c>
      <c r="BJ28" s="119" t="s">
        <v>5494</v>
      </c>
      <c r="BK28" s="119" t="s">
        <v>5494</v>
      </c>
      <c r="BL28" s="119">
        <v>1</v>
      </c>
      <c r="BM28" s="123">
        <v>2.9411764705882355</v>
      </c>
      <c r="BN28" s="119">
        <v>0</v>
      </c>
      <c r="BO28" s="123">
        <v>0</v>
      </c>
      <c r="BP28" s="119">
        <v>0</v>
      </c>
      <c r="BQ28" s="123">
        <v>0</v>
      </c>
      <c r="BR28" s="119">
        <v>33</v>
      </c>
      <c r="BS28" s="123">
        <v>97.05882352941177</v>
      </c>
      <c r="BT28" s="119">
        <v>34</v>
      </c>
      <c r="BU28" s="2"/>
      <c r="BV28" s="3"/>
      <c r="BW28" s="3"/>
      <c r="BX28" s="3"/>
      <c r="BY28" s="3"/>
    </row>
    <row r="29" spans="1:77" ht="41.45" customHeight="1">
      <c r="A29" s="64" t="s">
        <v>237</v>
      </c>
      <c r="C29" s="65"/>
      <c r="D29" s="65" t="s">
        <v>64</v>
      </c>
      <c r="E29" s="66">
        <v>164.53513310460545</v>
      </c>
      <c r="F29" s="68">
        <v>99.99678896310621</v>
      </c>
      <c r="G29" s="103" t="s">
        <v>722</v>
      </c>
      <c r="H29" s="65"/>
      <c r="I29" s="69" t="s">
        <v>237</v>
      </c>
      <c r="J29" s="70"/>
      <c r="K29" s="70"/>
      <c r="L29" s="69" t="s">
        <v>4653</v>
      </c>
      <c r="M29" s="73">
        <v>2.0701315621357788</v>
      </c>
      <c r="N29" s="74">
        <v>3615.764892578125</v>
      </c>
      <c r="O29" s="74">
        <v>7143.78369140625</v>
      </c>
      <c r="P29" s="75"/>
      <c r="Q29" s="76"/>
      <c r="R29" s="76"/>
      <c r="S29" s="88"/>
      <c r="T29" s="48">
        <v>0</v>
      </c>
      <c r="U29" s="48">
        <v>1</v>
      </c>
      <c r="V29" s="49">
        <v>0</v>
      </c>
      <c r="W29" s="49">
        <v>0.000948</v>
      </c>
      <c r="X29" s="49">
        <v>0.00283</v>
      </c>
      <c r="Y29" s="49">
        <v>0.493722</v>
      </c>
      <c r="Z29" s="49">
        <v>0</v>
      </c>
      <c r="AA29" s="49">
        <v>0</v>
      </c>
      <c r="AB29" s="71">
        <v>29</v>
      </c>
      <c r="AC29" s="71"/>
      <c r="AD29" s="72"/>
      <c r="AE29" s="78" t="s">
        <v>2718</v>
      </c>
      <c r="AF29" s="78">
        <v>572</v>
      </c>
      <c r="AG29" s="78">
        <v>1208</v>
      </c>
      <c r="AH29" s="78">
        <v>10976</v>
      </c>
      <c r="AI29" s="78">
        <v>18374</v>
      </c>
      <c r="AJ29" s="78"/>
      <c r="AK29" s="78" t="s">
        <v>3119</v>
      </c>
      <c r="AL29" s="78" t="s">
        <v>3474</v>
      </c>
      <c r="AM29" s="78"/>
      <c r="AN29" s="78"/>
      <c r="AO29" s="80">
        <v>40648.58803240741</v>
      </c>
      <c r="AP29" s="83" t="s">
        <v>3866</v>
      </c>
      <c r="AQ29" s="78" t="b">
        <v>1</v>
      </c>
      <c r="AR29" s="78" t="b">
        <v>0</v>
      </c>
      <c r="AS29" s="78" t="b">
        <v>1</v>
      </c>
      <c r="AT29" s="78"/>
      <c r="AU29" s="78">
        <v>38</v>
      </c>
      <c r="AV29" s="83" t="s">
        <v>4181</v>
      </c>
      <c r="AW29" s="78" t="b">
        <v>0</v>
      </c>
      <c r="AX29" s="78" t="s">
        <v>4210</v>
      </c>
      <c r="AY29" s="83" t="s">
        <v>4237</v>
      </c>
      <c r="AZ29" s="78" t="s">
        <v>66</v>
      </c>
      <c r="BA29" s="78" t="str">
        <f>REPLACE(INDEX(GroupVertices[Group],MATCH(Vertices[[#This Row],[Vertex]],GroupVertices[Vertex],0)),1,1,"")</f>
        <v>1</v>
      </c>
      <c r="BB29" s="48"/>
      <c r="BC29" s="48"/>
      <c r="BD29" s="48"/>
      <c r="BE29" s="48"/>
      <c r="BF29" s="48" t="s">
        <v>660</v>
      </c>
      <c r="BG29" s="48" t="s">
        <v>660</v>
      </c>
      <c r="BH29" s="119" t="s">
        <v>5427</v>
      </c>
      <c r="BI29" s="119" t="s">
        <v>5427</v>
      </c>
      <c r="BJ29" s="119" t="s">
        <v>5494</v>
      </c>
      <c r="BK29" s="119" t="s">
        <v>5494</v>
      </c>
      <c r="BL29" s="119">
        <v>1</v>
      </c>
      <c r="BM29" s="123">
        <v>2.9411764705882355</v>
      </c>
      <c r="BN29" s="119">
        <v>0</v>
      </c>
      <c r="BO29" s="123">
        <v>0</v>
      </c>
      <c r="BP29" s="119">
        <v>0</v>
      </c>
      <c r="BQ29" s="123">
        <v>0</v>
      </c>
      <c r="BR29" s="119">
        <v>33</v>
      </c>
      <c r="BS29" s="123">
        <v>97.05882352941177</v>
      </c>
      <c r="BT29" s="119">
        <v>34</v>
      </c>
      <c r="BU29" s="2"/>
      <c r="BV29" s="3"/>
      <c r="BW29" s="3"/>
      <c r="BX29" s="3"/>
      <c r="BY29" s="3"/>
    </row>
    <row r="30" spans="1:77" ht="41.45" customHeight="1">
      <c r="A30" s="64" t="s">
        <v>238</v>
      </c>
      <c r="C30" s="65"/>
      <c r="D30" s="65" t="s">
        <v>64</v>
      </c>
      <c r="E30" s="66">
        <v>162.02308482131676</v>
      </c>
      <c r="F30" s="68">
        <v>99.99997076042564</v>
      </c>
      <c r="G30" s="103" t="s">
        <v>723</v>
      </c>
      <c r="H30" s="65"/>
      <c r="I30" s="69" t="s">
        <v>238</v>
      </c>
      <c r="J30" s="70"/>
      <c r="K30" s="70"/>
      <c r="L30" s="69" t="s">
        <v>4654</v>
      </c>
      <c r="M30" s="73">
        <v>1.0097445754830245</v>
      </c>
      <c r="N30" s="74">
        <v>1635.098388671875</v>
      </c>
      <c r="O30" s="74">
        <v>913.080810546875</v>
      </c>
      <c r="P30" s="75"/>
      <c r="Q30" s="76"/>
      <c r="R30" s="76"/>
      <c r="S30" s="88"/>
      <c r="T30" s="48">
        <v>0</v>
      </c>
      <c r="U30" s="48">
        <v>1</v>
      </c>
      <c r="V30" s="49">
        <v>0</v>
      </c>
      <c r="W30" s="49">
        <v>0.000948</v>
      </c>
      <c r="X30" s="49">
        <v>0.00283</v>
      </c>
      <c r="Y30" s="49">
        <v>0.493722</v>
      </c>
      <c r="Z30" s="49">
        <v>0</v>
      </c>
      <c r="AA30" s="49">
        <v>0</v>
      </c>
      <c r="AB30" s="71">
        <v>30</v>
      </c>
      <c r="AC30" s="71"/>
      <c r="AD30" s="72"/>
      <c r="AE30" s="78" t="s">
        <v>2719</v>
      </c>
      <c r="AF30" s="78">
        <v>133</v>
      </c>
      <c r="AG30" s="78">
        <v>11</v>
      </c>
      <c r="AH30" s="78">
        <v>57</v>
      </c>
      <c r="AI30" s="78">
        <v>327</v>
      </c>
      <c r="AJ30" s="78"/>
      <c r="AK30" s="78"/>
      <c r="AL30" s="78"/>
      <c r="AM30" s="78"/>
      <c r="AN30" s="78"/>
      <c r="AO30" s="80">
        <v>40990.990324074075</v>
      </c>
      <c r="AP30" s="78"/>
      <c r="AQ30" s="78" t="b">
        <v>1</v>
      </c>
      <c r="AR30" s="78" t="b">
        <v>1</v>
      </c>
      <c r="AS30" s="78" t="b">
        <v>0</v>
      </c>
      <c r="AT30" s="78"/>
      <c r="AU30" s="78">
        <v>0</v>
      </c>
      <c r="AV30" s="83" t="s">
        <v>4181</v>
      </c>
      <c r="AW30" s="78" t="b">
        <v>0</v>
      </c>
      <c r="AX30" s="78" t="s">
        <v>4210</v>
      </c>
      <c r="AY30" s="83" t="s">
        <v>4238</v>
      </c>
      <c r="AZ30" s="78" t="s">
        <v>66</v>
      </c>
      <c r="BA30" s="78" t="str">
        <f>REPLACE(INDEX(GroupVertices[Group],MATCH(Vertices[[#This Row],[Vertex]],GroupVertices[Vertex],0)),1,1,"")</f>
        <v>1</v>
      </c>
      <c r="BB30" s="48"/>
      <c r="BC30" s="48"/>
      <c r="BD30" s="48"/>
      <c r="BE30" s="48"/>
      <c r="BF30" s="48" t="s">
        <v>660</v>
      </c>
      <c r="BG30" s="48" t="s">
        <v>660</v>
      </c>
      <c r="BH30" s="119" t="s">
        <v>5427</v>
      </c>
      <c r="BI30" s="119" t="s">
        <v>5427</v>
      </c>
      <c r="BJ30" s="119" t="s">
        <v>5494</v>
      </c>
      <c r="BK30" s="119" t="s">
        <v>5494</v>
      </c>
      <c r="BL30" s="119">
        <v>1</v>
      </c>
      <c r="BM30" s="123">
        <v>2.9411764705882355</v>
      </c>
      <c r="BN30" s="119">
        <v>0</v>
      </c>
      <c r="BO30" s="123">
        <v>0</v>
      </c>
      <c r="BP30" s="119">
        <v>0</v>
      </c>
      <c r="BQ30" s="123">
        <v>0</v>
      </c>
      <c r="BR30" s="119">
        <v>33</v>
      </c>
      <c r="BS30" s="123">
        <v>97.05882352941177</v>
      </c>
      <c r="BT30" s="119">
        <v>34</v>
      </c>
      <c r="BU30" s="2"/>
      <c r="BV30" s="3"/>
      <c r="BW30" s="3"/>
      <c r="BX30" s="3"/>
      <c r="BY30" s="3"/>
    </row>
    <row r="31" spans="1:77" ht="41.45" customHeight="1">
      <c r="A31" s="64" t="s">
        <v>239</v>
      </c>
      <c r="C31" s="65"/>
      <c r="D31" s="65" t="s">
        <v>64</v>
      </c>
      <c r="E31" s="66">
        <v>163.0283238586562</v>
      </c>
      <c r="F31" s="68">
        <v>99.99869750986925</v>
      </c>
      <c r="G31" s="103" t="s">
        <v>724</v>
      </c>
      <c r="H31" s="65"/>
      <c r="I31" s="69" t="s">
        <v>239</v>
      </c>
      <c r="J31" s="70"/>
      <c r="K31" s="70"/>
      <c r="L31" s="69" t="s">
        <v>4655</v>
      </c>
      <c r="M31" s="73">
        <v>1.4340765442438177</v>
      </c>
      <c r="N31" s="74">
        <v>604.7919311523438</v>
      </c>
      <c r="O31" s="74">
        <v>3449.844482421875</v>
      </c>
      <c r="P31" s="75"/>
      <c r="Q31" s="76"/>
      <c r="R31" s="76"/>
      <c r="S31" s="88"/>
      <c r="T31" s="48">
        <v>0</v>
      </c>
      <c r="U31" s="48">
        <v>1</v>
      </c>
      <c r="V31" s="49">
        <v>0</v>
      </c>
      <c r="W31" s="49">
        <v>0.000948</v>
      </c>
      <c r="X31" s="49">
        <v>0.00283</v>
      </c>
      <c r="Y31" s="49">
        <v>0.493722</v>
      </c>
      <c r="Z31" s="49">
        <v>0</v>
      </c>
      <c r="AA31" s="49">
        <v>0</v>
      </c>
      <c r="AB31" s="71">
        <v>31</v>
      </c>
      <c r="AC31" s="71"/>
      <c r="AD31" s="72"/>
      <c r="AE31" s="78" t="s">
        <v>2720</v>
      </c>
      <c r="AF31" s="78">
        <v>391</v>
      </c>
      <c r="AG31" s="78">
        <v>490</v>
      </c>
      <c r="AH31" s="78">
        <v>122732</v>
      </c>
      <c r="AI31" s="78">
        <v>53468</v>
      </c>
      <c r="AJ31" s="78"/>
      <c r="AK31" s="78" t="s">
        <v>3120</v>
      </c>
      <c r="AL31" s="78" t="s">
        <v>3475</v>
      </c>
      <c r="AM31" s="83" t="s">
        <v>3712</v>
      </c>
      <c r="AN31" s="78"/>
      <c r="AO31" s="80">
        <v>40374.819247685184</v>
      </c>
      <c r="AP31" s="83" t="s">
        <v>3867</v>
      </c>
      <c r="AQ31" s="78" t="b">
        <v>0</v>
      </c>
      <c r="AR31" s="78" t="b">
        <v>0</v>
      </c>
      <c r="AS31" s="78" t="b">
        <v>0</v>
      </c>
      <c r="AT31" s="78"/>
      <c r="AU31" s="78">
        <v>133</v>
      </c>
      <c r="AV31" s="83" t="s">
        <v>4181</v>
      </c>
      <c r="AW31" s="78" t="b">
        <v>0</v>
      </c>
      <c r="AX31" s="78" t="s">
        <v>4210</v>
      </c>
      <c r="AY31" s="83" t="s">
        <v>4239</v>
      </c>
      <c r="AZ31" s="78" t="s">
        <v>66</v>
      </c>
      <c r="BA31" s="78" t="str">
        <f>REPLACE(INDEX(GroupVertices[Group],MATCH(Vertices[[#This Row],[Vertex]],GroupVertices[Vertex],0)),1,1,"")</f>
        <v>1</v>
      </c>
      <c r="BB31" s="48"/>
      <c r="BC31" s="48"/>
      <c r="BD31" s="48"/>
      <c r="BE31" s="48"/>
      <c r="BF31" s="48" t="s">
        <v>660</v>
      </c>
      <c r="BG31" s="48" t="s">
        <v>660</v>
      </c>
      <c r="BH31" s="119" t="s">
        <v>5427</v>
      </c>
      <c r="BI31" s="119" t="s">
        <v>5427</v>
      </c>
      <c r="BJ31" s="119" t="s">
        <v>5494</v>
      </c>
      <c r="BK31" s="119" t="s">
        <v>5494</v>
      </c>
      <c r="BL31" s="119">
        <v>1</v>
      </c>
      <c r="BM31" s="123">
        <v>2.9411764705882355</v>
      </c>
      <c r="BN31" s="119">
        <v>0</v>
      </c>
      <c r="BO31" s="123">
        <v>0</v>
      </c>
      <c r="BP31" s="119">
        <v>0</v>
      </c>
      <c r="BQ31" s="123">
        <v>0</v>
      </c>
      <c r="BR31" s="119">
        <v>33</v>
      </c>
      <c r="BS31" s="123">
        <v>97.05882352941177</v>
      </c>
      <c r="BT31" s="119">
        <v>34</v>
      </c>
      <c r="BU31" s="2"/>
      <c r="BV31" s="3"/>
      <c r="BW31" s="3"/>
      <c r="BX31" s="3"/>
      <c r="BY31" s="3"/>
    </row>
    <row r="32" spans="1:77" ht="41.45" customHeight="1">
      <c r="A32" s="64" t="s">
        <v>240</v>
      </c>
      <c r="C32" s="65"/>
      <c r="D32" s="65" t="s">
        <v>64</v>
      </c>
      <c r="E32" s="66">
        <v>163.65790989456812</v>
      </c>
      <c r="F32" s="68">
        <v>99.99790006693205</v>
      </c>
      <c r="G32" s="103" t="s">
        <v>725</v>
      </c>
      <c r="H32" s="65"/>
      <c r="I32" s="69" t="s">
        <v>240</v>
      </c>
      <c r="J32" s="70"/>
      <c r="K32" s="70"/>
      <c r="L32" s="69" t="s">
        <v>4656</v>
      </c>
      <c r="M32" s="73">
        <v>1.6998376937808488</v>
      </c>
      <c r="N32" s="74">
        <v>3856.27880859375</v>
      </c>
      <c r="O32" s="74">
        <v>6162.3076171875</v>
      </c>
      <c r="P32" s="75"/>
      <c r="Q32" s="76"/>
      <c r="R32" s="76"/>
      <c r="S32" s="88"/>
      <c r="T32" s="48">
        <v>0</v>
      </c>
      <c r="U32" s="48">
        <v>1</v>
      </c>
      <c r="V32" s="49">
        <v>0</v>
      </c>
      <c r="W32" s="49">
        <v>0.000948</v>
      </c>
      <c r="X32" s="49">
        <v>0.00283</v>
      </c>
      <c r="Y32" s="49">
        <v>0.493722</v>
      </c>
      <c r="Z32" s="49">
        <v>0</v>
      </c>
      <c r="AA32" s="49">
        <v>0</v>
      </c>
      <c r="AB32" s="71">
        <v>32</v>
      </c>
      <c r="AC32" s="71"/>
      <c r="AD32" s="72"/>
      <c r="AE32" s="78" t="s">
        <v>240</v>
      </c>
      <c r="AF32" s="78">
        <v>1844</v>
      </c>
      <c r="AG32" s="78">
        <v>790</v>
      </c>
      <c r="AH32" s="78">
        <v>86609</v>
      </c>
      <c r="AI32" s="78">
        <v>147522</v>
      </c>
      <c r="AJ32" s="78"/>
      <c r="AK32" s="78" t="s">
        <v>3121</v>
      </c>
      <c r="AL32" s="78" t="s">
        <v>3476</v>
      </c>
      <c r="AM32" s="78"/>
      <c r="AN32" s="78"/>
      <c r="AO32" s="80">
        <v>43360.30068287037</v>
      </c>
      <c r="AP32" s="83" t="s">
        <v>3868</v>
      </c>
      <c r="AQ32" s="78" t="b">
        <v>0</v>
      </c>
      <c r="AR32" s="78" t="b">
        <v>0</v>
      </c>
      <c r="AS32" s="78" t="b">
        <v>0</v>
      </c>
      <c r="AT32" s="78"/>
      <c r="AU32" s="78">
        <v>31</v>
      </c>
      <c r="AV32" s="83" t="s">
        <v>4181</v>
      </c>
      <c r="AW32" s="78" t="b">
        <v>0</v>
      </c>
      <c r="AX32" s="78" t="s">
        <v>4210</v>
      </c>
      <c r="AY32" s="83" t="s">
        <v>4240</v>
      </c>
      <c r="AZ32" s="78" t="s">
        <v>66</v>
      </c>
      <c r="BA32" s="78" t="str">
        <f>REPLACE(INDEX(GroupVertices[Group],MATCH(Vertices[[#This Row],[Vertex]],GroupVertices[Vertex],0)),1,1,"")</f>
        <v>1</v>
      </c>
      <c r="BB32" s="48"/>
      <c r="BC32" s="48"/>
      <c r="BD32" s="48"/>
      <c r="BE32" s="48"/>
      <c r="BF32" s="48" t="s">
        <v>660</v>
      </c>
      <c r="BG32" s="48" t="s">
        <v>660</v>
      </c>
      <c r="BH32" s="119" t="s">
        <v>5427</v>
      </c>
      <c r="BI32" s="119" t="s">
        <v>5427</v>
      </c>
      <c r="BJ32" s="119" t="s">
        <v>5494</v>
      </c>
      <c r="BK32" s="119" t="s">
        <v>5494</v>
      </c>
      <c r="BL32" s="119">
        <v>1</v>
      </c>
      <c r="BM32" s="123">
        <v>2.9411764705882355</v>
      </c>
      <c r="BN32" s="119">
        <v>0</v>
      </c>
      <c r="BO32" s="123">
        <v>0</v>
      </c>
      <c r="BP32" s="119">
        <v>0</v>
      </c>
      <c r="BQ32" s="123">
        <v>0</v>
      </c>
      <c r="BR32" s="119">
        <v>33</v>
      </c>
      <c r="BS32" s="123">
        <v>97.05882352941177</v>
      </c>
      <c r="BT32" s="119">
        <v>34</v>
      </c>
      <c r="BU32" s="2"/>
      <c r="BV32" s="3"/>
      <c r="BW32" s="3"/>
      <c r="BX32" s="3"/>
      <c r="BY32" s="3"/>
    </row>
    <row r="33" spans="1:77" ht="41.45" customHeight="1">
      <c r="A33" s="64" t="s">
        <v>241</v>
      </c>
      <c r="C33" s="65"/>
      <c r="D33" s="65" t="s">
        <v>64</v>
      </c>
      <c r="E33" s="66">
        <v>162.88561769051614</v>
      </c>
      <c r="F33" s="68">
        <v>99.99887826360167</v>
      </c>
      <c r="G33" s="103" t="s">
        <v>726</v>
      </c>
      <c r="H33" s="65"/>
      <c r="I33" s="69" t="s">
        <v>241</v>
      </c>
      <c r="J33" s="70"/>
      <c r="K33" s="70"/>
      <c r="L33" s="69" t="s">
        <v>4657</v>
      </c>
      <c r="M33" s="73">
        <v>1.3738373503487573</v>
      </c>
      <c r="N33" s="74">
        <v>3470.23876953125</v>
      </c>
      <c r="O33" s="74">
        <v>4559.7578125</v>
      </c>
      <c r="P33" s="75"/>
      <c r="Q33" s="76"/>
      <c r="R33" s="76"/>
      <c r="S33" s="88"/>
      <c r="T33" s="48">
        <v>0</v>
      </c>
      <c r="U33" s="48">
        <v>1</v>
      </c>
      <c r="V33" s="49">
        <v>0</v>
      </c>
      <c r="W33" s="49">
        <v>0.000948</v>
      </c>
      <c r="X33" s="49">
        <v>0.00283</v>
      </c>
      <c r="Y33" s="49">
        <v>0.493722</v>
      </c>
      <c r="Z33" s="49">
        <v>0</v>
      </c>
      <c r="AA33" s="49">
        <v>0</v>
      </c>
      <c r="AB33" s="71">
        <v>33</v>
      </c>
      <c r="AC33" s="71"/>
      <c r="AD33" s="72"/>
      <c r="AE33" s="78" t="s">
        <v>2721</v>
      </c>
      <c r="AF33" s="78">
        <v>71</v>
      </c>
      <c r="AG33" s="78">
        <v>422</v>
      </c>
      <c r="AH33" s="78">
        <v>70416</v>
      </c>
      <c r="AI33" s="78">
        <v>2861</v>
      </c>
      <c r="AJ33" s="78"/>
      <c r="AK33" s="78" t="s">
        <v>3122</v>
      </c>
      <c r="AL33" s="78" t="s">
        <v>3477</v>
      </c>
      <c r="AM33" s="83" t="s">
        <v>3713</v>
      </c>
      <c r="AN33" s="78"/>
      <c r="AO33" s="80">
        <v>40492.67689814815</v>
      </c>
      <c r="AP33" s="83" t="s">
        <v>3869</v>
      </c>
      <c r="AQ33" s="78" t="b">
        <v>0</v>
      </c>
      <c r="AR33" s="78" t="b">
        <v>0</v>
      </c>
      <c r="AS33" s="78" t="b">
        <v>1</v>
      </c>
      <c r="AT33" s="78"/>
      <c r="AU33" s="78">
        <v>243</v>
      </c>
      <c r="AV33" s="83" t="s">
        <v>4186</v>
      </c>
      <c r="AW33" s="78" t="b">
        <v>0</v>
      </c>
      <c r="AX33" s="78" t="s">
        <v>4210</v>
      </c>
      <c r="AY33" s="83" t="s">
        <v>4241</v>
      </c>
      <c r="AZ33" s="78" t="s">
        <v>66</v>
      </c>
      <c r="BA33" s="78" t="str">
        <f>REPLACE(INDEX(GroupVertices[Group],MATCH(Vertices[[#This Row],[Vertex]],GroupVertices[Vertex],0)),1,1,"")</f>
        <v>1</v>
      </c>
      <c r="BB33" s="48"/>
      <c r="BC33" s="48"/>
      <c r="BD33" s="48"/>
      <c r="BE33" s="48"/>
      <c r="BF33" s="48" t="s">
        <v>660</v>
      </c>
      <c r="BG33" s="48" t="s">
        <v>660</v>
      </c>
      <c r="BH33" s="119" t="s">
        <v>5427</v>
      </c>
      <c r="BI33" s="119" t="s">
        <v>5427</v>
      </c>
      <c r="BJ33" s="119" t="s">
        <v>5494</v>
      </c>
      <c r="BK33" s="119" t="s">
        <v>5494</v>
      </c>
      <c r="BL33" s="119">
        <v>1</v>
      </c>
      <c r="BM33" s="123">
        <v>2.9411764705882355</v>
      </c>
      <c r="BN33" s="119">
        <v>0</v>
      </c>
      <c r="BO33" s="123">
        <v>0</v>
      </c>
      <c r="BP33" s="119">
        <v>0</v>
      </c>
      <c r="BQ33" s="123">
        <v>0</v>
      </c>
      <c r="BR33" s="119">
        <v>33</v>
      </c>
      <c r="BS33" s="123">
        <v>97.05882352941177</v>
      </c>
      <c r="BT33" s="119">
        <v>34</v>
      </c>
      <c r="BU33" s="2"/>
      <c r="BV33" s="3"/>
      <c r="BW33" s="3"/>
      <c r="BX33" s="3"/>
      <c r="BY33" s="3"/>
    </row>
    <row r="34" spans="1:77" ht="41.45" customHeight="1">
      <c r="A34" s="64" t="s">
        <v>242</v>
      </c>
      <c r="C34" s="65"/>
      <c r="D34" s="65" t="s">
        <v>64</v>
      </c>
      <c r="E34" s="66">
        <v>169.86562820865993</v>
      </c>
      <c r="F34" s="68">
        <v>99.99003727957127</v>
      </c>
      <c r="G34" s="103" t="s">
        <v>727</v>
      </c>
      <c r="H34" s="65"/>
      <c r="I34" s="69" t="s">
        <v>242</v>
      </c>
      <c r="J34" s="70"/>
      <c r="K34" s="70"/>
      <c r="L34" s="69" t="s">
        <v>4658</v>
      </c>
      <c r="M34" s="73">
        <v>4.3202426282159765</v>
      </c>
      <c r="N34" s="74">
        <v>926.1531982421875</v>
      </c>
      <c r="O34" s="74">
        <v>7047.8740234375</v>
      </c>
      <c r="P34" s="75"/>
      <c r="Q34" s="76"/>
      <c r="R34" s="76"/>
      <c r="S34" s="88"/>
      <c r="T34" s="48">
        <v>0</v>
      </c>
      <c r="U34" s="48">
        <v>1</v>
      </c>
      <c r="V34" s="49">
        <v>0</v>
      </c>
      <c r="W34" s="49">
        <v>0.000948</v>
      </c>
      <c r="X34" s="49">
        <v>0.00283</v>
      </c>
      <c r="Y34" s="49">
        <v>0.493722</v>
      </c>
      <c r="Z34" s="49">
        <v>0</v>
      </c>
      <c r="AA34" s="49">
        <v>0</v>
      </c>
      <c r="AB34" s="71">
        <v>34</v>
      </c>
      <c r="AC34" s="71"/>
      <c r="AD34" s="72"/>
      <c r="AE34" s="78" t="s">
        <v>2722</v>
      </c>
      <c r="AF34" s="78">
        <v>911</v>
      </c>
      <c r="AG34" s="78">
        <v>3748</v>
      </c>
      <c r="AH34" s="78">
        <v>445375</v>
      </c>
      <c r="AI34" s="78">
        <v>559225</v>
      </c>
      <c r="AJ34" s="78"/>
      <c r="AK34" s="78" t="s">
        <v>3123</v>
      </c>
      <c r="AL34" s="78" t="s">
        <v>3478</v>
      </c>
      <c r="AM34" s="78"/>
      <c r="AN34" s="78"/>
      <c r="AO34" s="80">
        <v>43070.57763888889</v>
      </c>
      <c r="AP34" s="83" t="s">
        <v>3870</v>
      </c>
      <c r="AQ34" s="78" t="b">
        <v>1</v>
      </c>
      <c r="AR34" s="78" t="b">
        <v>0</v>
      </c>
      <c r="AS34" s="78" t="b">
        <v>1</v>
      </c>
      <c r="AT34" s="78"/>
      <c r="AU34" s="78">
        <v>109</v>
      </c>
      <c r="AV34" s="78"/>
      <c r="AW34" s="78" t="b">
        <v>0</v>
      </c>
      <c r="AX34" s="78" t="s">
        <v>4210</v>
      </c>
      <c r="AY34" s="83" t="s">
        <v>4242</v>
      </c>
      <c r="AZ34" s="78" t="s">
        <v>66</v>
      </c>
      <c r="BA34" s="78" t="str">
        <f>REPLACE(INDEX(GroupVertices[Group],MATCH(Vertices[[#This Row],[Vertex]],GroupVertices[Vertex],0)),1,1,"")</f>
        <v>1</v>
      </c>
      <c r="BB34" s="48"/>
      <c r="BC34" s="48"/>
      <c r="BD34" s="48"/>
      <c r="BE34" s="48"/>
      <c r="BF34" s="48" t="s">
        <v>660</v>
      </c>
      <c r="BG34" s="48" t="s">
        <v>660</v>
      </c>
      <c r="BH34" s="119" t="s">
        <v>5427</v>
      </c>
      <c r="BI34" s="119" t="s">
        <v>5427</v>
      </c>
      <c r="BJ34" s="119" t="s">
        <v>5494</v>
      </c>
      <c r="BK34" s="119" t="s">
        <v>5494</v>
      </c>
      <c r="BL34" s="119">
        <v>1</v>
      </c>
      <c r="BM34" s="123">
        <v>2.9411764705882355</v>
      </c>
      <c r="BN34" s="119">
        <v>0</v>
      </c>
      <c r="BO34" s="123">
        <v>0</v>
      </c>
      <c r="BP34" s="119">
        <v>0</v>
      </c>
      <c r="BQ34" s="123">
        <v>0</v>
      </c>
      <c r="BR34" s="119">
        <v>33</v>
      </c>
      <c r="BS34" s="123">
        <v>97.05882352941177</v>
      </c>
      <c r="BT34" s="119">
        <v>34</v>
      </c>
      <c r="BU34" s="2"/>
      <c r="BV34" s="3"/>
      <c r="BW34" s="3"/>
      <c r="BX34" s="3"/>
      <c r="BY34" s="3"/>
    </row>
    <row r="35" spans="1:77" ht="41.45" customHeight="1">
      <c r="A35" s="64" t="s">
        <v>243</v>
      </c>
      <c r="C35" s="65"/>
      <c r="D35" s="65" t="s">
        <v>64</v>
      </c>
      <c r="E35" s="66">
        <v>162.15529788885829</v>
      </c>
      <c r="F35" s="68">
        <v>99.99980329740882</v>
      </c>
      <c r="G35" s="103" t="s">
        <v>728</v>
      </c>
      <c r="H35" s="65"/>
      <c r="I35" s="69" t="s">
        <v>243</v>
      </c>
      <c r="J35" s="70"/>
      <c r="K35" s="70"/>
      <c r="L35" s="69" t="s">
        <v>4659</v>
      </c>
      <c r="M35" s="73">
        <v>1.065554416885801</v>
      </c>
      <c r="N35" s="74">
        <v>3855.74169921875</v>
      </c>
      <c r="O35" s="74">
        <v>7280.85693359375</v>
      </c>
      <c r="P35" s="75"/>
      <c r="Q35" s="76"/>
      <c r="R35" s="76"/>
      <c r="S35" s="88"/>
      <c r="T35" s="48">
        <v>0</v>
      </c>
      <c r="U35" s="48">
        <v>1</v>
      </c>
      <c r="V35" s="49">
        <v>0</v>
      </c>
      <c r="W35" s="49">
        <v>0.000948</v>
      </c>
      <c r="X35" s="49">
        <v>0.00283</v>
      </c>
      <c r="Y35" s="49">
        <v>0.493722</v>
      </c>
      <c r="Z35" s="49">
        <v>0</v>
      </c>
      <c r="AA35" s="49">
        <v>0</v>
      </c>
      <c r="AB35" s="71">
        <v>35</v>
      </c>
      <c r="AC35" s="71"/>
      <c r="AD35" s="72"/>
      <c r="AE35" s="78" t="s">
        <v>2723</v>
      </c>
      <c r="AF35" s="78">
        <v>396</v>
      </c>
      <c r="AG35" s="78">
        <v>74</v>
      </c>
      <c r="AH35" s="78">
        <v>9898</v>
      </c>
      <c r="AI35" s="78">
        <v>552</v>
      </c>
      <c r="AJ35" s="78"/>
      <c r="AK35" s="78" t="s">
        <v>3124</v>
      </c>
      <c r="AL35" s="78" t="s">
        <v>3479</v>
      </c>
      <c r="AM35" s="78"/>
      <c r="AN35" s="78"/>
      <c r="AO35" s="80">
        <v>41274.91751157407</v>
      </c>
      <c r="AP35" s="78"/>
      <c r="AQ35" s="78" t="b">
        <v>1</v>
      </c>
      <c r="AR35" s="78" t="b">
        <v>0</v>
      </c>
      <c r="AS35" s="78" t="b">
        <v>0</v>
      </c>
      <c r="AT35" s="78"/>
      <c r="AU35" s="78">
        <v>10</v>
      </c>
      <c r="AV35" s="83" t="s">
        <v>4181</v>
      </c>
      <c r="AW35" s="78" t="b">
        <v>0</v>
      </c>
      <c r="AX35" s="78" t="s">
        <v>4210</v>
      </c>
      <c r="AY35" s="83" t="s">
        <v>4243</v>
      </c>
      <c r="AZ35" s="78" t="s">
        <v>66</v>
      </c>
      <c r="BA35" s="78" t="str">
        <f>REPLACE(INDEX(GroupVertices[Group],MATCH(Vertices[[#This Row],[Vertex]],GroupVertices[Vertex],0)),1,1,"")</f>
        <v>1</v>
      </c>
      <c r="BB35" s="48"/>
      <c r="BC35" s="48"/>
      <c r="BD35" s="48"/>
      <c r="BE35" s="48"/>
      <c r="BF35" s="48" t="s">
        <v>660</v>
      </c>
      <c r="BG35" s="48" t="s">
        <v>660</v>
      </c>
      <c r="BH35" s="119" t="s">
        <v>5427</v>
      </c>
      <c r="BI35" s="119" t="s">
        <v>5427</v>
      </c>
      <c r="BJ35" s="119" t="s">
        <v>5494</v>
      </c>
      <c r="BK35" s="119" t="s">
        <v>5494</v>
      </c>
      <c r="BL35" s="119">
        <v>1</v>
      </c>
      <c r="BM35" s="123">
        <v>2.9411764705882355</v>
      </c>
      <c r="BN35" s="119">
        <v>0</v>
      </c>
      <c r="BO35" s="123">
        <v>0</v>
      </c>
      <c r="BP35" s="119">
        <v>0</v>
      </c>
      <c r="BQ35" s="123">
        <v>0</v>
      </c>
      <c r="BR35" s="119">
        <v>33</v>
      </c>
      <c r="BS35" s="123">
        <v>97.05882352941177</v>
      </c>
      <c r="BT35" s="119">
        <v>34</v>
      </c>
      <c r="BU35" s="2"/>
      <c r="BV35" s="3"/>
      <c r="BW35" s="3"/>
      <c r="BX35" s="3"/>
      <c r="BY35" s="3"/>
    </row>
    <row r="36" spans="1:77" ht="41.45" customHeight="1">
      <c r="A36" s="64" t="s">
        <v>244</v>
      </c>
      <c r="C36" s="65"/>
      <c r="D36" s="65" t="s">
        <v>64</v>
      </c>
      <c r="E36" s="66">
        <v>162.0650572237109</v>
      </c>
      <c r="F36" s="68">
        <v>99.99991759756315</v>
      </c>
      <c r="G36" s="103" t="s">
        <v>729</v>
      </c>
      <c r="H36" s="65"/>
      <c r="I36" s="69" t="s">
        <v>244</v>
      </c>
      <c r="J36" s="70"/>
      <c r="K36" s="70"/>
      <c r="L36" s="69" t="s">
        <v>4660</v>
      </c>
      <c r="M36" s="73">
        <v>1.0274619854521598</v>
      </c>
      <c r="N36" s="74">
        <v>2002.735595703125</v>
      </c>
      <c r="O36" s="74">
        <v>897.6964721679688</v>
      </c>
      <c r="P36" s="75"/>
      <c r="Q36" s="76"/>
      <c r="R36" s="76"/>
      <c r="S36" s="88"/>
      <c r="T36" s="48">
        <v>0</v>
      </c>
      <c r="U36" s="48">
        <v>1</v>
      </c>
      <c r="V36" s="49">
        <v>0</v>
      </c>
      <c r="W36" s="49">
        <v>0.000948</v>
      </c>
      <c r="X36" s="49">
        <v>0.00283</v>
      </c>
      <c r="Y36" s="49">
        <v>0.493722</v>
      </c>
      <c r="Z36" s="49">
        <v>0</v>
      </c>
      <c r="AA36" s="49">
        <v>0</v>
      </c>
      <c r="AB36" s="71">
        <v>36</v>
      </c>
      <c r="AC36" s="71"/>
      <c r="AD36" s="72"/>
      <c r="AE36" s="78" t="s">
        <v>2724</v>
      </c>
      <c r="AF36" s="78">
        <v>95</v>
      </c>
      <c r="AG36" s="78">
        <v>31</v>
      </c>
      <c r="AH36" s="78">
        <v>783</v>
      </c>
      <c r="AI36" s="78">
        <v>4196</v>
      </c>
      <c r="AJ36" s="78"/>
      <c r="AK36" s="78" t="s">
        <v>3125</v>
      </c>
      <c r="AL36" s="78"/>
      <c r="AM36" s="78"/>
      <c r="AN36" s="78"/>
      <c r="AO36" s="80">
        <v>43287.700578703705</v>
      </c>
      <c r="AP36" s="83" t="s">
        <v>3871</v>
      </c>
      <c r="AQ36" s="78" t="b">
        <v>1</v>
      </c>
      <c r="AR36" s="78" t="b">
        <v>0</v>
      </c>
      <c r="AS36" s="78" t="b">
        <v>1</v>
      </c>
      <c r="AT36" s="78"/>
      <c r="AU36" s="78">
        <v>0</v>
      </c>
      <c r="AV36" s="78"/>
      <c r="AW36" s="78" t="b">
        <v>0</v>
      </c>
      <c r="AX36" s="78" t="s">
        <v>4210</v>
      </c>
      <c r="AY36" s="83" t="s">
        <v>4244</v>
      </c>
      <c r="AZ36" s="78" t="s">
        <v>66</v>
      </c>
      <c r="BA36" s="78" t="str">
        <f>REPLACE(INDEX(GroupVertices[Group],MATCH(Vertices[[#This Row],[Vertex]],GroupVertices[Vertex],0)),1,1,"")</f>
        <v>1</v>
      </c>
      <c r="BB36" s="48"/>
      <c r="BC36" s="48"/>
      <c r="BD36" s="48"/>
      <c r="BE36" s="48"/>
      <c r="BF36" s="48" t="s">
        <v>660</v>
      </c>
      <c r="BG36" s="48" t="s">
        <v>660</v>
      </c>
      <c r="BH36" s="119" t="s">
        <v>5427</v>
      </c>
      <c r="BI36" s="119" t="s">
        <v>5427</v>
      </c>
      <c r="BJ36" s="119" t="s">
        <v>5494</v>
      </c>
      <c r="BK36" s="119" t="s">
        <v>5494</v>
      </c>
      <c r="BL36" s="119">
        <v>1</v>
      </c>
      <c r="BM36" s="123">
        <v>2.9411764705882355</v>
      </c>
      <c r="BN36" s="119">
        <v>0</v>
      </c>
      <c r="BO36" s="123">
        <v>0</v>
      </c>
      <c r="BP36" s="119">
        <v>0</v>
      </c>
      <c r="BQ36" s="123">
        <v>0</v>
      </c>
      <c r="BR36" s="119">
        <v>33</v>
      </c>
      <c r="BS36" s="123">
        <v>97.05882352941177</v>
      </c>
      <c r="BT36" s="119">
        <v>34</v>
      </c>
      <c r="BU36" s="2"/>
      <c r="BV36" s="3"/>
      <c r="BW36" s="3"/>
      <c r="BX36" s="3"/>
      <c r="BY36" s="3"/>
    </row>
    <row r="37" spans="1:77" ht="41.45" customHeight="1">
      <c r="A37" s="64" t="s">
        <v>245</v>
      </c>
      <c r="C37" s="65"/>
      <c r="D37" s="65" t="s">
        <v>64</v>
      </c>
      <c r="E37" s="66">
        <v>162.33787783927275</v>
      </c>
      <c r="F37" s="68">
        <v>99.99957203895704</v>
      </c>
      <c r="G37" s="103" t="s">
        <v>730</v>
      </c>
      <c r="H37" s="65"/>
      <c r="I37" s="69" t="s">
        <v>245</v>
      </c>
      <c r="J37" s="70"/>
      <c r="K37" s="70"/>
      <c r="L37" s="69" t="s">
        <v>4661</v>
      </c>
      <c r="M37" s="73">
        <v>1.14262515025154</v>
      </c>
      <c r="N37" s="74">
        <v>2621.63916015625</v>
      </c>
      <c r="O37" s="74">
        <v>9381.0458984375</v>
      </c>
      <c r="P37" s="75"/>
      <c r="Q37" s="76"/>
      <c r="R37" s="76"/>
      <c r="S37" s="88"/>
      <c r="T37" s="48">
        <v>0</v>
      </c>
      <c r="U37" s="48">
        <v>1</v>
      </c>
      <c r="V37" s="49">
        <v>0</v>
      </c>
      <c r="W37" s="49">
        <v>0.000948</v>
      </c>
      <c r="X37" s="49">
        <v>0.00283</v>
      </c>
      <c r="Y37" s="49">
        <v>0.493722</v>
      </c>
      <c r="Z37" s="49">
        <v>0</v>
      </c>
      <c r="AA37" s="49">
        <v>0</v>
      </c>
      <c r="AB37" s="71">
        <v>37</v>
      </c>
      <c r="AC37" s="71"/>
      <c r="AD37" s="72"/>
      <c r="AE37" s="78" t="s">
        <v>2725</v>
      </c>
      <c r="AF37" s="78">
        <v>345</v>
      </c>
      <c r="AG37" s="78">
        <v>161</v>
      </c>
      <c r="AH37" s="78">
        <v>5172</v>
      </c>
      <c r="AI37" s="78">
        <v>20376</v>
      </c>
      <c r="AJ37" s="78"/>
      <c r="AK37" s="78" t="s">
        <v>3126</v>
      </c>
      <c r="AL37" s="78" t="s">
        <v>3480</v>
      </c>
      <c r="AM37" s="78"/>
      <c r="AN37" s="78"/>
      <c r="AO37" s="80">
        <v>40503.40650462963</v>
      </c>
      <c r="AP37" s="83" t="s">
        <v>3872</v>
      </c>
      <c r="AQ37" s="78" t="b">
        <v>0</v>
      </c>
      <c r="AR37" s="78" t="b">
        <v>0</v>
      </c>
      <c r="AS37" s="78" t="b">
        <v>0</v>
      </c>
      <c r="AT37" s="78"/>
      <c r="AU37" s="78">
        <v>1</v>
      </c>
      <c r="AV37" s="83" t="s">
        <v>4181</v>
      </c>
      <c r="AW37" s="78" t="b">
        <v>0</v>
      </c>
      <c r="AX37" s="78" t="s">
        <v>4210</v>
      </c>
      <c r="AY37" s="83" t="s">
        <v>4245</v>
      </c>
      <c r="AZ37" s="78" t="s">
        <v>66</v>
      </c>
      <c r="BA37" s="78" t="str">
        <f>REPLACE(INDEX(GroupVertices[Group],MATCH(Vertices[[#This Row],[Vertex]],GroupVertices[Vertex],0)),1,1,"")</f>
        <v>1</v>
      </c>
      <c r="BB37" s="48"/>
      <c r="BC37" s="48"/>
      <c r="BD37" s="48"/>
      <c r="BE37" s="48"/>
      <c r="BF37" s="48" t="s">
        <v>660</v>
      </c>
      <c r="BG37" s="48" t="s">
        <v>660</v>
      </c>
      <c r="BH37" s="119" t="s">
        <v>5427</v>
      </c>
      <c r="BI37" s="119" t="s">
        <v>5427</v>
      </c>
      <c r="BJ37" s="119" t="s">
        <v>5494</v>
      </c>
      <c r="BK37" s="119" t="s">
        <v>5494</v>
      </c>
      <c r="BL37" s="119">
        <v>1</v>
      </c>
      <c r="BM37" s="123">
        <v>2.9411764705882355</v>
      </c>
      <c r="BN37" s="119">
        <v>0</v>
      </c>
      <c r="BO37" s="123">
        <v>0</v>
      </c>
      <c r="BP37" s="119">
        <v>0</v>
      </c>
      <c r="BQ37" s="123">
        <v>0</v>
      </c>
      <c r="BR37" s="119">
        <v>33</v>
      </c>
      <c r="BS37" s="123">
        <v>97.05882352941177</v>
      </c>
      <c r="BT37" s="119">
        <v>34</v>
      </c>
      <c r="BU37" s="2"/>
      <c r="BV37" s="3"/>
      <c r="BW37" s="3"/>
      <c r="BX37" s="3"/>
      <c r="BY37" s="3"/>
    </row>
    <row r="38" spans="1:77" ht="41.45" customHeight="1">
      <c r="A38" s="64" t="s">
        <v>246</v>
      </c>
      <c r="C38" s="65"/>
      <c r="D38" s="65" t="s">
        <v>64</v>
      </c>
      <c r="E38" s="66">
        <v>162.3525681801107</v>
      </c>
      <c r="F38" s="68">
        <v>99.99955343195516</v>
      </c>
      <c r="G38" s="103" t="s">
        <v>731</v>
      </c>
      <c r="H38" s="65"/>
      <c r="I38" s="69" t="s">
        <v>246</v>
      </c>
      <c r="J38" s="70"/>
      <c r="K38" s="70"/>
      <c r="L38" s="69" t="s">
        <v>4662</v>
      </c>
      <c r="M38" s="73">
        <v>1.1488262437407375</v>
      </c>
      <c r="N38" s="74">
        <v>3435.72216796875</v>
      </c>
      <c r="O38" s="74">
        <v>5769.86962890625</v>
      </c>
      <c r="P38" s="75"/>
      <c r="Q38" s="76"/>
      <c r="R38" s="76"/>
      <c r="S38" s="88"/>
      <c r="T38" s="48">
        <v>0</v>
      </c>
      <c r="U38" s="48">
        <v>1</v>
      </c>
      <c r="V38" s="49">
        <v>0</v>
      </c>
      <c r="W38" s="49">
        <v>0.000948</v>
      </c>
      <c r="X38" s="49">
        <v>0.00283</v>
      </c>
      <c r="Y38" s="49">
        <v>0.493722</v>
      </c>
      <c r="Z38" s="49">
        <v>0</v>
      </c>
      <c r="AA38" s="49">
        <v>0</v>
      </c>
      <c r="AB38" s="71">
        <v>38</v>
      </c>
      <c r="AC38" s="71"/>
      <c r="AD38" s="72"/>
      <c r="AE38" s="78" t="s">
        <v>2726</v>
      </c>
      <c r="AF38" s="78">
        <v>624</v>
      </c>
      <c r="AG38" s="78">
        <v>168</v>
      </c>
      <c r="AH38" s="78">
        <v>8606</v>
      </c>
      <c r="AI38" s="78">
        <v>3437</v>
      </c>
      <c r="AJ38" s="78"/>
      <c r="AK38" s="78" t="s">
        <v>3127</v>
      </c>
      <c r="AL38" s="78"/>
      <c r="AM38" s="78"/>
      <c r="AN38" s="78"/>
      <c r="AO38" s="80">
        <v>39793.68771990741</v>
      </c>
      <c r="AP38" s="83" t="s">
        <v>3873</v>
      </c>
      <c r="AQ38" s="78" t="b">
        <v>0</v>
      </c>
      <c r="AR38" s="78" t="b">
        <v>0</v>
      </c>
      <c r="AS38" s="78" t="b">
        <v>1</v>
      </c>
      <c r="AT38" s="78"/>
      <c r="AU38" s="78">
        <v>12</v>
      </c>
      <c r="AV38" s="83" t="s">
        <v>4185</v>
      </c>
      <c r="AW38" s="78" t="b">
        <v>0</v>
      </c>
      <c r="AX38" s="78" t="s">
        <v>4210</v>
      </c>
      <c r="AY38" s="83" t="s">
        <v>4246</v>
      </c>
      <c r="AZ38" s="78" t="s">
        <v>66</v>
      </c>
      <c r="BA38" s="78" t="str">
        <f>REPLACE(INDEX(GroupVertices[Group],MATCH(Vertices[[#This Row],[Vertex]],GroupVertices[Vertex],0)),1,1,"")</f>
        <v>1</v>
      </c>
      <c r="BB38" s="48"/>
      <c r="BC38" s="48"/>
      <c r="BD38" s="48"/>
      <c r="BE38" s="48"/>
      <c r="BF38" s="48" t="s">
        <v>660</v>
      </c>
      <c r="BG38" s="48" t="s">
        <v>660</v>
      </c>
      <c r="BH38" s="119" t="s">
        <v>5427</v>
      </c>
      <c r="BI38" s="119" t="s">
        <v>5427</v>
      </c>
      <c r="BJ38" s="119" t="s">
        <v>5494</v>
      </c>
      <c r="BK38" s="119" t="s">
        <v>5494</v>
      </c>
      <c r="BL38" s="119">
        <v>1</v>
      </c>
      <c r="BM38" s="123">
        <v>2.9411764705882355</v>
      </c>
      <c r="BN38" s="119">
        <v>0</v>
      </c>
      <c r="BO38" s="123">
        <v>0</v>
      </c>
      <c r="BP38" s="119">
        <v>0</v>
      </c>
      <c r="BQ38" s="123">
        <v>0</v>
      </c>
      <c r="BR38" s="119">
        <v>33</v>
      </c>
      <c r="BS38" s="123">
        <v>97.05882352941177</v>
      </c>
      <c r="BT38" s="119">
        <v>34</v>
      </c>
      <c r="BU38" s="2"/>
      <c r="BV38" s="3"/>
      <c r="BW38" s="3"/>
      <c r="BX38" s="3"/>
      <c r="BY38" s="3"/>
    </row>
    <row r="39" spans="1:77" ht="41.45" customHeight="1">
      <c r="A39" s="64" t="s">
        <v>247</v>
      </c>
      <c r="C39" s="65"/>
      <c r="D39" s="65" t="s">
        <v>64</v>
      </c>
      <c r="E39" s="66">
        <v>164.2266359470086</v>
      </c>
      <c r="F39" s="68">
        <v>99.99717971014545</v>
      </c>
      <c r="G39" s="103" t="s">
        <v>732</v>
      </c>
      <c r="H39" s="65"/>
      <c r="I39" s="69" t="s">
        <v>247</v>
      </c>
      <c r="J39" s="70"/>
      <c r="K39" s="70"/>
      <c r="L39" s="69" t="s">
        <v>4663</v>
      </c>
      <c r="M39" s="73">
        <v>1.9399085988626337</v>
      </c>
      <c r="N39" s="74">
        <v>1560.5362548828125</v>
      </c>
      <c r="O39" s="74">
        <v>3907.14892578125</v>
      </c>
      <c r="P39" s="75"/>
      <c r="Q39" s="76"/>
      <c r="R39" s="76"/>
      <c r="S39" s="88"/>
      <c r="T39" s="48">
        <v>0</v>
      </c>
      <c r="U39" s="48">
        <v>1</v>
      </c>
      <c r="V39" s="49">
        <v>0</v>
      </c>
      <c r="W39" s="49">
        <v>0.000948</v>
      </c>
      <c r="X39" s="49">
        <v>0.00283</v>
      </c>
      <c r="Y39" s="49">
        <v>0.493722</v>
      </c>
      <c r="Z39" s="49">
        <v>0</v>
      </c>
      <c r="AA39" s="49">
        <v>0</v>
      </c>
      <c r="AB39" s="71">
        <v>39</v>
      </c>
      <c r="AC39" s="71"/>
      <c r="AD39" s="72"/>
      <c r="AE39" s="78" t="s">
        <v>2727</v>
      </c>
      <c r="AF39" s="78">
        <v>2729</v>
      </c>
      <c r="AG39" s="78">
        <v>1061</v>
      </c>
      <c r="AH39" s="78">
        <v>53867</v>
      </c>
      <c r="AI39" s="78">
        <v>27815</v>
      </c>
      <c r="AJ39" s="78"/>
      <c r="AK39" s="78" t="s">
        <v>3128</v>
      </c>
      <c r="AL39" s="78" t="s">
        <v>3481</v>
      </c>
      <c r="AM39" s="83" t="s">
        <v>3714</v>
      </c>
      <c r="AN39" s="78"/>
      <c r="AO39" s="80">
        <v>39855.72552083333</v>
      </c>
      <c r="AP39" s="83" t="s">
        <v>3874</v>
      </c>
      <c r="AQ39" s="78" t="b">
        <v>0</v>
      </c>
      <c r="AR39" s="78" t="b">
        <v>0</v>
      </c>
      <c r="AS39" s="78" t="b">
        <v>1</v>
      </c>
      <c r="AT39" s="78"/>
      <c r="AU39" s="78">
        <v>255</v>
      </c>
      <c r="AV39" s="83" t="s">
        <v>4187</v>
      </c>
      <c r="AW39" s="78" t="b">
        <v>0</v>
      </c>
      <c r="AX39" s="78" t="s">
        <v>4210</v>
      </c>
      <c r="AY39" s="83" t="s">
        <v>4247</v>
      </c>
      <c r="AZ39" s="78" t="s">
        <v>66</v>
      </c>
      <c r="BA39" s="78" t="str">
        <f>REPLACE(INDEX(GroupVertices[Group],MATCH(Vertices[[#This Row],[Vertex]],GroupVertices[Vertex],0)),1,1,"")</f>
        <v>1</v>
      </c>
      <c r="BB39" s="48"/>
      <c r="BC39" s="48"/>
      <c r="BD39" s="48"/>
      <c r="BE39" s="48"/>
      <c r="BF39" s="48" t="s">
        <v>660</v>
      </c>
      <c r="BG39" s="48" t="s">
        <v>660</v>
      </c>
      <c r="BH39" s="119" t="s">
        <v>5427</v>
      </c>
      <c r="BI39" s="119" t="s">
        <v>5427</v>
      </c>
      <c r="BJ39" s="119" t="s">
        <v>5494</v>
      </c>
      <c r="BK39" s="119" t="s">
        <v>5494</v>
      </c>
      <c r="BL39" s="119">
        <v>1</v>
      </c>
      <c r="BM39" s="123">
        <v>2.9411764705882355</v>
      </c>
      <c r="BN39" s="119">
        <v>0</v>
      </c>
      <c r="BO39" s="123">
        <v>0</v>
      </c>
      <c r="BP39" s="119">
        <v>0</v>
      </c>
      <c r="BQ39" s="123">
        <v>0</v>
      </c>
      <c r="BR39" s="119">
        <v>33</v>
      </c>
      <c r="BS39" s="123">
        <v>97.05882352941177</v>
      </c>
      <c r="BT39" s="119">
        <v>34</v>
      </c>
      <c r="BU39" s="2"/>
      <c r="BV39" s="3"/>
      <c r="BW39" s="3"/>
      <c r="BX39" s="3"/>
      <c r="BY39" s="3"/>
    </row>
    <row r="40" spans="1:77" ht="41.45" customHeight="1">
      <c r="A40" s="64" t="s">
        <v>248</v>
      </c>
      <c r="C40" s="65"/>
      <c r="D40" s="65" t="s">
        <v>64</v>
      </c>
      <c r="E40" s="66">
        <v>162.57082467256018</v>
      </c>
      <c r="F40" s="68">
        <v>99.99927698507027</v>
      </c>
      <c r="G40" s="103" t="s">
        <v>733</v>
      </c>
      <c r="H40" s="65"/>
      <c r="I40" s="69" t="s">
        <v>248</v>
      </c>
      <c r="J40" s="70"/>
      <c r="K40" s="70"/>
      <c r="L40" s="69" t="s">
        <v>4664</v>
      </c>
      <c r="M40" s="73">
        <v>1.2409567755802415</v>
      </c>
      <c r="N40" s="74">
        <v>1815.5634765625</v>
      </c>
      <c r="O40" s="74">
        <v>6314.9404296875</v>
      </c>
      <c r="P40" s="75"/>
      <c r="Q40" s="76"/>
      <c r="R40" s="76"/>
      <c r="S40" s="88"/>
      <c r="T40" s="48">
        <v>0</v>
      </c>
      <c r="U40" s="48">
        <v>1</v>
      </c>
      <c r="V40" s="49">
        <v>0</v>
      </c>
      <c r="W40" s="49">
        <v>0.000948</v>
      </c>
      <c r="X40" s="49">
        <v>0.00283</v>
      </c>
      <c r="Y40" s="49">
        <v>0.493722</v>
      </c>
      <c r="Z40" s="49">
        <v>0</v>
      </c>
      <c r="AA40" s="49">
        <v>0</v>
      </c>
      <c r="AB40" s="71">
        <v>40</v>
      </c>
      <c r="AC40" s="71"/>
      <c r="AD40" s="72"/>
      <c r="AE40" s="78" t="s">
        <v>2728</v>
      </c>
      <c r="AF40" s="78">
        <v>290</v>
      </c>
      <c r="AG40" s="78">
        <v>272</v>
      </c>
      <c r="AH40" s="78">
        <v>54202</v>
      </c>
      <c r="AI40" s="78">
        <v>42</v>
      </c>
      <c r="AJ40" s="78"/>
      <c r="AK40" s="78"/>
      <c r="AL40" s="78"/>
      <c r="AM40" s="78"/>
      <c r="AN40" s="78"/>
      <c r="AO40" s="80">
        <v>40916.76525462963</v>
      </c>
      <c r="AP40" s="83" t="s">
        <v>3875</v>
      </c>
      <c r="AQ40" s="78" t="b">
        <v>1</v>
      </c>
      <c r="AR40" s="78" t="b">
        <v>0</v>
      </c>
      <c r="AS40" s="78" t="b">
        <v>0</v>
      </c>
      <c r="AT40" s="78"/>
      <c r="AU40" s="78">
        <v>10</v>
      </c>
      <c r="AV40" s="83" t="s">
        <v>4181</v>
      </c>
      <c r="AW40" s="78" t="b">
        <v>0</v>
      </c>
      <c r="AX40" s="78" t="s">
        <v>4210</v>
      </c>
      <c r="AY40" s="83" t="s">
        <v>4248</v>
      </c>
      <c r="AZ40" s="78" t="s">
        <v>66</v>
      </c>
      <c r="BA40" s="78" t="str">
        <f>REPLACE(INDEX(GroupVertices[Group],MATCH(Vertices[[#This Row],[Vertex]],GroupVertices[Vertex],0)),1,1,"")</f>
        <v>1</v>
      </c>
      <c r="BB40" s="48"/>
      <c r="BC40" s="48"/>
      <c r="BD40" s="48"/>
      <c r="BE40" s="48"/>
      <c r="BF40" s="48" t="s">
        <v>660</v>
      </c>
      <c r="BG40" s="48" t="s">
        <v>660</v>
      </c>
      <c r="BH40" s="119" t="s">
        <v>5427</v>
      </c>
      <c r="BI40" s="119" t="s">
        <v>5427</v>
      </c>
      <c r="BJ40" s="119" t="s">
        <v>5494</v>
      </c>
      <c r="BK40" s="119" t="s">
        <v>5494</v>
      </c>
      <c r="BL40" s="119">
        <v>1</v>
      </c>
      <c r="BM40" s="123">
        <v>2.9411764705882355</v>
      </c>
      <c r="BN40" s="119">
        <v>0</v>
      </c>
      <c r="BO40" s="123">
        <v>0</v>
      </c>
      <c r="BP40" s="119">
        <v>0</v>
      </c>
      <c r="BQ40" s="123">
        <v>0</v>
      </c>
      <c r="BR40" s="119">
        <v>33</v>
      </c>
      <c r="BS40" s="123">
        <v>97.05882352941177</v>
      </c>
      <c r="BT40" s="119">
        <v>34</v>
      </c>
      <c r="BU40" s="2"/>
      <c r="BV40" s="3"/>
      <c r="BW40" s="3"/>
      <c r="BX40" s="3"/>
      <c r="BY40" s="3"/>
    </row>
    <row r="41" spans="1:77" ht="41.45" customHeight="1">
      <c r="A41" s="64" t="s">
        <v>249</v>
      </c>
      <c r="C41" s="65"/>
      <c r="D41" s="65" t="s">
        <v>64</v>
      </c>
      <c r="E41" s="66">
        <v>162.79327840524905</v>
      </c>
      <c r="F41" s="68">
        <v>99.99899522189914</v>
      </c>
      <c r="G41" s="103" t="s">
        <v>734</v>
      </c>
      <c r="H41" s="65"/>
      <c r="I41" s="69" t="s">
        <v>249</v>
      </c>
      <c r="J41" s="70"/>
      <c r="K41" s="70"/>
      <c r="L41" s="69" t="s">
        <v>4665</v>
      </c>
      <c r="M41" s="73">
        <v>1.3348590484166594</v>
      </c>
      <c r="N41" s="74">
        <v>511.752197265625</v>
      </c>
      <c r="O41" s="74">
        <v>4820.54248046875</v>
      </c>
      <c r="P41" s="75"/>
      <c r="Q41" s="76"/>
      <c r="R41" s="76"/>
      <c r="S41" s="88"/>
      <c r="T41" s="48">
        <v>0</v>
      </c>
      <c r="U41" s="48">
        <v>1</v>
      </c>
      <c r="V41" s="49">
        <v>0</v>
      </c>
      <c r="W41" s="49">
        <v>0.000948</v>
      </c>
      <c r="X41" s="49">
        <v>0.00283</v>
      </c>
      <c r="Y41" s="49">
        <v>0.493722</v>
      </c>
      <c r="Z41" s="49">
        <v>0</v>
      </c>
      <c r="AA41" s="49">
        <v>0</v>
      </c>
      <c r="AB41" s="71">
        <v>41</v>
      </c>
      <c r="AC41" s="71"/>
      <c r="AD41" s="72"/>
      <c r="AE41" s="78" t="s">
        <v>2729</v>
      </c>
      <c r="AF41" s="78">
        <v>127</v>
      </c>
      <c r="AG41" s="78">
        <v>378</v>
      </c>
      <c r="AH41" s="78">
        <v>37410</v>
      </c>
      <c r="AI41" s="78">
        <v>18</v>
      </c>
      <c r="AJ41" s="78"/>
      <c r="AK41" s="78" t="s">
        <v>3129</v>
      </c>
      <c r="AL41" s="78" t="s">
        <v>3482</v>
      </c>
      <c r="AM41" s="83" t="s">
        <v>3715</v>
      </c>
      <c r="AN41" s="78"/>
      <c r="AO41" s="80">
        <v>40328.21608796297</v>
      </c>
      <c r="AP41" s="83" t="s">
        <v>3876</v>
      </c>
      <c r="AQ41" s="78" t="b">
        <v>0</v>
      </c>
      <c r="AR41" s="78" t="b">
        <v>0</v>
      </c>
      <c r="AS41" s="78" t="b">
        <v>0</v>
      </c>
      <c r="AT41" s="78"/>
      <c r="AU41" s="78">
        <v>53</v>
      </c>
      <c r="AV41" s="83" t="s">
        <v>4188</v>
      </c>
      <c r="AW41" s="78" t="b">
        <v>0</v>
      </c>
      <c r="AX41" s="78" t="s">
        <v>4210</v>
      </c>
      <c r="AY41" s="83" t="s">
        <v>4249</v>
      </c>
      <c r="AZ41" s="78" t="s">
        <v>66</v>
      </c>
      <c r="BA41" s="78" t="str">
        <f>REPLACE(INDEX(GroupVertices[Group],MATCH(Vertices[[#This Row],[Vertex]],GroupVertices[Vertex],0)),1,1,"")</f>
        <v>1</v>
      </c>
      <c r="BB41" s="48"/>
      <c r="BC41" s="48"/>
      <c r="BD41" s="48"/>
      <c r="BE41" s="48"/>
      <c r="BF41" s="48" t="s">
        <v>660</v>
      </c>
      <c r="BG41" s="48" t="s">
        <v>660</v>
      </c>
      <c r="BH41" s="119" t="s">
        <v>5427</v>
      </c>
      <c r="BI41" s="119" t="s">
        <v>5427</v>
      </c>
      <c r="BJ41" s="119" t="s">
        <v>5494</v>
      </c>
      <c r="BK41" s="119" t="s">
        <v>5494</v>
      </c>
      <c r="BL41" s="119">
        <v>1</v>
      </c>
      <c r="BM41" s="123">
        <v>2.9411764705882355</v>
      </c>
      <c r="BN41" s="119">
        <v>0</v>
      </c>
      <c r="BO41" s="123">
        <v>0</v>
      </c>
      <c r="BP41" s="119">
        <v>0</v>
      </c>
      <c r="BQ41" s="123">
        <v>0</v>
      </c>
      <c r="BR41" s="119">
        <v>33</v>
      </c>
      <c r="BS41" s="123">
        <v>97.05882352941177</v>
      </c>
      <c r="BT41" s="119">
        <v>34</v>
      </c>
      <c r="BU41" s="2"/>
      <c r="BV41" s="3"/>
      <c r="BW41" s="3"/>
      <c r="BX41" s="3"/>
      <c r="BY41" s="3"/>
    </row>
    <row r="42" spans="1:77" ht="41.45" customHeight="1">
      <c r="A42" s="64" t="s">
        <v>250</v>
      </c>
      <c r="C42" s="65"/>
      <c r="D42" s="65" t="s">
        <v>64</v>
      </c>
      <c r="E42" s="66">
        <v>162.25393303448448</v>
      </c>
      <c r="F42" s="68">
        <v>99.999678364682</v>
      </c>
      <c r="G42" s="103" t="s">
        <v>735</v>
      </c>
      <c r="H42" s="65"/>
      <c r="I42" s="69" t="s">
        <v>250</v>
      </c>
      <c r="J42" s="70"/>
      <c r="K42" s="70"/>
      <c r="L42" s="69" t="s">
        <v>4666</v>
      </c>
      <c r="M42" s="73">
        <v>1.1071903303132693</v>
      </c>
      <c r="N42" s="74">
        <v>2716.802490234375</v>
      </c>
      <c r="O42" s="74">
        <v>5254.51708984375</v>
      </c>
      <c r="P42" s="75"/>
      <c r="Q42" s="76"/>
      <c r="R42" s="76"/>
      <c r="S42" s="88"/>
      <c r="T42" s="48">
        <v>0</v>
      </c>
      <c r="U42" s="48">
        <v>1</v>
      </c>
      <c r="V42" s="49">
        <v>0</v>
      </c>
      <c r="W42" s="49">
        <v>0.000948</v>
      </c>
      <c r="X42" s="49">
        <v>0.00283</v>
      </c>
      <c r="Y42" s="49">
        <v>0.493722</v>
      </c>
      <c r="Z42" s="49">
        <v>0</v>
      </c>
      <c r="AA42" s="49">
        <v>0</v>
      </c>
      <c r="AB42" s="71">
        <v>42</v>
      </c>
      <c r="AC42" s="71"/>
      <c r="AD42" s="72"/>
      <c r="AE42" s="78" t="s">
        <v>2730</v>
      </c>
      <c r="AF42" s="78">
        <v>3426</v>
      </c>
      <c r="AG42" s="78">
        <v>121</v>
      </c>
      <c r="AH42" s="78">
        <v>3047</v>
      </c>
      <c r="AI42" s="78">
        <v>2524</v>
      </c>
      <c r="AJ42" s="78"/>
      <c r="AK42" s="78"/>
      <c r="AL42" s="78"/>
      <c r="AM42" s="78"/>
      <c r="AN42" s="78"/>
      <c r="AO42" s="80">
        <v>42255.95172453704</v>
      </c>
      <c r="AP42" s="78"/>
      <c r="AQ42" s="78" t="b">
        <v>1</v>
      </c>
      <c r="AR42" s="78" t="b">
        <v>0</v>
      </c>
      <c r="AS42" s="78" t="b">
        <v>0</v>
      </c>
      <c r="AT42" s="78"/>
      <c r="AU42" s="78">
        <v>1</v>
      </c>
      <c r="AV42" s="83" t="s">
        <v>4181</v>
      </c>
      <c r="AW42" s="78" t="b">
        <v>0</v>
      </c>
      <c r="AX42" s="78" t="s">
        <v>4210</v>
      </c>
      <c r="AY42" s="83" t="s">
        <v>4250</v>
      </c>
      <c r="AZ42" s="78" t="s">
        <v>66</v>
      </c>
      <c r="BA42" s="78" t="str">
        <f>REPLACE(INDEX(GroupVertices[Group],MATCH(Vertices[[#This Row],[Vertex]],GroupVertices[Vertex],0)),1,1,"")</f>
        <v>1</v>
      </c>
      <c r="BB42" s="48"/>
      <c r="BC42" s="48"/>
      <c r="BD42" s="48"/>
      <c r="BE42" s="48"/>
      <c r="BF42" s="48" t="s">
        <v>660</v>
      </c>
      <c r="BG42" s="48" t="s">
        <v>660</v>
      </c>
      <c r="BH42" s="119" t="s">
        <v>5427</v>
      </c>
      <c r="BI42" s="119" t="s">
        <v>5427</v>
      </c>
      <c r="BJ42" s="119" t="s">
        <v>5494</v>
      </c>
      <c r="BK42" s="119" t="s">
        <v>5494</v>
      </c>
      <c r="BL42" s="119">
        <v>1</v>
      </c>
      <c r="BM42" s="123">
        <v>2.9411764705882355</v>
      </c>
      <c r="BN42" s="119">
        <v>0</v>
      </c>
      <c r="BO42" s="123">
        <v>0</v>
      </c>
      <c r="BP42" s="119">
        <v>0</v>
      </c>
      <c r="BQ42" s="123">
        <v>0</v>
      </c>
      <c r="BR42" s="119">
        <v>33</v>
      </c>
      <c r="BS42" s="123">
        <v>97.05882352941177</v>
      </c>
      <c r="BT42" s="119">
        <v>34</v>
      </c>
      <c r="BU42" s="2"/>
      <c r="BV42" s="3"/>
      <c r="BW42" s="3"/>
      <c r="BX42" s="3"/>
      <c r="BY42" s="3"/>
    </row>
    <row r="43" spans="1:77" ht="41.45" customHeight="1">
      <c r="A43" s="64" t="s">
        <v>251</v>
      </c>
      <c r="C43" s="65"/>
      <c r="D43" s="65" t="s">
        <v>64</v>
      </c>
      <c r="E43" s="66">
        <v>162.15319926873858</v>
      </c>
      <c r="F43" s="68">
        <v>99.99980595555195</v>
      </c>
      <c r="G43" s="103" t="s">
        <v>736</v>
      </c>
      <c r="H43" s="65"/>
      <c r="I43" s="69" t="s">
        <v>251</v>
      </c>
      <c r="J43" s="70"/>
      <c r="K43" s="70"/>
      <c r="L43" s="69" t="s">
        <v>4667</v>
      </c>
      <c r="M43" s="73">
        <v>1.0646685463873442</v>
      </c>
      <c r="N43" s="74">
        <v>2508.281982421875</v>
      </c>
      <c r="O43" s="74">
        <v>1644.4334716796875</v>
      </c>
      <c r="P43" s="75"/>
      <c r="Q43" s="76"/>
      <c r="R43" s="76"/>
      <c r="S43" s="88"/>
      <c r="T43" s="48">
        <v>0</v>
      </c>
      <c r="U43" s="48">
        <v>1</v>
      </c>
      <c r="V43" s="49">
        <v>0</v>
      </c>
      <c r="W43" s="49">
        <v>0.000948</v>
      </c>
      <c r="X43" s="49">
        <v>0.00283</v>
      </c>
      <c r="Y43" s="49">
        <v>0.493722</v>
      </c>
      <c r="Z43" s="49">
        <v>0</v>
      </c>
      <c r="AA43" s="49">
        <v>0</v>
      </c>
      <c r="AB43" s="71">
        <v>43</v>
      </c>
      <c r="AC43" s="71"/>
      <c r="AD43" s="72"/>
      <c r="AE43" s="78" t="s">
        <v>2731</v>
      </c>
      <c r="AF43" s="78">
        <v>96</v>
      </c>
      <c r="AG43" s="78">
        <v>73</v>
      </c>
      <c r="AH43" s="78">
        <v>598</v>
      </c>
      <c r="AI43" s="78">
        <v>1410</v>
      </c>
      <c r="AJ43" s="78"/>
      <c r="AK43" s="78" t="s">
        <v>3130</v>
      </c>
      <c r="AL43" s="78"/>
      <c r="AM43" s="78"/>
      <c r="AN43" s="78"/>
      <c r="AO43" s="80">
        <v>43592.59784722222</v>
      </c>
      <c r="AP43" s="83" t="s">
        <v>3877</v>
      </c>
      <c r="AQ43" s="78" t="b">
        <v>1</v>
      </c>
      <c r="AR43" s="78" t="b">
        <v>0</v>
      </c>
      <c r="AS43" s="78" t="b">
        <v>0</v>
      </c>
      <c r="AT43" s="78"/>
      <c r="AU43" s="78">
        <v>0</v>
      </c>
      <c r="AV43" s="78"/>
      <c r="AW43" s="78" t="b">
        <v>0</v>
      </c>
      <c r="AX43" s="78" t="s">
        <v>4210</v>
      </c>
      <c r="AY43" s="83" t="s">
        <v>4251</v>
      </c>
      <c r="AZ43" s="78" t="s">
        <v>66</v>
      </c>
      <c r="BA43" s="78" t="str">
        <f>REPLACE(INDEX(GroupVertices[Group],MATCH(Vertices[[#This Row],[Vertex]],GroupVertices[Vertex],0)),1,1,"")</f>
        <v>1</v>
      </c>
      <c r="BB43" s="48"/>
      <c r="BC43" s="48"/>
      <c r="BD43" s="48"/>
      <c r="BE43" s="48"/>
      <c r="BF43" s="48" t="s">
        <v>660</v>
      </c>
      <c r="BG43" s="48" t="s">
        <v>660</v>
      </c>
      <c r="BH43" s="119" t="s">
        <v>5427</v>
      </c>
      <c r="BI43" s="119" t="s">
        <v>5427</v>
      </c>
      <c r="BJ43" s="119" t="s">
        <v>5494</v>
      </c>
      <c r="BK43" s="119" t="s">
        <v>5494</v>
      </c>
      <c r="BL43" s="119">
        <v>1</v>
      </c>
      <c r="BM43" s="123">
        <v>2.9411764705882355</v>
      </c>
      <c r="BN43" s="119">
        <v>0</v>
      </c>
      <c r="BO43" s="123">
        <v>0</v>
      </c>
      <c r="BP43" s="119">
        <v>0</v>
      </c>
      <c r="BQ43" s="123">
        <v>0</v>
      </c>
      <c r="BR43" s="119">
        <v>33</v>
      </c>
      <c r="BS43" s="123">
        <v>97.05882352941177</v>
      </c>
      <c r="BT43" s="119">
        <v>34</v>
      </c>
      <c r="BU43" s="2"/>
      <c r="BV43" s="3"/>
      <c r="BW43" s="3"/>
      <c r="BX43" s="3"/>
      <c r="BY43" s="3"/>
    </row>
    <row r="44" spans="1:77" ht="41.45" customHeight="1">
      <c r="A44" s="64" t="s">
        <v>252</v>
      </c>
      <c r="C44" s="65"/>
      <c r="D44" s="65" t="s">
        <v>64</v>
      </c>
      <c r="E44" s="66">
        <v>162.21825649244948</v>
      </c>
      <c r="F44" s="68">
        <v>99.9997235531151</v>
      </c>
      <c r="G44" s="103" t="s">
        <v>737</v>
      </c>
      <c r="H44" s="65"/>
      <c r="I44" s="69" t="s">
        <v>252</v>
      </c>
      <c r="J44" s="70"/>
      <c r="K44" s="70"/>
      <c r="L44" s="69" t="s">
        <v>4668</v>
      </c>
      <c r="M44" s="73">
        <v>1.092130531839504</v>
      </c>
      <c r="N44" s="74">
        <v>1837.0958251953125</v>
      </c>
      <c r="O44" s="74">
        <v>4599.32568359375</v>
      </c>
      <c r="P44" s="75"/>
      <c r="Q44" s="76"/>
      <c r="R44" s="76"/>
      <c r="S44" s="88"/>
      <c r="T44" s="48">
        <v>0</v>
      </c>
      <c r="U44" s="48">
        <v>1</v>
      </c>
      <c r="V44" s="49">
        <v>0</v>
      </c>
      <c r="W44" s="49">
        <v>0.000948</v>
      </c>
      <c r="X44" s="49">
        <v>0.00283</v>
      </c>
      <c r="Y44" s="49">
        <v>0.493722</v>
      </c>
      <c r="Z44" s="49">
        <v>0</v>
      </c>
      <c r="AA44" s="49">
        <v>0</v>
      </c>
      <c r="AB44" s="71">
        <v>44</v>
      </c>
      <c r="AC44" s="71"/>
      <c r="AD44" s="72"/>
      <c r="AE44" s="78" t="s">
        <v>252</v>
      </c>
      <c r="AF44" s="78">
        <v>598</v>
      </c>
      <c r="AG44" s="78">
        <v>104</v>
      </c>
      <c r="AH44" s="78">
        <v>4729</v>
      </c>
      <c r="AI44" s="78">
        <v>11122</v>
      </c>
      <c r="AJ44" s="78"/>
      <c r="AK44" s="78" t="s">
        <v>3131</v>
      </c>
      <c r="AL44" s="78" t="s">
        <v>3483</v>
      </c>
      <c r="AM44" s="78"/>
      <c r="AN44" s="78"/>
      <c r="AO44" s="80">
        <v>43334.63024305556</v>
      </c>
      <c r="AP44" s="83" t="s">
        <v>3878</v>
      </c>
      <c r="AQ44" s="78" t="b">
        <v>1</v>
      </c>
      <c r="AR44" s="78" t="b">
        <v>0</v>
      </c>
      <c r="AS44" s="78" t="b">
        <v>0</v>
      </c>
      <c r="AT44" s="78"/>
      <c r="AU44" s="78">
        <v>0</v>
      </c>
      <c r="AV44" s="78"/>
      <c r="AW44" s="78" t="b">
        <v>0</v>
      </c>
      <c r="AX44" s="78" t="s">
        <v>4210</v>
      </c>
      <c r="AY44" s="83" t="s">
        <v>4252</v>
      </c>
      <c r="AZ44" s="78" t="s">
        <v>66</v>
      </c>
      <c r="BA44" s="78" t="str">
        <f>REPLACE(INDEX(GroupVertices[Group],MATCH(Vertices[[#This Row],[Vertex]],GroupVertices[Vertex],0)),1,1,"")</f>
        <v>1</v>
      </c>
      <c r="BB44" s="48"/>
      <c r="BC44" s="48"/>
      <c r="BD44" s="48"/>
      <c r="BE44" s="48"/>
      <c r="BF44" s="48" t="s">
        <v>660</v>
      </c>
      <c r="BG44" s="48" t="s">
        <v>660</v>
      </c>
      <c r="BH44" s="119" t="s">
        <v>5427</v>
      </c>
      <c r="BI44" s="119" t="s">
        <v>5427</v>
      </c>
      <c r="BJ44" s="119" t="s">
        <v>5494</v>
      </c>
      <c r="BK44" s="119" t="s">
        <v>5494</v>
      </c>
      <c r="BL44" s="119">
        <v>1</v>
      </c>
      <c r="BM44" s="123">
        <v>2.9411764705882355</v>
      </c>
      <c r="BN44" s="119">
        <v>0</v>
      </c>
      <c r="BO44" s="123">
        <v>0</v>
      </c>
      <c r="BP44" s="119">
        <v>0</v>
      </c>
      <c r="BQ44" s="123">
        <v>0</v>
      </c>
      <c r="BR44" s="119">
        <v>33</v>
      </c>
      <c r="BS44" s="123">
        <v>97.05882352941177</v>
      </c>
      <c r="BT44" s="119">
        <v>34</v>
      </c>
      <c r="BU44" s="2"/>
      <c r="BV44" s="3"/>
      <c r="BW44" s="3"/>
      <c r="BX44" s="3"/>
      <c r="BY44" s="3"/>
    </row>
    <row r="45" spans="1:77" ht="41.45" customHeight="1">
      <c r="A45" s="64" t="s">
        <v>253</v>
      </c>
      <c r="C45" s="65"/>
      <c r="D45" s="65" t="s">
        <v>64</v>
      </c>
      <c r="E45" s="66">
        <v>162</v>
      </c>
      <c r="F45" s="68">
        <v>100</v>
      </c>
      <c r="G45" s="103" t="s">
        <v>738</v>
      </c>
      <c r="H45" s="65"/>
      <c r="I45" s="69" t="s">
        <v>253</v>
      </c>
      <c r="J45" s="70"/>
      <c r="K45" s="70"/>
      <c r="L45" s="69" t="s">
        <v>4669</v>
      </c>
      <c r="M45" s="73">
        <v>1</v>
      </c>
      <c r="N45" s="74">
        <v>290.6059265136719</v>
      </c>
      <c r="O45" s="74">
        <v>3703.876220703125</v>
      </c>
      <c r="P45" s="75"/>
      <c r="Q45" s="76"/>
      <c r="R45" s="76"/>
      <c r="S45" s="88"/>
      <c r="T45" s="48">
        <v>0</v>
      </c>
      <c r="U45" s="48">
        <v>1</v>
      </c>
      <c r="V45" s="49">
        <v>0</v>
      </c>
      <c r="W45" s="49">
        <v>0.000948</v>
      </c>
      <c r="X45" s="49">
        <v>0.00283</v>
      </c>
      <c r="Y45" s="49">
        <v>0.493722</v>
      </c>
      <c r="Z45" s="49">
        <v>0</v>
      </c>
      <c r="AA45" s="49">
        <v>0</v>
      </c>
      <c r="AB45" s="71">
        <v>45</v>
      </c>
      <c r="AC45" s="71"/>
      <c r="AD45" s="72"/>
      <c r="AE45" s="78" t="s">
        <v>2732</v>
      </c>
      <c r="AF45" s="78">
        <v>120</v>
      </c>
      <c r="AG45" s="78">
        <v>0</v>
      </c>
      <c r="AH45" s="78">
        <v>824</v>
      </c>
      <c r="AI45" s="78">
        <v>1194</v>
      </c>
      <c r="AJ45" s="78"/>
      <c r="AK45" s="78"/>
      <c r="AL45" s="78"/>
      <c r="AM45" s="78"/>
      <c r="AN45" s="78"/>
      <c r="AO45" s="80">
        <v>43670.78884259259</v>
      </c>
      <c r="AP45" s="83" t="s">
        <v>3879</v>
      </c>
      <c r="AQ45" s="78" t="b">
        <v>1</v>
      </c>
      <c r="AR45" s="78" t="b">
        <v>0</v>
      </c>
      <c r="AS45" s="78" t="b">
        <v>0</v>
      </c>
      <c r="AT45" s="78"/>
      <c r="AU45" s="78">
        <v>0</v>
      </c>
      <c r="AV45" s="78"/>
      <c r="AW45" s="78" t="b">
        <v>0</v>
      </c>
      <c r="AX45" s="78" t="s">
        <v>4210</v>
      </c>
      <c r="AY45" s="83" t="s">
        <v>4253</v>
      </c>
      <c r="AZ45" s="78" t="s">
        <v>66</v>
      </c>
      <c r="BA45" s="78" t="str">
        <f>REPLACE(INDEX(GroupVertices[Group],MATCH(Vertices[[#This Row],[Vertex]],GroupVertices[Vertex],0)),1,1,"")</f>
        <v>1</v>
      </c>
      <c r="BB45" s="48"/>
      <c r="BC45" s="48"/>
      <c r="BD45" s="48"/>
      <c r="BE45" s="48"/>
      <c r="BF45" s="48" t="s">
        <v>660</v>
      </c>
      <c r="BG45" s="48" t="s">
        <v>660</v>
      </c>
      <c r="BH45" s="119" t="s">
        <v>5427</v>
      </c>
      <c r="BI45" s="119" t="s">
        <v>5427</v>
      </c>
      <c r="BJ45" s="119" t="s">
        <v>5494</v>
      </c>
      <c r="BK45" s="119" t="s">
        <v>5494</v>
      </c>
      <c r="BL45" s="119">
        <v>1</v>
      </c>
      <c r="BM45" s="123">
        <v>2.9411764705882355</v>
      </c>
      <c r="BN45" s="119">
        <v>0</v>
      </c>
      <c r="BO45" s="123">
        <v>0</v>
      </c>
      <c r="BP45" s="119">
        <v>0</v>
      </c>
      <c r="BQ45" s="123">
        <v>0</v>
      </c>
      <c r="BR45" s="119">
        <v>33</v>
      </c>
      <c r="BS45" s="123">
        <v>97.05882352941177</v>
      </c>
      <c r="BT45" s="119">
        <v>34</v>
      </c>
      <c r="BU45" s="2"/>
      <c r="BV45" s="3"/>
      <c r="BW45" s="3"/>
      <c r="BX45" s="3"/>
      <c r="BY45" s="3"/>
    </row>
    <row r="46" spans="1:77" ht="41.45" customHeight="1">
      <c r="A46" s="64" t="s">
        <v>254</v>
      </c>
      <c r="C46" s="65"/>
      <c r="D46" s="65" t="s">
        <v>64</v>
      </c>
      <c r="E46" s="66">
        <v>162.83315218752347</v>
      </c>
      <c r="F46" s="68">
        <v>99.99894471717977</v>
      </c>
      <c r="G46" s="103" t="s">
        <v>739</v>
      </c>
      <c r="H46" s="65"/>
      <c r="I46" s="69" t="s">
        <v>254</v>
      </c>
      <c r="J46" s="70"/>
      <c r="K46" s="70"/>
      <c r="L46" s="69" t="s">
        <v>4670</v>
      </c>
      <c r="M46" s="73">
        <v>1.351690587887338</v>
      </c>
      <c r="N46" s="74">
        <v>2671.72412109375</v>
      </c>
      <c r="O46" s="74">
        <v>1021.1395874023438</v>
      </c>
      <c r="P46" s="75"/>
      <c r="Q46" s="76"/>
      <c r="R46" s="76"/>
      <c r="S46" s="88"/>
      <c r="T46" s="48">
        <v>0</v>
      </c>
      <c r="U46" s="48">
        <v>1</v>
      </c>
      <c r="V46" s="49">
        <v>0</v>
      </c>
      <c r="W46" s="49">
        <v>0.000948</v>
      </c>
      <c r="X46" s="49">
        <v>0.00283</v>
      </c>
      <c r="Y46" s="49">
        <v>0.493722</v>
      </c>
      <c r="Z46" s="49">
        <v>0</v>
      </c>
      <c r="AA46" s="49">
        <v>0</v>
      </c>
      <c r="AB46" s="71">
        <v>46</v>
      </c>
      <c r="AC46" s="71"/>
      <c r="AD46" s="72"/>
      <c r="AE46" s="78" t="s">
        <v>2733</v>
      </c>
      <c r="AF46" s="78">
        <v>234</v>
      </c>
      <c r="AG46" s="78">
        <v>397</v>
      </c>
      <c r="AH46" s="78">
        <v>42313</v>
      </c>
      <c r="AI46" s="78">
        <v>58684</v>
      </c>
      <c r="AJ46" s="78"/>
      <c r="AK46" s="78"/>
      <c r="AL46" s="78"/>
      <c r="AM46" s="83" t="s">
        <v>3716</v>
      </c>
      <c r="AN46" s="78"/>
      <c r="AO46" s="80">
        <v>42191.197743055556</v>
      </c>
      <c r="AP46" s="83" t="s">
        <v>3880</v>
      </c>
      <c r="AQ46" s="78" t="b">
        <v>1</v>
      </c>
      <c r="AR46" s="78" t="b">
        <v>0</v>
      </c>
      <c r="AS46" s="78" t="b">
        <v>0</v>
      </c>
      <c r="AT46" s="78"/>
      <c r="AU46" s="78">
        <v>3</v>
      </c>
      <c r="AV46" s="83" t="s">
        <v>4181</v>
      </c>
      <c r="AW46" s="78" t="b">
        <v>0</v>
      </c>
      <c r="AX46" s="78" t="s">
        <v>4210</v>
      </c>
      <c r="AY46" s="83" t="s">
        <v>4254</v>
      </c>
      <c r="AZ46" s="78" t="s">
        <v>66</v>
      </c>
      <c r="BA46" s="78" t="str">
        <f>REPLACE(INDEX(GroupVertices[Group],MATCH(Vertices[[#This Row],[Vertex]],GroupVertices[Vertex],0)),1,1,"")</f>
        <v>1</v>
      </c>
      <c r="BB46" s="48"/>
      <c r="BC46" s="48"/>
      <c r="BD46" s="48"/>
      <c r="BE46" s="48"/>
      <c r="BF46" s="48" t="s">
        <v>660</v>
      </c>
      <c r="BG46" s="48" t="s">
        <v>660</v>
      </c>
      <c r="BH46" s="119" t="s">
        <v>5427</v>
      </c>
      <c r="BI46" s="119" t="s">
        <v>5427</v>
      </c>
      <c r="BJ46" s="119" t="s">
        <v>5494</v>
      </c>
      <c r="BK46" s="119" t="s">
        <v>5494</v>
      </c>
      <c r="BL46" s="119">
        <v>1</v>
      </c>
      <c r="BM46" s="123">
        <v>2.9411764705882355</v>
      </c>
      <c r="BN46" s="119">
        <v>0</v>
      </c>
      <c r="BO46" s="123">
        <v>0</v>
      </c>
      <c r="BP46" s="119">
        <v>0</v>
      </c>
      <c r="BQ46" s="123">
        <v>0</v>
      </c>
      <c r="BR46" s="119">
        <v>33</v>
      </c>
      <c r="BS46" s="123">
        <v>97.05882352941177</v>
      </c>
      <c r="BT46" s="119">
        <v>34</v>
      </c>
      <c r="BU46" s="2"/>
      <c r="BV46" s="3"/>
      <c r="BW46" s="3"/>
      <c r="BX46" s="3"/>
      <c r="BY46" s="3"/>
    </row>
    <row r="47" spans="1:77" ht="41.45" customHeight="1">
      <c r="A47" s="64" t="s">
        <v>255</v>
      </c>
      <c r="C47" s="65"/>
      <c r="D47" s="65" t="s">
        <v>64</v>
      </c>
      <c r="E47" s="66">
        <v>169.1416042673612</v>
      </c>
      <c r="F47" s="68">
        <v>99.99095433894904</v>
      </c>
      <c r="G47" s="103" t="s">
        <v>740</v>
      </c>
      <c r="H47" s="65"/>
      <c r="I47" s="69" t="s">
        <v>255</v>
      </c>
      <c r="J47" s="70"/>
      <c r="K47" s="70"/>
      <c r="L47" s="69" t="s">
        <v>4671</v>
      </c>
      <c r="M47" s="73">
        <v>4.0146173062483905</v>
      </c>
      <c r="N47" s="74">
        <v>2126.088134765625</v>
      </c>
      <c r="O47" s="74">
        <v>8848.095703125</v>
      </c>
      <c r="P47" s="75"/>
      <c r="Q47" s="76"/>
      <c r="R47" s="76"/>
      <c r="S47" s="88"/>
      <c r="T47" s="48">
        <v>0</v>
      </c>
      <c r="U47" s="48">
        <v>1</v>
      </c>
      <c r="V47" s="49">
        <v>0</v>
      </c>
      <c r="W47" s="49">
        <v>0.000948</v>
      </c>
      <c r="X47" s="49">
        <v>0.00283</v>
      </c>
      <c r="Y47" s="49">
        <v>0.493722</v>
      </c>
      <c r="Z47" s="49">
        <v>0</v>
      </c>
      <c r="AA47" s="49">
        <v>0</v>
      </c>
      <c r="AB47" s="71">
        <v>47</v>
      </c>
      <c r="AC47" s="71"/>
      <c r="AD47" s="72"/>
      <c r="AE47" s="78" t="s">
        <v>2734</v>
      </c>
      <c r="AF47" s="78">
        <v>4124</v>
      </c>
      <c r="AG47" s="78">
        <v>3403</v>
      </c>
      <c r="AH47" s="78">
        <v>243657</v>
      </c>
      <c r="AI47" s="78">
        <v>98854</v>
      </c>
      <c r="AJ47" s="78"/>
      <c r="AK47" s="78" t="s">
        <v>3132</v>
      </c>
      <c r="AL47" s="78"/>
      <c r="AM47" s="78"/>
      <c r="AN47" s="78"/>
      <c r="AO47" s="80">
        <v>41178.04175925926</v>
      </c>
      <c r="AP47" s="78"/>
      <c r="AQ47" s="78" t="b">
        <v>0</v>
      </c>
      <c r="AR47" s="78" t="b">
        <v>0</v>
      </c>
      <c r="AS47" s="78" t="b">
        <v>0</v>
      </c>
      <c r="AT47" s="78"/>
      <c r="AU47" s="78">
        <v>57</v>
      </c>
      <c r="AV47" s="83" t="s">
        <v>4181</v>
      </c>
      <c r="AW47" s="78" t="b">
        <v>0</v>
      </c>
      <c r="AX47" s="78" t="s">
        <v>4210</v>
      </c>
      <c r="AY47" s="83" t="s">
        <v>4255</v>
      </c>
      <c r="AZ47" s="78" t="s">
        <v>66</v>
      </c>
      <c r="BA47" s="78" t="str">
        <f>REPLACE(INDEX(GroupVertices[Group],MATCH(Vertices[[#This Row],[Vertex]],GroupVertices[Vertex],0)),1,1,"")</f>
        <v>1</v>
      </c>
      <c r="BB47" s="48"/>
      <c r="BC47" s="48"/>
      <c r="BD47" s="48"/>
      <c r="BE47" s="48"/>
      <c r="BF47" s="48" t="s">
        <v>660</v>
      </c>
      <c r="BG47" s="48" t="s">
        <v>660</v>
      </c>
      <c r="BH47" s="119" t="s">
        <v>5427</v>
      </c>
      <c r="BI47" s="119" t="s">
        <v>5427</v>
      </c>
      <c r="BJ47" s="119" t="s">
        <v>5494</v>
      </c>
      <c r="BK47" s="119" t="s">
        <v>5494</v>
      </c>
      <c r="BL47" s="119">
        <v>1</v>
      </c>
      <c r="BM47" s="123">
        <v>2.9411764705882355</v>
      </c>
      <c r="BN47" s="119">
        <v>0</v>
      </c>
      <c r="BO47" s="123">
        <v>0</v>
      </c>
      <c r="BP47" s="119">
        <v>0</v>
      </c>
      <c r="BQ47" s="123">
        <v>0</v>
      </c>
      <c r="BR47" s="119">
        <v>33</v>
      </c>
      <c r="BS47" s="123">
        <v>97.05882352941177</v>
      </c>
      <c r="BT47" s="119">
        <v>34</v>
      </c>
      <c r="BU47" s="2"/>
      <c r="BV47" s="3"/>
      <c r="BW47" s="3"/>
      <c r="BX47" s="3"/>
      <c r="BY47" s="3"/>
    </row>
    <row r="48" spans="1:77" ht="41.45" customHeight="1">
      <c r="A48" s="64" t="s">
        <v>256</v>
      </c>
      <c r="C48" s="65"/>
      <c r="D48" s="65" t="s">
        <v>64</v>
      </c>
      <c r="E48" s="66">
        <v>162.02518344143647</v>
      </c>
      <c r="F48" s="68">
        <v>99.99996810228251</v>
      </c>
      <c r="G48" s="103" t="s">
        <v>723</v>
      </c>
      <c r="H48" s="65"/>
      <c r="I48" s="69" t="s">
        <v>256</v>
      </c>
      <c r="J48" s="70"/>
      <c r="K48" s="70"/>
      <c r="L48" s="69" t="s">
        <v>4672</v>
      </c>
      <c r="M48" s="73">
        <v>1.0106304459814812</v>
      </c>
      <c r="N48" s="74">
        <v>2431.731689453125</v>
      </c>
      <c r="O48" s="74">
        <v>7750.994140625</v>
      </c>
      <c r="P48" s="75"/>
      <c r="Q48" s="76"/>
      <c r="R48" s="76"/>
      <c r="S48" s="88"/>
      <c r="T48" s="48">
        <v>0</v>
      </c>
      <c r="U48" s="48">
        <v>1</v>
      </c>
      <c r="V48" s="49">
        <v>0</v>
      </c>
      <c r="W48" s="49">
        <v>0.000948</v>
      </c>
      <c r="X48" s="49">
        <v>0.00283</v>
      </c>
      <c r="Y48" s="49">
        <v>0.493722</v>
      </c>
      <c r="Z48" s="49">
        <v>0</v>
      </c>
      <c r="AA48" s="49">
        <v>0</v>
      </c>
      <c r="AB48" s="71">
        <v>48</v>
      </c>
      <c r="AC48" s="71"/>
      <c r="AD48" s="72"/>
      <c r="AE48" s="78" t="s">
        <v>2735</v>
      </c>
      <c r="AF48" s="78">
        <v>169</v>
      </c>
      <c r="AG48" s="78">
        <v>12</v>
      </c>
      <c r="AH48" s="78">
        <v>237</v>
      </c>
      <c r="AI48" s="78">
        <v>3570</v>
      </c>
      <c r="AJ48" s="78"/>
      <c r="AK48" s="78"/>
      <c r="AL48" s="78"/>
      <c r="AM48" s="78"/>
      <c r="AN48" s="78"/>
      <c r="AO48" s="80">
        <v>41593.40287037037</v>
      </c>
      <c r="AP48" s="78"/>
      <c r="AQ48" s="78" t="b">
        <v>1</v>
      </c>
      <c r="AR48" s="78" t="b">
        <v>1</v>
      </c>
      <c r="AS48" s="78" t="b">
        <v>0</v>
      </c>
      <c r="AT48" s="78"/>
      <c r="AU48" s="78">
        <v>0</v>
      </c>
      <c r="AV48" s="83" t="s">
        <v>4181</v>
      </c>
      <c r="AW48" s="78" t="b">
        <v>0</v>
      </c>
      <c r="AX48" s="78" t="s">
        <v>4210</v>
      </c>
      <c r="AY48" s="83" t="s">
        <v>4256</v>
      </c>
      <c r="AZ48" s="78" t="s">
        <v>66</v>
      </c>
      <c r="BA48" s="78" t="str">
        <f>REPLACE(INDEX(GroupVertices[Group],MATCH(Vertices[[#This Row],[Vertex]],GroupVertices[Vertex],0)),1,1,"")</f>
        <v>1</v>
      </c>
      <c r="BB48" s="48"/>
      <c r="BC48" s="48"/>
      <c r="BD48" s="48"/>
      <c r="BE48" s="48"/>
      <c r="BF48" s="48" t="s">
        <v>660</v>
      </c>
      <c r="BG48" s="48" t="s">
        <v>660</v>
      </c>
      <c r="BH48" s="119" t="s">
        <v>5427</v>
      </c>
      <c r="BI48" s="119" t="s">
        <v>5427</v>
      </c>
      <c r="BJ48" s="119" t="s">
        <v>5494</v>
      </c>
      <c r="BK48" s="119" t="s">
        <v>5494</v>
      </c>
      <c r="BL48" s="119">
        <v>1</v>
      </c>
      <c r="BM48" s="123">
        <v>2.9411764705882355</v>
      </c>
      <c r="BN48" s="119">
        <v>0</v>
      </c>
      <c r="BO48" s="123">
        <v>0</v>
      </c>
      <c r="BP48" s="119">
        <v>0</v>
      </c>
      <c r="BQ48" s="123">
        <v>0</v>
      </c>
      <c r="BR48" s="119">
        <v>33</v>
      </c>
      <c r="BS48" s="123">
        <v>97.05882352941177</v>
      </c>
      <c r="BT48" s="119">
        <v>34</v>
      </c>
      <c r="BU48" s="2"/>
      <c r="BV48" s="3"/>
      <c r="BW48" s="3"/>
      <c r="BX48" s="3"/>
      <c r="BY48" s="3"/>
    </row>
    <row r="49" spans="1:77" ht="41.45" customHeight="1">
      <c r="A49" s="64" t="s">
        <v>257</v>
      </c>
      <c r="C49" s="65"/>
      <c r="D49" s="65" t="s">
        <v>64</v>
      </c>
      <c r="E49" s="66">
        <v>162.0083944804788</v>
      </c>
      <c r="F49" s="68">
        <v>99.9999893674275</v>
      </c>
      <c r="G49" s="103" t="s">
        <v>741</v>
      </c>
      <c r="H49" s="65"/>
      <c r="I49" s="69" t="s">
        <v>257</v>
      </c>
      <c r="J49" s="70"/>
      <c r="K49" s="70"/>
      <c r="L49" s="69" t="s">
        <v>4673</v>
      </c>
      <c r="M49" s="73">
        <v>1.0035434819938271</v>
      </c>
      <c r="N49" s="74">
        <v>2073.41455078125</v>
      </c>
      <c r="O49" s="74">
        <v>6874.1630859375</v>
      </c>
      <c r="P49" s="75"/>
      <c r="Q49" s="76"/>
      <c r="R49" s="76"/>
      <c r="S49" s="88"/>
      <c r="T49" s="48">
        <v>0</v>
      </c>
      <c r="U49" s="48">
        <v>1</v>
      </c>
      <c r="V49" s="49">
        <v>0</v>
      </c>
      <c r="W49" s="49">
        <v>0.000948</v>
      </c>
      <c r="X49" s="49">
        <v>0.00283</v>
      </c>
      <c r="Y49" s="49">
        <v>0.493722</v>
      </c>
      <c r="Z49" s="49">
        <v>0</v>
      </c>
      <c r="AA49" s="49">
        <v>0</v>
      </c>
      <c r="AB49" s="71">
        <v>49</v>
      </c>
      <c r="AC49" s="71"/>
      <c r="AD49" s="72"/>
      <c r="AE49" s="78" t="s">
        <v>2736</v>
      </c>
      <c r="AF49" s="78">
        <v>84</v>
      </c>
      <c r="AG49" s="78">
        <v>4</v>
      </c>
      <c r="AH49" s="78">
        <v>47</v>
      </c>
      <c r="AI49" s="78">
        <v>48</v>
      </c>
      <c r="AJ49" s="78"/>
      <c r="AK49" s="78" t="s">
        <v>3133</v>
      </c>
      <c r="AL49" s="78" t="s">
        <v>3484</v>
      </c>
      <c r="AM49" s="78"/>
      <c r="AN49" s="78"/>
      <c r="AO49" s="80">
        <v>43461.05380787037</v>
      </c>
      <c r="AP49" s="78"/>
      <c r="AQ49" s="78" t="b">
        <v>1</v>
      </c>
      <c r="AR49" s="78" t="b">
        <v>0</v>
      </c>
      <c r="AS49" s="78" t="b">
        <v>0</v>
      </c>
      <c r="AT49" s="78"/>
      <c r="AU49" s="78">
        <v>0</v>
      </c>
      <c r="AV49" s="78"/>
      <c r="AW49" s="78" t="b">
        <v>0</v>
      </c>
      <c r="AX49" s="78" t="s">
        <v>4210</v>
      </c>
      <c r="AY49" s="83" t="s">
        <v>4257</v>
      </c>
      <c r="AZ49" s="78" t="s">
        <v>66</v>
      </c>
      <c r="BA49" s="78" t="str">
        <f>REPLACE(INDEX(GroupVertices[Group],MATCH(Vertices[[#This Row],[Vertex]],GroupVertices[Vertex],0)),1,1,"")</f>
        <v>1</v>
      </c>
      <c r="BB49" s="48"/>
      <c r="BC49" s="48"/>
      <c r="BD49" s="48"/>
      <c r="BE49" s="48"/>
      <c r="BF49" s="48" t="s">
        <v>660</v>
      </c>
      <c r="BG49" s="48" t="s">
        <v>660</v>
      </c>
      <c r="BH49" s="119" t="s">
        <v>5427</v>
      </c>
      <c r="BI49" s="119" t="s">
        <v>5427</v>
      </c>
      <c r="BJ49" s="119" t="s">
        <v>5494</v>
      </c>
      <c r="BK49" s="119" t="s">
        <v>5494</v>
      </c>
      <c r="BL49" s="119">
        <v>1</v>
      </c>
      <c r="BM49" s="123">
        <v>2.9411764705882355</v>
      </c>
      <c r="BN49" s="119">
        <v>0</v>
      </c>
      <c r="BO49" s="123">
        <v>0</v>
      </c>
      <c r="BP49" s="119">
        <v>0</v>
      </c>
      <c r="BQ49" s="123">
        <v>0</v>
      </c>
      <c r="BR49" s="119">
        <v>33</v>
      </c>
      <c r="BS49" s="123">
        <v>97.05882352941177</v>
      </c>
      <c r="BT49" s="119">
        <v>34</v>
      </c>
      <c r="BU49" s="2"/>
      <c r="BV49" s="3"/>
      <c r="BW49" s="3"/>
      <c r="BX49" s="3"/>
      <c r="BY49" s="3"/>
    </row>
    <row r="50" spans="1:77" ht="41.45" customHeight="1">
      <c r="A50" s="64" t="s">
        <v>258</v>
      </c>
      <c r="C50" s="65"/>
      <c r="D50" s="65" t="s">
        <v>64</v>
      </c>
      <c r="E50" s="66">
        <v>178.30208108988003</v>
      </c>
      <c r="F50" s="68">
        <v>99.9793515442128</v>
      </c>
      <c r="G50" s="103" t="s">
        <v>742</v>
      </c>
      <c r="H50" s="65"/>
      <c r="I50" s="69" t="s">
        <v>258</v>
      </c>
      <c r="J50" s="70"/>
      <c r="K50" s="70"/>
      <c r="L50" s="69" t="s">
        <v>4674</v>
      </c>
      <c r="M50" s="73">
        <v>7.8814420320121945</v>
      </c>
      <c r="N50" s="74">
        <v>1365.2425537109375</v>
      </c>
      <c r="O50" s="74">
        <v>5621.90478515625</v>
      </c>
      <c r="P50" s="75"/>
      <c r="Q50" s="76"/>
      <c r="R50" s="76"/>
      <c r="S50" s="88"/>
      <c r="T50" s="48">
        <v>0</v>
      </c>
      <c r="U50" s="48">
        <v>1</v>
      </c>
      <c r="V50" s="49">
        <v>0</v>
      </c>
      <c r="W50" s="49">
        <v>0.000948</v>
      </c>
      <c r="X50" s="49">
        <v>0.00283</v>
      </c>
      <c r="Y50" s="49">
        <v>0.493722</v>
      </c>
      <c r="Z50" s="49">
        <v>0</v>
      </c>
      <c r="AA50" s="49">
        <v>0</v>
      </c>
      <c r="AB50" s="71">
        <v>50</v>
      </c>
      <c r="AC50" s="71"/>
      <c r="AD50" s="72"/>
      <c r="AE50" s="78" t="s">
        <v>2737</v>
      </c>
      <c r="AF50" s="78">
        <v>7866</v>
      </c>
      <c r="AG50" s="78">
        <v>7768</v>
      </c>
      <c r="AH50" s="78">
        <v>51178</v>
      </c>
      <c r="AI50" s="78">
        <v>43829</v>
      </c>
      <c r="AJ50" s="78"/>
      <c r="AK50" s="78" t="s">
        <v>3134</v>
      </c>
      <c r="AL50" s="78" t="s">
        <v>3485</v>
      </c>
      <c r="AM50" s="83" t="s">
        <v>3717</v>
      </c>
      <c r="AN50" s="78"/>
      <c r="AO50" s="80">
        <v>40193.82108796296</v>
      </c>
      <c r="AP50" s="83" t="s">
        <v>3881</v>
      </c>
      <c r="AQ50" s="78" t="b">
        <v>0</v>
      </c>
      <c r="AR50" s="78" t="b">
        <v>0</v>
      </c>
      <c r="AS50" s="78" t="b">
        <v>1</v>
      </c>
      <c r="AT50" s="78"/>
      <c r="AU50" s="78">
        <v>118</v>
      </c>
      <c r="AV50" s="83" t="s">
        <v>4189</v>
      </c>
      <c r="AW50" s="78" t="b">
        <v>0</v>
      </c>
      <c r="AX50" s="78" t="s">
        <v>4210</v>
      </c>
      <c r="AY50" s="83" t="s">
        <v>4258</v>
      </c>
      <c r="AZ50" s="78" t="s">
        <v>66</v>
      </c>
      <c r="BA50" s="78" t="str">
        <f>REPLACE(INDEX(GroupVertices[Group],MATCH(Vertices[[#This Row],[Vertex]],GroupVertices[Vertex],0)),1,1,"")</f>
        <v>1</v>
      </c>
      <c r="BB50" s="48"/>
      <c r="BC50" s="48"/>
      <c r="BD50" s="48"/>
      <c r="BE50" s="48"/>
      <c r="BF50" s="48" t="s">
        <v>660</v>
      </c>
      <c r="BG50" s="48" t="s">
        <v>660</v>
      </c>
      <c r="BH50" s="119" t="s">
        <v>5427</v>
      </c>
      <c r="BI50" s="119" t="s">
        <v>5427</v>
      </c>
      <c r="BJ50" s="119" t="s">
        <v>5494</v>
      </c>
      <c r="BK50" s="119" t="s">
        <v>5494</v>
      </c>
      <c r="BL50" s="119">
        <v>1</v>
      </c>
      <c r="BM50" s="123">
        <v>2.9411764705882355</v>
      </c>
      <c r="BN50" s="119">
        <v>0</v>
      </c>
      <c r="BO50" s="123">
        <v>0</v>
      </c>
      <c r="BP50" s="119">
        <v>0</v>
      </c>
      <c r="BQ50" s="123">
        <v>0</v>
      </c>
      <c r="BR50" s="119">
        <v>33</v>
      </c>
      <c r="BS50" s="123">
        <v>97.05882352941177</v>
      </c>
      <c r="BT50" s="119">
        <v>34</v>
      </c>
      <c r="BU50" s="2"/>
      <c r="BV50" s="3"/>
      <c r="BW50" s="3"/>
      <c r="BX50" s="3"/>
      <c r="BY50" s="3"/>
    </row>
    <row r="51" spans="1:77" ht="41.45" customHeight="1">
      <c r="A51" s="64" t="s">
        <v>259</v>
      </c>
      <c r="C51" s="65"/>
      <c r="D51" s="65" t="s">
        <v>64</v>
      </c>
      <c r="E51" s="66">
        <v>162.41132954346247</v>
      </c>
      <c r="F51" s="68">
        <v>99.9994790039477</v>
      </c>
      <c r="G51" s="103" t="s">
        <v>743</v>
      </c>
      <c r="H51" s="65"/>
      <c r="I51" s="69" t="s">
        <v>259</v>
      </c>
      <c r="J51" s="70"/>
      <c r="K51" s="70"/>
      <c r="L51" s="69" t="s">
        <v>4675</v>
      </c>
      <c r="M51" s="73">
        <v>1.173630617697527</v>
      </c>
      <c r="N51" s="74">
        <v>672.240234375</v>
      </c>
      <c r="O51" s="74">
        <v>2332.085205078125</v>
      </c>
      <c r="P51" s="75"/>
      <c r="Q51" s="76"/>
      <c r="R51" s="76"/>
      <c r="S51" s="88"/>
      <c r="T51" s="48">
        <v>0</v>
      </c>
      <c r="U51" s="48">
        <v>1</v>
      </c>
      <c r="V51" s="49">
        <v>0</v>
      </c>
      <c r="W51" s="49">
        <v>0.000948</v>
      </c>
      <c r="X51" s="49">
        <v>0.00283</v>
      </c>
      <c r="Y51" s="49">
        <v>0.493722</v>
      </c>
      <c r="Z51" s="49">
        <v>0</v>
      </c>
      <c r="AA51" s="49">
        <v>0</v>
      </c>
      <c r="AB51" s="71">
        <v>51</v>
      </c>
      <c r="AC51" s="71"/>
      <c r="AD51" s="72"/>
      <c r="AE51" s="78" t="s">
        <v>2738</v>
      </c>
      <c r="AF51" s="78">
        <v>209</v>
      </c>
      <c r="AG51" s="78">
        <v>196</v>
      </c>
      <c r="AH51" s="78">
        <v>2199</v>
      </c>
      <c r="AI51" s="78">
        <v>3822</v>
      </c>
      <c r="AJ51" s="78"/>
      <c r="AK51" s="78" t="s">
        <v>3135</v>
      </c>
      <c r="AL51" s="78" t="s">
        <v>3486</v>
      </c>
      <c r="AM51" s="83" t="s">
        <v>3718</v>
      </c>
      <c r="AN51" s="78"/>
      <c r="AO51" s="80">
        <v>42390.727800925924</v>
      </c>
      <c r="AP51" s="78"/>
      <c r="AQ51" s="78" t="b">
        <v>0</v>
      </c>
      <c r="AR51" s="78" t="b">
        <v>0</v>
      </c>
      <c r="AS51" s="78" t="b">
        <v>0</v>
      </c>
      <c r="AT51" s="78"/>
      <c r="AU51" s="78">
        <v>1</v>
      </c>
      <c r="AV51" s="83" t="s">
        <v>4181</v>
      </c>
      <c r="AW51" s="78" t="b">
        <v>0</v>
      </c>
      <c r="AX51" s="78" t="s">
        <v>4210</v>
      </c>
      <c r="AY51" s="83" t="s">
        <v>4259</v>
      </c>
      <c r="AZ51" s="78" t="s">
        <v>66</v>
      </c>
      <c r="BA51" s="78" t="str">
        <f>REPLACE(INDEX(GroupVertices[Group],MATCH(Vertices[[#This Row],[Vertex]],GroupVertices[Vertex],0)),1,1,"")</f>
        <v>1</v>
      </c>
      <c r="BB51" s="48"/>
      <c r="BC51" s="48"/>
      <c r="BD51" s="48"/>
      <c r="BE51" s="48"/>
      <c r="BF51" s="48" t="s">
        <v>660</v>
      </c>
      <c r="BG51" s="48" t="s">
        <v>660</v>
      </c>
      <c r="BH51" s="119" t="s">
        <v>5427</v>
      </c>
      <c r="BI51" s="119" t="s">
        <v>5427</v>
      </c>
      <c r="BJ51" s="119" t="s">
        <v>5494</v>
      </c>
      <c r="BK51" s="119" t="s">
        <v>5494</v>
      </c>
      <c r="BL51" s="119">
        <v>1</v>
      </c>
      <c r="BM51" s="123">
        <v>2.9411764705882355</v>
      </c>
      <c r="BN51" s="119">
        <v>0</v>
      </c>
      <c r="BO51" s="123">
        <v>0</v>
      </c>
      <c r="BP51" s="119">
        <v>0</v>
      </c>
      <c r="BQ51" s="123">
        <v>0</v>
      </c>
      <c r="BR51" s="119">
        <v>33</v>
      </c>
      <c r="BS51" s="123">
        <v>97.05882352941177</v>
      </c>
      <c r="BT51" s="119">
        <v>34</v>
      </c>
      <c r="BU51" s="2"/>
      <c r="BV51" s="3"/>
      <c r="BW51" s="3"/>
      <c r="BX51" s="3"/>
      <c r="BY51" s="3"/>
    </row>
    <row r="52" spans="1:77" ht="41.45" customHeight="1">
      <c r="A52" s="64" t="s">
        <v>260</v>
      </c>
      <c r="C52" s="65"/>
      <c r="D52" s="65" t="s">
        <v>64</v>
      </c>
      <c r="E52" s="66">
        <v>171.34305677293332</v>
      </c>
      <c r="F52" s="68">
        <v>99.98816594681198</v>
      </c>
      <c r="G52" s="103" t="s">
        <v>744</v>
      </c>
      <c r="H52" s="65"/>
      <c r="I52" s="69" t="s">
        <v>260</v>
      </c>
      <c r="J52" s="70"/>
      <c r="K52" s="70"/>
      <c r="L52" s="69" t="s">
        <v>4676</v>
      </c>
      <c r="M52" s="73">
        <v>4.943895459129543</v>
      </c>
      <c r="N52" s="74">
        <v>3525.837646484375</v>
      </c>
      <c r="O52" s="74">
        <v>1402.0806884765625</v>
      </c>
      <c r="P52" s="75"/>
      <c r="Q52" s="76"/>
      <c r="R52" s="76"/>
      <c r="S52" s="88"/>
      <c r="T52" s="48">
        <v>0</v>
      </c>
      <c r="U52" s="48">
        <v>1</v>
      </c>
      <c r="V52" s="49">
        <v>0</v>
      </c>
      <c r="W52" s="49">
        <v>0.000948</v>
      </c>
      <c r="X52" s="49">
        <v>0.00283</v>
      </c>
      <c r="Y52" s="49">
        <v>0.493722</v>
      </c>
      <c r="Z52" s="49">
        <v>0</v>
      </c>
      <c r="AA52" s="49">
        <v>0</v>
      </c>
      <c r="AB52" s="71">
        <v>52</v>
      </c>
      <c r="AC52" s="71"/>
      <c r="AD52" s="72"/>
      <c r="AE52" s="78" t="s">
        <v>2739</v>
      </c>
      <c r="AF52" s="78">
        <v>728</v>
      </c>
      <c r="AG52" s="78">
        <v>4452</v>
      </c>
      <c r="AH52" s="78">
        <v>15487</v>
      </c>
      <c r="AI52" s="78">
        <v>10634</v>
      </c>
      <c r="AJ52" s="78"/>
      <c r="AK52" s="78" t="s">
        <v>3136</v>
      </c>
      <c r="AL52" s="78" t="s">
        <v>3487</v>
      </c>
      <c r="AM52" s="83" t="s">
        <v>3719</v>
      </c>
      <c r="AN52" s="78"/>
      <c r="AO52" s="80">
        <v>40603.877650462964</v>
      </c>
      <c r="AP52" s="83" t="s">
        <v>3882</v>
      </c>
      <c r="AQ52" s="78" t="b">
        <v>1</v>
      </c>
      <c r="AR52" s="78" t="b">
        <v>0</v>
      </c>
      <c r="AS52" s="78" t="b">
        <v>0</v>
      </c>
      <c r="AT52" s="78"/>
      <c r="AU52" s="78">
        <v>300</v>
      </c>
      <c r="AV52" s="83" t="s">
        <v>4181</v>
      </c>
      <c r="AW52" s="78" t="b">
        <v>0</v>
      </c>
      <c r="AX52" s="78" t="s">
        <v>4210</v>
      </c>
      <c r="AY52" s="83" t="s">
        <v>4260</v>
      </c>
      <c r="AZ52" s="78" t="s">
        <v>66</v>
      </c>
      <c r="BA52" s="78" t="str">
        <f>REPLACE(INDEX(GroupVertices[Group],MATCH(Vertices[[#This Row],[Vertex]],GroupVertices[Vertex],0)),1,1,"")</f>
        <v>1</v>
      </c>
      <c r="BB52" s="48"/>
      <c r="BC52" s="48"/>
      <c r="BD52" s="48"/>
      <c r="BE52" s="48"/>
      <c r="BF52" s="48" t="s">
        <v>660</v>
      </c>
      <c r="BG52" s="48" t="s">
        <v>660</v>
      </c>
      <c r="BH52" s="119" t="s">
        <v>5427</v>
      </c>
      <c r="BI52" s="119" t="s">
        <v>5427</v>
      </c>
      <c r="BJ52" s="119" t="s">
        <v>5494</v>
      </c>
      <c r="BK52" s="119" t="s">
        <v>5494</v>
      </c>
      <c r="BL52" s="119">
        <v>1</v>
      </c>
      <c r="BM52" s="123">
        <v>2.9411764705882355</v>
      </c>
      <c r="BN52" s="119">
        <v>0</v>
      </c>
      <c r="BO52" s="123">
        <v>0</v>
      </c>
      <c r="BP52" s="119">
        <v>0</v>
      </c>
      <c r="BQ52" s="123">
        <v>0</v>
      </c>
      <c r="BR52" s="119">
        <v>33</v>
      </c>
      <c r="BS52" s="123">
        <v>97.05882352941177</v>
      </c>
      <c r="BT52" s="119">
        <v>34</v>
      </c>
      <c r="BU52" s="2"/>
      <c r="BV52" s="3"/>
      <c r="BW52" s="3"/>
      <c r="BX52" s="3"/>
      <c r="BY52" s="3"/>
    </row>
    <row r="53" spans="1:77" ht="41.45" customHeight="1">
      <c r="A53" s="64" t="s">
        <v>261</v>
      </c>
      <c r="C53" s="65"/>
      <c r="D53" s="65" t="s">
        <v>64</v>
      </c>
      <c r="E53" s="66">
        <v>162.05456412311236</v>
      </c>
      <c r="F53" s="68">
        <v>99.99993088827878</v>
      </c>
      <c r="G53" s="103" t="s">
        <v>745</v>
      </c>
      <c r="H53" s="65"/>
      <c r="I53" s="69" t="s">
        <v>261</v>
      </c>
      <c r="J53" s="70"/>
      <c r="K53" s="70"/>
      <c r="L53" s="69" t="s">
        <v>4677</v>
      </c>
      <c r="M53" s="73">
        <v>1.023032632959876</v>
      </c>
      <c r="N53" s="74">
        <v>2778.27587890625</v>
      </c>
      <c r="O53" s="74">
        <v>3533.97998046875</v>
      </c>
      <c r="P53" s="75"/>
      <c r="Q53" s="76"/>
      <c r="R53" s="76"/>
      <c r="S53" s="88"/>
      <c r="T53" s="48">
        <v>0</v>
      </c>
      <c r="U53" s="48">
        <v>1</v>
      </c>
      <c r="V53" s="49">
        <v>0</v>
      </c>
      <c r="W53" s="49">
        <v>0.000948</v>
      </c>
      <c r="X53" s="49">
        <v>0.00283</v>
      </c>
      <c r="Y53" s="49">
        <v>0.493722</v>
      </c>
      <c r="Z53" s="49">
        <v>0</v>
      </c>
      <c r="AA53" s="49">
        <v>0</v>
      </c>
      <c r="AB53" s="71">
        <v>53</v>
      </c>
      <c r="AC53" s="71"/>
      <c r="AD53" s="72"/>
      <c r="AE53" s="78" t="s">
        <v>2740</v>
      </c>
      <c r="AF53" s="78">
        <v>59</v>
      </c>
      <c r="AG53" s="78">
        <v>26</v>
      </c>
      <c r="AH53" s="78">
        <v>591</v>
      </c>
      <c r="AI53" s="78">
        <v>568</v>
      </c>
      <c r="AJ53" s="78"/>
      <c r="AK53" s="78" t="s">
        <v>3137</v>
      </c>
      <c r="AL53" s="78"/>
      <c r="AM53" s="78"/>
      <c r="AN53" s="78"/>
      <c r="AO53" s="80">
        <v>43559.7928125</v>
      </c>
      <c r="AP53" s="83" t="s">
        <v>3883</v>
      </c>
      <c r="AQ53" s="78" t="b">
        <v>1</v>
      </c>
      <c r="AR53" s="78" t="b">
        <v>0</v>
      </c>
      <c r="AS53" s="78" t="b">
        <v>0</v>
      </c>
      <c r="AT53" s="78"/>
      <c r="AU53" s="78">
        <v>0</v>
      </c>
      <c r="AV53" s="78"/>
      <c r="AW53" s="78" t="b">
        <v>0</v>
      </c>
      <c r="AX53" s="78" t="s">
        <v>4210</v>
      </c>
      <c r="AY53" s="83" t="s">
        <v>4261</v>
      </c>
      <c r="AZ53" s="78" t="s">
        <v>66</v>
      </c>
      <c r="BA53" s="78" t="str">
        <f>REPLACE(INDEX(GroupVertices[Group],MATCH(Vertices[[#This Row],[Vertex]],GroupVertices[Vertex],0)),1,1,"")</f>
        <v>1</v>
      </c>
      <c r="BB53" s="48"/>
      <c r="BC53" s="48"/>
      <c r="BD53" s="48"/>
      <c r="BE53" s="48"/>
      <c r="BF53" s="48" t="s">
        <v>660</v>
      </c>
      <c r="BG53" s="48" t="s">
        <v>660</v>
      </c>
      <c r="BH53" s="119" t="s">
        <v>5427</v>
      </c>
      <c r="BI53" s="119" t="s">
        <v>5427</v>
      </c>
      <c r="BJ53" s="119" t="s">
        <v>5494</v>
      </c>
      <c r="BK53" s="119" t="s">
        <v>5494</v>
      </c>
      <c r="BL53" s="119">
        <v>1</v>
      </c>
      <c r="BM53" s="123">
        <v>2.9411764705882355</v>
      </c>
      <c r="BN53" s="119">
        <v>0</v>
      </c>
      <c r="BO53" s="123">
        <v>0</v>
      </c>
      <c r="BP53" s="119">
        <v>0</v>
      </c>
      <c r="BQ53" s="123">
        <v>0</v>
      </c>
      <c r="BR53" s="119">
        <v>33</v>
      </c>
      <c r="BS53" s="123">
        <v>97.05882352941177</v>
      </c>
      <c r="BT53" s="119">
        <v>34</v>
      </c>
      <c r="BU53" s="2"/>
      <c r="BV53" s="3"/>
      <c r="BW53" s="3"/>
      <c r="BX53" s="3"/>
      <c r="BY53" s="3"/>
    </row>
    <row r="54" spans="1:77" ht="41.45" customHeight="1">
      <c r="A54" s="64" t="s">
        <v>262</v>
      </c>
      <c r="C54" s="65"/>
      <c r="D54" s="65" t="s">
        <v>64</v>
      </c>
      <c r="E54" s="66">
        <v>162.07764894442914</v>
      </c>
      <c r="F54" s="68">
        <v>99.99990164870441</v>
      </c>
      <c r="G54" s="103" t="s">
        <v>746</v>
      </c>
      <c r="H54" s="65"/>
      <c r="I54" s="69" t="s">
        <v>262</v>
      </c>
      <c r="J54" s="70"/>
      <c r="K54" s="70"/>
      <c r="L54" s="69" t="s">
        <v>4678</v>
      </c>
      <c r="M54" s="73">
        <v>1.0327772084429006</v>
      </c>
      <c r="N54" s="74">
        <v>248.779541015625</v>
      </c>
      <c r="O54" s="74">
        <v>5716.451171875</v>
      </c>
      <c r="P54" s="75"/>
      <c r="Q54" s="76"/>
      <c r="R54" s="76"/>
      <c r="S54" s="88"/>
      <c r="T54" s="48">
        <v>0</v>
      </c>
      <c r="U54" s="48">
        <v>1</v>
      </c>
      <c r="V54" s="49">
        <v>0</v>
      </c>
      <c r="W54" s="49">
        <v>0.000948</v>
      </c>
      <c r="X54" s="49">
        <v>0.00283</v>
      </c>
      <c r="Y54" s="49">
        <v>0.493722</v>
      </c>
      <c r="Z54" s="49">
        <v>0</v>
      </c>
      <c r="AA54" s="49">
        <v>0</v>
      </c>
      <c r="AB54" s="71">
        <v>54</v>
      </c>
      <c r="AC54" s="71"/>
      <c r="AD54" s="72"/>
      <c r="AE54" s="78" t="s">
        <v>2741</v>
      </c>
      <c r="AF54" s="78">
        <v>108</v>
      </c>
      <c r="AG54" s="78">
        <v>37</v>
      </c>
      <c r="AH54" s="78">
        <v>470</v>
      </c>
      <c r="AI54" s="78">
        <v>0</v>
      </c>
      <c r="AJ54" s="78"/>
      <c r="AK54" s="78" t="s">
        <v>3138</v>
      </c>
      <c r="AL54" s="78"/>
      <c r="AM54" s="83" t="s">
        <v>3720</v>
      </c>
      <c r="AN54" s="78"/>
      <c r="AO54" s="80">
        <v>41522.61907407407</v>
      </c>
      <c r="AP54" s="83" t="s">
        <v>3884</v>
      </c>
      <c r="AQ54" s="78" t="b">
        <v>0</v>
      </c>
      <c r="AR54" s="78" t="b">
        <v>0</v>
      </c>
      <c r="AS54" s="78" t="b">
        <v>0</v>
      </c>
      <c r="AT54" s="78"/>
      <c r="AU54" s="78">
        <v>2</v>
      </c>
      <c r="AV54" s="83" t="s">
        <v>4190</v>
      </c>
      <c r="AW54" s="78" t="b">
        <v>0</v>
      </c>
      <c r="AX54" s="78" t="s">
        <v>4210</v>
      </c>
      <c r="AY54" s="83" t="s">
        <v>4262</v>
      </c>
      <c r="AZ54" s="78" t="s">
        <v>66</v>
      </c>
      <c r="BA54" s="78" t="str">
        <f>REPLACE(INDEX(GroupVertices[Group],MATCH(Vertices[[#This Row],[Vertex]],GroupVertices[Vertex],0)),1,1,"")</f>
        <v>1</v>
      </c>
      <c r="BB54" s="48"/>
      <c r="BC54" s="48"/>
      <c r="BD54" s="48"/>
      <c r="BE54" s="48"/>
      <c r="BF54" s="48" t="s">
        <v>660</v>
      </c>
      <c r="BG54" s="48" t="s">
        <v>660</v>
      </c>
      <c r="BH54" s="119" t="s">
        <v>5427</v>
      </c>
      <c r="BI54" s="119" t="s">
        <v>5427</v>
      </c>
      <c r="BJ54" s="119" t="s">
        <v>5494</v>
      </c>
      <c r="BK54" s="119" t="s">
        <v>5494</v>
      </c>
      <c r="BL54" s="119">
        <v>1</v>
      </c>
      <c r="BM54" s="123">
        <v>2.9411764705882355</v>
      </c>
      <c r="BN54" s="119">
        <v>0</v>
      </c>
      <c r="BO54" s="123">
        <v>0</v>
      </c>
      <c r="BP54" s="119">
        <v>0</v>
      </c>
      <c r="BQ54" s="123">
        <v>0</v>
      </c>
      <c r="BR54" s="119">
        <v>33</v>
      </c>
      <c r="BS54" s="123">
        <v>97.05882352941177</v>
      </c>
      <c r="BT54" s="119">
        <v>34</v>
      </c>
      <c r="BU54" s="2"/>
      <c r="BV54" s="3"/>
      <c r="BW54" s="3"/>
      <c r="BX54" s="3"/>
      <c r="BY54" s="3"/>
    </row>
    <row r="55" spans="1:77" ht="41.45" customHeight="1">
      <c r="A55" s="64" t="s">
        <v>263</v>
      </c>
      <c r="C55" s="65"/>
      <c r="D55" s="65" t="s">
        <v>64</v>
      </c>
      <c r="E55" s="66">
        <v>162.4868798677719</v>
      </c>
      <c r="F55" s="68">
        <v>99.99938331079524</v>
      </c>
      <c r="G55" s="103" t="s">
        <v>747</v>
      </c>
      <c r="H55" s="65"/>
      <c r="I55" s="69" t="s">
        <v>263</v>
      </c>
      <c r="J55" s="70"/>
      <c r="K55" s="70"/>
      <c r="L55" s="69" t="s">
        <v>4679</v>
      </c>
      <c r="M55" s="73">
        <v>1.2055219556419707</v>
      </c>
      <c r="N55" s="74">
        <v>2963.54052734375</v>
      </c>
      <c r="O55" s="74">
        <v>3553.092041015625</v>
      </c>
      <c r="P55" s="75"/>
      <c r="Q55" s="76"/>
      <c r="R55" s="76"/>
      <c r="S55" s="88"/>
      <c r="T55" s="48">
        <v>0</v>
      </c>
      <c r="U55" s="48">
        <v>1</v>
      </c>
      <c r="V55" s="49">
        <v>0</v>
      </c>
      <c r="W55" s="49">
        <v>0.000948</v>
      </c>
      <c r="X55" s="49">
        <v>0.00283</v>
      </c>
      <c r="Y55" s="49">
        <v>0.493722</v>
      </c>
      <c r="Z55" s="49">
        <v>0</v>
      </c>
      <c r="AA55" s="49">
        <v>0</v>
      </c>
      <c r="AB55" s="71">
        <v>55</v>
      </c>
      <c r="AC55" s="71"/>
      <c r="AD55" s="72"/>
      <c r="AE55" s="78" t="s">
        <v>2742</v>
      </c>
      <c r="AF55" s="78">
        <v>347</v>
      </c>
      <c r="AG55" s="78">
        <v>232</v>
      </c>
      <c r="AH55" s="78">
        <v>1195</v>
      </c>
      <c r="AI55" s="78">
        <v>2438</v>
      </c>
      <c r="AJ55" s="78"/>
      <c r="AK55" s="78" t="s">
        <v>3139</v>
      </c>
      <c r="AL55" s="78" t="s">
        <v>2654</v>
      </c>
      <c r="AM55" s="83" t="s">
        <v>3721</v>
      </c>
      <c r="AN55" s="78"/>
      <c r="AO55" s="80">
        <v>40948.603784722225</v>
      </c>
      <c r="AP55" s="83" t="s">
        <v>3885</v>
      </c>
      <c r="AQ55" s="78" t="b">
        <v>0</v>
      </c>
      <c r="AR55" s="78" t="b">
        <v>0</v>
      </c>
      <c r="AS55" s="78" t="b">
        <v>0</v>
      </c>
      <c r="AT55" s="78"/>
      <c r="AU55" s="78">
        <v>1</v>
      </c>
      <c r="AV55" s="83" t="s">
        <v>4181</v>
      </c>
      <c r="AW55" s="78" t="b">
        <v>0</v>
      </c>
      <c r="AX55" s="78" t="s">
        <v>4210</v>
      </c>
      <c r="AY55" s="83" t="s">
        <v>4263</v>
      </c>
      <c r="AZ55" s="78" t="s">
        <v>66</v>
      </c>
      <c r="BA55" s="78" t="str">
        <f>REPLACE(INDEX(GroupVertices[Group],MATCH(Vertices[[#This Row],[Vertex]],GroupVertices[Vertex],0)),1,1,"")</f>
        <v>1</v>
      </c>
      <c r="BB55" s="48"/>
      <c r="BC55" s="48"/>
      <c r="BD55" s="48"/>
      <c r="BE55" s="48"/>
      <c r="BF55" s="48" t="s">
        <v>660</v>
      </c>
      <c r="BG55" s="48" t="s">
        <v>660</v>
      </c>
      <c r="BH55" s="119" t="s">
        <v>5427</v>
      </c>
      <c r="BI55" s="119" t="s">
        <v>5427</v>
      </c>
      <c r="BJ55" s="119" t="s">
        <v>5494</v>
      </c>
      <c r="BK55" s="119" t="s">
        <v>5494</v>
      </c>
      <c r="BL55" s="119">
        <v>1</v>
      </c>
      <c r="BM55" s="123">
        <v>2.9411764705882355</v>
      </c>
      <c r="BN55" s="119">
        <v>0</v>
      </c>
      <c r="BO55" s="123">
        <v>0</v>
      </c>
      <c r="BP55" s="119">
        <v>0</v>
      </c>
      <c r="BQ55" s="123">
        <v>0</v>
      </c>
      <c r="BR55" s="119">
        <v>33</v>
      </c>
      <c r="BS55" s="123">
        <v>97.05882352941177</v>
      </c>
      <c r="BT55" s="119">
        <v>34</v>
      </c>
      <c r="BU55" s="2"/>
      <c r="BV55" s="3"/>
      <c r="BW55" s="3"/>
      <c r="BX55" s="3"/>
      <c r="BY55" s="3"/>
    </row>
    <row r="56" spans="1:77" ht="41.45" customHeight="1">
      <c r="A56" s="64" t="s">
        <v>264</v>
      </c>
      <c r="C56" s="65"/>
      <c r="D56" s="65" t="s">
        <v>64</v>
      </c>
      <c r="E56" s="66">
        <v>163.15843830607798</v>
      </c>
      <c r="F56" s="68">
        <v>99.99853270499555</v>
      </c>
      <c r="G56" s="103" t="s">
        <v>748</v>
      </c>
      <c r="H56" s="65"/>
      <c r="I56" s="69" t="s">
        <v>264</v>
      </c>
      <c r="J56" s="70"/>
      <c r="K56" s="70"/>
      <c r="L56" s="69" t="s">
        <v>4680</v>
      </c>
      <c r="M56" s="73">
        <v>1.4890005151481374</v>
      </c>
      <c r="N56" s="74">
        <v>551.1951293945312</v>
      </c>
      <c r="O56" s="74">
        <v>6488.52392578125</v>
      </c>
      <c r="P56" s="75"/>
      <c r="Q56" s="76"/>
      <c r="R56" s="76"/>
      <c r="S56" s="88"/>
      <c r="T56" s="48">
        <v>0</v>
      </c>
      <c r="U56" s="48">
        <v>1</v>
      </c>
      <c r="V56" s="49">
        <v>0</v>
      </c>
      <c r="W56" s="49">
        <v>0.000948</v>
      </c>
      <c r="X56" s="49">
        <v>0.00283</v>
      </c>
      <c r="Y56" s="49">
        <v>0.493722</v>
      </c>
      <c r="Z56" s="49">
        <v>0</v>
      </c>
      <c r="AA56" s="49">
        <v>0</v>
      </c>
      <c r="AB56" s="71">
        <v>56</v>
      </c>
      <c r="AC56" s="71"/>
      <c r="AD56" s="72"/>
      <c r="AE56" s="78" t="s">
        <v>2743</v>
      </c>
      <c r="AF56" s="78">
        <v>252</v>
      </c>
      <c r="AG56" s="78">
        <v>552</v>
      </c>
      <c r="AH56" s="78">
        <v>750</v>
      </c>
      <c r="AI56" s="78">
        <v>623</v>
      </c>
      <c r="AJ56" s="78"/>
      <c r="AK56" s="78"/>
      <c r="AL56" s="78" t="s">
        <v>3488</v>
      </c>
      <c r="AM56" s="78"/>
      <c r="AN56" s="78"/>
      <c r="AO56" s="80">
        <v>39484.61225694444</v>
      </c>
      <c r="AP56" s="78"/>
      <c r="AQ56" s="78" t="b">
        <v>1</v>
      </c>
      <c r="AR56" s="78" t="b">
        <v>0</v>
      </c>
      <c r="AS56" s="78" t="b">
        <v>0</v>
      </c>
      <c r="AT56" s="78"/>
      <c r="AU56" s="78">
        <v>5</v>
      </c>
      <c r="AV56" s="83" t="s">
        <v>4181</v>
      </c>
      <c r="AW56" s="78" t="b">
        <v>0</v>
      </c>
      <c r="AX56" s="78" t="s">
        <v>4210</v>
      </c>
      <c r="AY56" s="83" t="s">
        <v>4264</v>
      </c>
      <c r="AZ56" s="78" t="s">
        <v>66</v>
      </c>
      <c r="BA56" s="78" t="str">
        <f>REPLACE(INDEX(GroupVertices[Group],MATCH(Vertices[[#This Row],[Vertex]],GroupVertices[Vertex],0)),1,1,"")</f>
        <v>1</v>
      </c>
      <c r="BB56" s="48"/>
      <c r="BC56" s="48"/>
      <c r="BD56" s="48"/>
      <c r="BE56" s="48"/>
      <c r="BF56" s="48" t="s">
        <v>660</v>
      </c>
      <c r="BG56" s="48" t="s">
        <v>660</v>
      </c>
      <c r="BH56" s="119" t="s">
        <v>5427</v>
      </c>
      <c r="BI56" s="119" t="s">
        <v>5427</v>
      </c>
      <c r="BJ56" s="119" t="s">
        <v>5494</v>
      </c>
      <c r="BK56" s="119" t="s">
        <v>5494</v>
      </c>
      <c r="BL56" s="119">
        <v>1</v>
      </c>
      <c r="BM56" s="123">
        <v>2.9411764705882355</v>
      </c>
      <c r="BN56" s="119">
        <v>0</v>
      </c>
      <c r="BO56" s="123">
        <v>0</v>
      </c>
      <c r="BP56" s="119">
        <v>0</v>
      </c>
      <c r="BQ56" s="123">
        <v>0</v>
      </c>
      <c r="BR56" s="119">
        <v>33</v>
      </c>
      <c r="BS56" s="123">
        <v>97.05882352941177</v>
      </c>
      <c r="BT56" s="119">
        <v>34</v>
      </c>
      <c r="BU56" s="2"/>
      <c r="BV56" s="3"/>
      <c r="BW56" s="3"/>
      <c r="BX56" s="3"/>
      <c r="BY56" s="3"/>
    </row>
    <row r="57" spans="1:77" ht="41.45" customHeight="1">
      <c r="A57" s="64" t="s">
        <v>265</v>
      </c>
      <c r="C57" s="65"/>
      <c r="D57" s="65" t="s">
        <v>64</v>
      </c>
      <c r="E57" s="66">
        <v>162.0398737822744</v>
      </c>
      <c r="F57" s="68">
        <v>99.99994949528065</v>
      </c>
      <c r="G57" s="103" t="s">
        <v>749</v>
      </c>
      <c r="H57" s="65"/>
      <c r="I57" s="69" t="s">
        <v>265</v>
      </c>
      <c r="J57" s="70"/>
      <c r="K57" s="70"/>
      <c r="L57" s="69" t="s">
        <v>4681</v>
      </c>
      <c r="M57" s="73">
        <v>1.0168315394706786</v>
      </c>
      <c r="N57" s="74">
        <v>3643.254150390625</v>
      </c>
      <c r="O57" s="74">
        <v>4086.043212890625</v>
      </c>
      <c r="P57" s="75"/>
      <c r="Q57" s="76"/>
      <c r="R57" s="76"/>
      <c r="S57" s="88"/>
      <c r="T57" s="48">
        <v>0</v>
      </c>
      <c r="U57" s="48">
        <v>1</v>
      </c>
      <c r="V57" s="49">
        <v>0</v>
      </c>
      <c r="W57" s="49">
        <v>0.000948</v>
      </c>
      <c r="X57" s="49">
        <v>0.00283</v>
      </c>
      <c r="Y57" s="49">
        <v>0.493722</v>
      </c>
      <c r="Z57" s="49">
        <v>0</v>
      </c>
      <c r="AA57" s="49">
        <v>0</v>
      </c>
      <c r="AB57" s="71">
        <v>57</v>
      </c>
      <c r="AC57" s="71"/>
      <c r="AD57" s="72"/>
      <c r="AE57" s="78" t="s">
        <v>2744</v>
      </c>
      <c r="AF57" s="78">
        <v>13</v>
      </c>
      <c r="AG57" s="78">
        <v>19</v>
      </c>
      <c r="AH57" s="78">
        <v>169</v>
      </c>
      <c r="AI57" s="78">
        <v>1006</v>
      </c>
      <c r="AJ57" s="78"/>
      <c r="AK57" s="78" t="s">
        <v>3140</v>
      </c>
      <c r="AL57" s="78" t="s">
        <v>3489</v>
      </c>
      <c r="AM57" s="78"/>
      <c r="AN57" s="78"/>
      <c r="AO57" s="80">
        <v>43650.41915509259</v>
      </c>
      <c r="AP57" s="83" t="s">
        <v>3886</v>
      </c>
      <c r="AQ57" s="78" t="b">
        <v>1</v>
      </c>
      <c r="AR57" s="78" t="b">
        <v>0</v>
      </c>
      <c r="AS57" s="78" t="b">
        <v>0</v>
      </c>
      <c r="AT57" s="78"/>
      <c r="AU57" s="78">
        <v>0</v>
      </c>
      <c r="AV57" s="78"/>
      <c r="AW57" s="78" t="b">
        <v>0</v>
      </c>
      <c r="AX57" s="78" t="s">
        <v>4210</v>
      </c>
      <c r="AY57" s="83" t="s">
        <v>4265</v>
      </c>
      <c r="AZ57" s="78" t="s">
        <v>66</v>
      </c>
      <c r="BA57" s="78" t="str">
        <f>REPLACE(INDEX(GroupVertices[Group],MATCH(Vertices[[#This Row],[Vertex]],GroupVertices[Vertex],0)),1,1,"")</f>
        <v>1</v>
      </c>
      <c r="BB57" s="48"/>
      <c r="BC57" s="48"/>
      <c r="BD57" s="48"/>
      <c r="BE57" s="48"/>
      <c r="BF57" s="48" t="s">
        <v>660</v>
      </c>
      <c r="BG57" s="48" t="s">
        <v>660</v>
      </c>
      <c r="BH57" s="119" t="s">
        <v>5427</v>
      </c>
      <c r="BI57" s="119" t="s">
        <v>5427</v>
      </c>
      <c r="BJ57" s="119" t="s">
        <v>5494</v>
      </c>
      <c r="BK57" s="119" t="s">
        <v>5494</v>
      </c>
      <c r="BL57" s="119">
        <v>1</v>
      </c>
      <c r="BM57" s="123">
        <v>2.9411764705882355</v>
      </c>
      <c r="BN57" s="119">
        <v>0</v>
      </c>
      <c r="BO57" s="123">
        <v>0</v>
      </c>
      <c r="BP57" s="119">
        <v>0</v>
      </c>
      <c r="BQ57" s="123">
        <v>0</v>
      </c>
      <c r="BR57" s="119">
        <v>33</v>
      </c>
      <c r="BS57" s="123">
        <v>97.05882352941177</v>
      </c>
      <c r="BT57" s="119">
        <v>34</v>
      </c>
      <c r="BU57" s="2"/>
      <c r="BV57" s="3"/>
      <c r="BW57" s="3"/>
      <c r="BX57" s="3"/>
      <c r="BY57" s="3"/>
    </row>
    <row r="58" spans="1:77" ht="41.45" customHeight="1">
      <c r="A58" s="64" t="s">
        <v>266</v>
      </c>
      <c r="C58" s="65"/>
      <c r="D58" s="65" t="s">
        <v>64</v>
      </c>
      <c r="E58" s="66">
        <v>162.0335779219153</v>
      </c>
      <c r="F58" s="68">
        <v>99.99995746971001</v>
      </c>
      <c r="G58" s="103" t="s">
        <v>723</v>
      </c>
      <c r="H58" s="65"/>
      <c r="I58" s="69" t="s">
        <v>266</v>
      </c>
      <c r="J58" s="70"/>
      <c r="K58" s="70"/>
      <c r="L58" s="69" t="s">
        <v>4682</v>
      </c>
      <c r="M58" s="73">
        <v>1.0141739279753084</v>
      </c>
      <c r="N58" s="74">
        <v>1242.3145751953125</v>
      </c>
      <c r="O58" s="74">
        <v>6328.6181640625</v>
      </c>
      <c r="P58" s="75"/>
      <c r="Q58" s="76"/>
      <c r="R58" s="76"/>
      <c r="S58" s="88"/>
      <c r="T58" s="48">
        <v>0</v>
      </c>
      <c r="U58" s="48">
        <v>1</v>
      </c>
      <c r="V58" s="49">
        <v>0</v>
      </c>
      <c r="W58" s="49">
        <v>0.000948</v>
      </c>
      <c r="X58" s="49">
        <v>0.00283</v>
      </c>
      <c r="Y58" s="49">
        <v>0.493722</v>
      </c>
      <c r="Z58" s="49">
        <v>0</v>
      </c>
      <c r="AA58" s="49">
        <v>0</v>
      </c>
      <c r="AB58" s="71">
        <v>58</v>
      </c>
      <c r="AC58" s="71"/>
      <c r="AD58" s="72"/>
      <c r="AE58" s="78" t="s">
        <v>2745</v>
      </c>
      <c r="AF58" s="78">
        <v>82</v>
      </c>
      <c r="AG58" s="78">
        <v>16</v>
      </c>
      <c r="AH58" s="78">
        <v>1110</v>
      </c>
      <c r="AI58" s="78">
        <v>277</v>
      </c>
      <c r="AJ58" s="78"/>
      <c r="AK58" s="78"/>
      <c r="AL58" s="78"/>
      <c r="AM58" s="78"/>
      <c r="AN58" s="78"/>
      <c r="AO58" s="80">
        <v>42552.66173611111</v>
      </c>
      <c r="AP58" s="78"/>
      <c r="AQ58" s="78" t="b">
        <v>1</v>
      </c>
      <c r="AR58" s="78" t="b">
        <v>1</v>
      </c>
      <c r="AS58" s="78" t="b">
        <v>0</v>
      </c>
      <c r="AT58" s="78"/>
      <c r="AU58" s="78">
        <v>0</v>
      </c>
      <c r="AV58" s="78"/>
      <c r="AW58" s="78" t="b">
        <v>0</v>
      </c>
      <c r="AX58" s="78" t="s">
        <v>4210</v>
      </c>
      <c r="AY58" s="83" t="s">
        <v>4266</v>
      </c>
      <c r="AZ58" s="78" t="s">
        <v>66</v>
      </c>
      <c r="BA58" s="78" t="str">
        <f>REPLACE(INDEX(GroupVertices[Group],MATCH(Vertices[[#This Row],[Vertex]],GroupVertices[Vertex],0)),1,1,"")</f>
        <v>1</v>
      </c>
      <c r="BB58" s="48"/>
      <c r="BC58" s="48"/>
      <c r="BD58" s="48"/>
      <c r="BE58" s="48"/>
      <c r="BF58" s="48" t="s">
        <v>660</v>
      </c>
      <c r="BG58" s="48" t="s">
        <v>660</v>
      </c>
      <c r="BH58" s="119" t="s">
        <v>5427</v>
      </c>
      <c r="BI58" s="119" t="s">
        <v>5427</v>
      </c>
      <c r="BJ58" s="119" t="s">
        <v>5494</v>
      </c>
      <c r="BK58" s="119" t="s">
        <v>5494</v>
      </c>
      <c r="BL58" s="119">
        <v>1</v>
      </c>
      <c r="BM58" s="123">
        <v>2.9411764705882355</v>
      </c>
      <c r="BN58" s="119">
        <v>0</v>
      </c>
      <c r="BO58" s="123">
        <v>0</v>
      </c>
      <c r="BP58" s="119">
        <v>0</v>
      </c>
      <c r="BQ58" s="123">
        <v>0</v>
      </c>
      <c r="BR58" s="119">
        <v>33</v>
      </c>
      <c r="BS58" s="123">
        <v>97.05882352941177</v>
      </c>
      <c r="BT58" s="119">
        <v>34</v>
      </c>
      <c r="BU58" s="2"/>
      <c r="BV58" s="3"/>
      <c r="BW58" s="3"/>
      <c r="BX58" s="3"/>
      <c r="BY58" s="3"/>
    </row>
    <row r="59" spans="1:77" ht="41.45" customHeight="1">
      <c r="A59" s="64" t="s">
        <v>267</v>
      </c>
      <c r="C59" s="65"/>
      <c r="D59" s="65" t="s">
        <v>64</v>
      </c>
      <c r="E59" s="66">
        <v>162.0020986201197</v>
      </c>
      <c r="F59" s="68">
        <v>99.99999734185688</v>
      </c>
      <c r="G59" s="103" t="s">
        <v>723</v>
      </c>
      <c r="H59" s="65"/>
      <c r="I59" s="69" t="s">
        <v>267</v>
      </c>
      <c r="J59" s="70"/>
      <c r="K59" s="70"/>
      <c r="L59" s="69" t="s">
        <v>4683</v>
      </c>
      <c r="M59" s="73">
        <v>1.0008858704984567</v>
      </c>
      <c r="N59" s="74">
        <v>1014.2243041992188</v>
      </c>
      <c r="O59" s="74">
        <v>7365.13134765625</v>
      </c>
      <c r="P59" s="75"/>
      <c r="Q59" s="76"/>
      <c r="R59" s="76"/>
      <c r="S59" s="88"/>
      <c r="T59" s="48">
        <v>0</v>
      </c>
      <c r="U59" s="48">
        <v>1</v>
      </c>
      <c r="V59" s="49">
        <v>0</v>
      </c>
      <c r="W59" s="49">
        <v>0.000948</v>
      </c>
      <c r="X59" s="49">
        <v>0.00283</v>
      </c>
      <c r="Y59" s="49">
        <v>0.493722</v>
      </c>
      <c r="Z59" s="49">
        <v>0</v>
      </c>
      <c r="AA59" s="49">
        <v>0</v>
      </c>
      <c r="AB59" s="71">
        <v>59</v>
      </c>
      <c r="AC59" s="71"/>
      <c r="AD59" s="72"/>
      <c r="AE59" s="78" t="s">
        <v>2746</v>
      </c>
      <c r="AF59" s="78">
        <v>13</v>
      </c>
      <c r="AG59" s="78">
        <v>1</v>
      </c>
      <c r="AH59" s="78">
        <v>116</v>
      </c>
      <c r="AI59" s="78">
        <v>83</v>
      </c>
      <c r="AJ59" s="78"/>
      <c r="AK59" s="78"/>
      <c r="AL59" s="78"/>
      <c r="AM59" s="78"/>
      <c r="AN59" s="78"/>
      <c r="AO59" s="80">
        <v>43668.914502314816</v>
      </c>
      <c r="AP59" s="78"/>
      <c r="AQ59" s="78" t="b">
        <v>1</v>
      </c>
      <c r="AR59" s="78" t="b">
        <v>1</v>
      </c>
      <c r="AS59" s="78" t="b">
        <v>0</v>
      </c>
      <c r="AT59" s="78"/>
      <c r="AU59" s="78">
        <v>0</v>
      </c>
      <c r="AV59" s="78"/>
      <c r="AW59" s="78" t="b">
        <v>0</v>
      </c>
      <c r="AX59" s="78" t="s">
        <v>4210</v>
      </c>
      <c r="AY59" s="83" t="s">
        <v>4267</v>
      </c>
      <c r="AZ59" s="78" t="s">
        <v>66</v>
      </c>
      <c r="BA59" s="78" t="str">
        <f>REPLACE(INDEX(GroupVertices[Group],MATCH(Vertices[[#This Row],[Vertex]],GroupVertices[Vertex],0)),1,1,"")</f>
        <v>1</v>
      </c>
      <c r="BB59" s="48"/>
      <c r="BC59" s="48"/>
      <c r="BD59" s="48"/>
      <c r="BE59" s="48"/>
      <c r="BF59" s="48" t="s">
        <v>660</v>
      </c>
      <c r="BG59" s="48" t="s">
        <v>660</v>
      </c>
      <c r="BH59" s="119" t="s">
        <v>5427</v>
      </c>
      <c r="BI59" s="119" t="s">
        <v>5427</v>
      </c>
      <c r="BJ59" s="119" t="s">
        <v>5494</v>
      </c>
      <c r="BK59" s="119" t="s">
        <v>5494</v>
      </c>
      <c r="BL59" s="119">
        <v>1</v>
      </c>
      <c r="BM59" s="123">
        <v>2.9411764705882355</v>
      </c>
      <c r="BN59" s="119">
        <v>0</v>
      </c>
      <c r="BO59" s="123">
        <v>0</v>
      </c>
      <c r="BP59" s="119">
        <v>0</v>
      </c>
      <c r="BQ59" s="123">
        <v>0</v>
      </c>
      <c r="BR59" s="119">
        <v>33</v>
      </c>
      <c r="BS59" s="123">
        <v>97.05882352941177</v>
      </c>
      <c r="BT59" s="119">
        <v>34</v>
      </c>
      <c r="BU59" s="2"/>
      <c r="BV59" s="3"/>
      <c r="BW59" s="3"/>
      <c r="BX59" s="3"/>
      <c r="BY59" s="3"/>
    </row>
    <row r="60" spans="1:77" ht="41.45" customHeight="1">
      <c r="A60" s="64" t="s">
        <v>268</v>
      </c>
      <c r="C60" s="65"/>
      <c r="D60" s="65" t="s">
        <v>64</v>
      </c>
      <c r="E60" s="66">
        <v>162.05456412311236</v>
      </c>
      <c r="F60" s="68">
        <v>99.99993088827878</v>
      </c>
      <c r="G60" s="103" t="s">
        <v>750</v>
      </c>
      <c r="H60" s="65"/>
      <c r="I60" s="69" t="s">
        <v>268</v>
      </c>
      <c r="J60" s="70"/>
      <c r="K60" s="70"/>
      <c r="L60" s="69" t="s">
        <v>4684</v>
      </c>
      <c r="M60" s="73">
        <v>1.023032632959876</v>
      </c>
      <c r="N60" s="74">
        <v>650.84814453125</v>
      </c>
      <c r="O60" s="74">
        <v>3926.89208984375</v>
      </c>
      <c r="P60" s="75"/>
      <c r="Q60" s="76"/>
      <c r="R60" s="76"/>
      <c r="S60" s="88"/>
      <c r="T60" s="48">
        <v>0</v>
      </c>
      <c r="U60" s="48">
        <v>1</v>
      </c>
      <c r="V60" s="49">
        <v>0</v>
      </c>
      <c r="W60" s="49">
        <v>0.000948</v>
      </c>
      <c r="X60" s="49">
        <v>0.00283</v>
      </c>
      <c r="Y60" s="49">
        <v>0.493722</v>
      </c>
      <c r="Z60" s="49">
        <v>0</v>
      </c>
      <c r="AA60" s="49">
        <v>0</v>
      </c>
      <c r="AB60" s="71">
        <v>60</v>
      </c>
      <c r="AC60" s="71"/>
      <c r="AD60" s="72"/>
      <c r="AE60" s="78" t="s">
        <v>2747</v>
      </c>
      <c r="AF60" s="78">
        <v>189</v>
      </c>
      <c r="AG60" s="78">
        <v>26</v>
      </c>
      <c r="AH60" s="78">
        <v>885</v>
      </c>
      <c r="AI60" s="78">
        <v>2288</v>
      </c>
      <c r="AJ60" s="78"/>
      <c r="AK60" s="78"/>
      <c r="AL60" s="78"/>
      <c r="AM60" s="78"/>
      <c r="AN60" s="78"/>
      <c r="AO60" s="80">
        <v>39998.997766203705</v>
      </c>
      <c r="AP60" s="78"/>
      <c r="AQ60" s="78" t="b">
        <v>1</v>
      </c>
      <c r="AR60" s="78" t="b">
        <v>0</v>
      </c>
      <c r="AS60" s="78" t="b">
        <v>0</v>
      </c>
      <c r="AT60" s="78"/>
      <c r="AU60" s="78">
        <v>0</v>
      </c>
      <c r="AV60" s="83" t="s">
        <v>4181</v>
      </c>
      <c r="AW60" s="78" t="b">
        <v>0</v>
      </c>
      <c r="AX60" s="78" t="s">
        <v>4210</v>
      </c>
      <c r="AY60" s="83" t="s">
        <v>4268</v>
      </c>
      <c r="AZ60" s="78" t="s">
        <v>66</v>
      </c>
      <c r="BA60" s="78" t="str">
        <f>REPLACE(INDEX(GroupVertices[Group],MATCH(Vertices[[#This Row],[Vertex]],GroupVertices[Vertex],0)),1,1,"")</f>
        <v>1</v>
      </c>
      <c r="BB60" s="48"/>
      <c r="BC60" s="48"/>
      <c r="BD60" s="48"/>
      <c r="BE60" s="48"/>
      <c r="BF60" s="48" t="s">
        <v>660</v>
      </c>
      <c r="BG60" s="48" t="s">
        <v>660</v>
      </c>
      <c r="BH60" s="119" t="s">
        <v>5427</v>
      </c>
      <c r="BI60" s="119" t="s">
        <v>5427</v>
      </c>
      <c r="BJ60" s="119" t="s">
        <v>5494</v>
      </c>
      <c r="BK60" s="119" t="s">
        <v>5494</v>
      </c>
      <c r="BL60" s="119">
        <v>1</v>
      </c>
      <c r="BM60" s="123">
        <v>2.9411764705882355</v>
      </c>
      <c r="BN60" s="119">
        <v>0</v>
      </c>
      <c r="BO60" s="123">
        <v>0</v>
      </c>
      <c r="BP60" s="119">
        <v>0</v>
      </c>
      <c r="BQ60" s="123">
        <v>0</v>
      </c>
      <c r="BR60" s="119">
        <v>33</v>
      </c>
      <c r="BS60" s="123">
        <v>97.05882352941177</v>
      </c>
      <c r="BT60" s="119">
        <v>34</v>
      </c>
      <c r="BU60" s="2"/>
      <c r="BV60" s="3"/>
      <c r="BW60" s="3"/>
      <c r="BX60" s="3"/>
      <c r="BY60" s="3"/>
    </row>
    <row r="61" spans="1:77" ht="41.45" customHeight="1">
      <c r="A61" s="64" t="s">
        <v>269</v>
      </c>
      <c r="C61" s="65"/>
      <c r="D61" s="65" t="s">
        <v>64</v>
      </c>
      <c r="E61" s="66">
        <v>165.38507425308657</v>
      </c>
      <c r="F61" s="68">
        <v>99.995712415141</v>
      </c>
      <c r="G61" s="103" t="s">
        <v>751</v>
      </c>
      <c r="H61" s="65"/>
      <c r="I61" s="69" t="s">
        <v>269</v>
      </c>
      <c r="J61" s="70"/>
      <c r="K61" s="70"/>
      <c r="L61" s="69" t="s">
        <v>4685</v>
      </c>
      <c r="M61" s="73">
        <v>2.4289091140107715</v>
      </c>
      <c r="N61" s="74">
        <v>2907.23193359375</v>
      </c>
      <c r="O61" s="74">
        <v>6241.76123046875</v>
      </c>
      <c r="P61" s="75"/>
      <c r="Q61" s="76"/>
      <c r="R61" s="76"/>
      <c r="S61" s="88"/>
      <c r="T61" s="48">
        <v>0</v>
      </c>
      <c r="U61" s="48">
        <v>1</v>
      </c>
      <c r="V61" s="49">
        <v>0</v>
      </c>
      <c r="W61" s="49">
        <v>0.000948</v>
      </c>
      <c r="X61" s="49">
        <v>0.00283</v>
      </c>
      <c r="Y61" s="49">
        <v>0.493722</v>
      </c>
      <c r="Z61" s="49">
        <v>0</v>
      </c>
      <c r="AA61" s="49">
        <v>0</v>
      </c>
      <c r="AB61" s="71">
        <v>61</v>
      </c>
      <c r="AC61" s="71"/>
      <c r="AD61" s="72"/>
      <c r="AE61" s="78" t="s">
        <v>2748</v>
      </c>
      <c r="AF61" s="78">
        <v>3251</v>
      </c>
      <c r="AG61" s="78">
        <v>1613</v>
      </c>
      <c r="AH61" s="78">
        <v>687341</v>
      </c>
      <c r="AI61" s="78">
        <v>148057</v>
      </c>
      <c r="AJ61" s="78"/>
      <c r="AK61" s="78" t="s">
        <v>3141</v>
      </c>
      <c r="AL61" s="78" t="s">
        <v>3490</v>
      </c>
      <c r="AM61" s="78"/>
      <c r="AN61" s="78"/>
      <c r="AO61" s="80">
        <v>41048.98753472222</v>
      </c>
      <c r="AP61" s="78"/>
      <c r="AQ61" s="78" t="b">
        <v>1</v>
      </c>
      <c r="AR61" s="78" t="b">
        <v>0</v>
      </c>
      <c r="AS61" s="78" t="b">
        <v>0</v>
      </c>
      <c r="AT61" s="78"/>
      <c r="AU61" s="78">
        <v>58</v>
      </c>
      <c r="AV61" s="83" t="s">
        <v>4181</v>
      </c>
      <c r="AW61" s="78" t="b">
        <v>0</v>
      </c>
      <c r="AX61" s="78" t="s">
        <v>4210</v>
      </c>
      <c r="AY61" s="83" t="s">
        <v>4269</v>
      </c>
      <c r="AZ61" s="78" t="s">
        <v>66</v>
      </c>
      <c r="BA61" s="78" t="str">
        <f>REPLACE(INDEX(GroupVertices[Group],MATCH(Vertices[[#This Row],[Vertex]],GroupVertices[Vertex],0)),1,1,"")</f>
        <v>1</v>
      </c>
      <c r="BB61" s="48"/>
      <c r="BC61" s="48"/>
      <c r="BD61" s="48"/>
      <c r="BE61" s="48"/>
      <c r="BF61" s="48" t="s">
        <v>659</v>
      </c>
      <c r="BG61" s="48" t="s">
        <v>659</v>
      </c>
      <c r="BH61" s="119" t="s">
        <v>5425</v>
      </c>
      <c r="BI61" s="119" t="s">
        <v>5425</v>
      </c>
      <c r="BJ61" s="119" t="s">
        <v>5493</v>
      </c>
      <c r="BK61" s="119" t="s">
        <v>5493</v>
      </c>
      <c r="BL61" s="119">
        <v>1</v>
      </c>
      <c r="BM61" s="123">
        <v>2.5641025641025643</v>
      </c>
      <c r="BN61" s="119">
        <v>0</v>
      </c>
      <c r="BO61" s="123">
        <v>0</v>
      </c>
      <c r="BP61" s="119">
        <v>0</v>
      </c>
      <c r="BQ61" s="123">
        <v>0</v>
      </c>
      <c r="BR61" s="119">
        <v>38</v>
      </c>
      <c r="BS61" s="123">
        <v>97.43589743589743</v>
      </c>
      <c r="BT61" s="119">
        <v>39</v>
      </c>
      <c r="BU61" s="2"/>
      <c r="BV61" s="3"/>
      <c r="BW61" s="3"/>
      <c r="BX61" s="3"/>
      <c r="BY61" s="3"/>
    </row>
    <row r="62" spans="1:77" ht="41.45" customHeight="1">
      <c r="A62" s="64" t="s">
        <v>270</v>
      </c>
      <c r="C62" s="65"/>
      <c r="D62" s="65" t="s">
        <v>64</v>
      </c>
      <c r="E62" s="66">
        <v>163.5466830282237</v>
      </c>
      <c r="F62" s="68">
        <v>99.99804094851761</v>
      </c>
      <c r="G62" s="103" t="s">
        <v>752</v>
      </c>
      <c r="H62" s="65"/>
      <c r="I62" s="69" t="s">
        <v>270</v>
      </c>
      <c r="J62" s="70"/>
      <c r="K62" s="70"/>
      <c r="L62" s="69" t="s">
        <v>4686</v>
      </c>
      <c r="M62" s="73">
        <v>1.6528865573626401</v>
      </c>
      <c r="N62" s="74">
        <v>3072.379150390625</v>
      </c>
      <c r="O62" s="74">
        <v>8394.9208984375</v>
      </c>
      <c r="P62" s="75"/>
      <c r="Q62" s="76"/>
      <c r="R62" s="76"/>
      <c r="S62" s="88"/>
      <c r="T62" s="48">
        <v>0</v>
      </c>
      <c r="U62" s="48">
        <v>1</v>
      </c>
      <c r="V62" s="49">
        <v>0</v>
      </c>
      <c r="W62" s="49">
        <v>0.000948</v>
      </c>
      <c r="X62" s="49">
        <v>0.00283</v>
      </c>
      <c r="Y62" s="49">
        <v>0.493722</v>
      </c>
      <c r="Z62" s="49">
        <v>0</v>
      </c>
      <c r="AA62" s="49">
        <v>0</v>
      </c>
      <c r="AB62" s="71">
        <v>62</v>
      </c>
      <c r="AC62" s="71"/>
      <c r="AD62" s="72"/>
      <c r="AE62" s="78" t="s">
        <v>2749</v>
      </c>
      <c r="AF62" s="78">
        <v>232</v>
      </c>
      <c r="AG62" s="78">
        <v>737</v>
      </c>
      <c r="AH62" s="78">
        <v>91049</v>
      </c>
      <c r="AI62" s="78">
        <v>248715</v>
      </c>
      <c r="AJ62" s="78"/>
      <c r="AK62" s="78" t="s">
        <v>3142</v>
      </c>
      <c r="AL62" s="78" t="s">
        <v>3491</v>
      </c>
      <c r="AM62" s="78"/>
      <c r="AN62" s="78"/>
      <c r="AO62" s="80">
        <v>43168.11570601852</v>
      </c>
      <c r="AP62" s="83" t="s">
        <v>3887</v>
      </c>
      <c r="AQ62" s="78" t="b">
        <v>1</v>
      </c>
      <c r="AR62" s="78" t="b">
        <v>0</v>
      </c>
      <c r="AS62" s="78" t="b">
        <v>1</v>
      </c>
      <c r="AT62" s="78"/>
      <c r="AU62" s="78">
        <v>17</v>
      </c>
      <c r="AV62" s="78"/>
      <c r="AW62" s="78" t="b">
        <v>0</v>
      </c>
      <c r="AX62" s="78" t="s">
        <v>4210</v>
      </c>
      <c r="AY62" s="83" t="s">
        <v>4270</v>
      </c>
      <c r="AZ62" s="78" t="s">
        <v>66</v>
      </c>
      <c r="BA62" s="78" t="str">
        <f>REPLACE(INDEX(GroupVertices[Group],MATCH(Vertices[[#This Row],[Vertex]],GroupVertices[Vertex],0)),1,1,"")</f>
        <v>1</v>
      </c>
      <c r="BB62" s="48"/>
      <c r="BC62" s="48"/>
      <c r="BD62" s="48"/>
      <c r="BE62" s="48"/>
      <c r="BF62" s="48" t="s">
        <v>5376</v>
      </c>
      <c r="BG62" s="48" t="s">
        <v>5405</v>
      </c>
      <c r="BH62" s="119" t="s">
        <v>5430</v>
      </c>
      <c r="BI62" s="119" t="s">
        <v>5469</v>
      </c>
      <c r="BJ62" s="119" t="s">
        <v>5495</v>
      </c>
      <c r="BK62" s="119" t="s">
        <v>5516</v>
      </c>
      <c r="BL62" s="119">
        <v>2</v>
      </c>
      <c r="BM62" s="123">
        <v>2.73972602739726</v>
      </c>
      <c r="BN62" s="119">
        <v>0</v>
      </c>
      <c r="BO62" s="123">
        <v>0</v>
      </c>
      <c r="BP62" s="119">
        <v>0</v>
      </c>
      <c r="BQ62" s="123">
        <v>0</v>
      </c>
      <c r="BR62" s="119">
        <v>71</v>
      </c>
      <c r="BS62" s="123">
        <v>97.26027397260275</v>
      </c>
      <c r="BT62" s="119">
        <v>73</v>
      </c>
      <c r="BU62" s="2"/>
      <c r="BV62" s="3"/>
      <c r="BW62" s="3"/>
      <c r="BX62" s="3"/>
      <c r="BY62" s="3"/>
    </row>
    <row r="63" spans="1:77" ht="41.45" customHeight="1">
      <c r="A63" s="64" t="s">
        <v>271</v>
      </c>
      <c r="C63" s="65"/>
      <c r="D63" s="65" t="s">
        <v>64</v>
      </c>
      <c r="E63" s="66">
        <v>162.57502191279957</v>
      </c>
      <c r="F63" s="68">
        <v>99.99927166878402</v>
      </c>
      <c r="G63" s="103" t="s">
        <v>753</v>
      </c>
      <c r="H63" s="65"/>
      <c r="I63" s="69" t="s">
        <v>271</v>
      </c>
      <c r="J63" s="70"/>
      <c r="K63" s="70"/>
      <c r="L63" s="69" t="s">
        <v>4687</v>
      </c>
      <c r="M63" s="73">
        <v>1.242728516577155</v>
      </c>
      <c r="N63" s="74">
        <v>630.9029541015625</v>
      </c>
      <c r="O63" s="74">
        <v>4516.30029296875</v>
      </c>
      <c r="P63" s="75"/>
      <c r="Q63" s="76"/>
      <c r="R63" s="76"/>
      <c r="S63" s="88"/>
      <c r="T63" s="48">
        <v>0</v>
      </c>
      <c r="U63" s="48">
        <v>1</v>
      </c>
      <c r="V63" s="49">
        <v>0</v>
      </c>
      <c r="W63" s="49">
        <v>0.000948</v>
      </c>
      <c r="X63" s="49">
        <v>0.00283</v>
      </c>
      <c r="Y63" s="49">
        <v>0.493722</v>
      </c>
      <c r="Z63" s="49">
        <v>0</v>
      </c>
      <c r="AA63" s="49">
        <v>0</v>
      </c>
      <c r="AB63" s="71">
        <v>63</v>
      </c>
      <c r="AC63" s="71"/>
      <c r="AD63" s="72"/>
      <c r="AE63" s="78" t="s">
        <v>2750</v>
      </c>
      <c r="AF63" s="78">
        <v>84</v>
      </c>
      <c r="AG63" s="78">
        <v>274</v>
      </c>
      <c r="AH63" s="78">
        <v>45521</v>
      </c>
      <c r="AI63" s="78">
        <v>12230</v>
      </c>
      <c r="AJ63" s="78"/>
      <c r="AK63" s="78"/>
      <c r="AL63" s="78" t="s">
        <v>3492</v>
      </c>
      <c r="AM63" s="78"/>
      <c r="AN63" s="78"/>
      <c r="AO63" s="80">
        <v>40530.14729166667</v>
      </c>
      <c r="AP63" s="83" t="s">
        <v>3888</v>
      </c>
      <c r="AQ63" s="78" t="b">
        <v>0</v>
      </c>
      <c r="AR63" s="78" t="b">
        <v>0</v>
      </c>
      <c r="AS63" s="78" t="b">
        <v>0</v>
      </c>
      <c r="AT63" s="78"/>
      <c r="AU63" s="78">
        <v>0</v>
      </c>
      <c r="AV63" s="83" t="s">
        <v>4191</v>
      </c>
      <c r="AW63" s="78" t="b">
        <v>0</v>
      </c>
      <c r="AX63" s="78" t="s">
        <v>4210</v>
      </c>
      <c r="AY63" s="83" t="s">
        <v>4271</v>
      </c>
      <c r="AZ63" s="78" t="s">
        <v>66</v>
      </c>
      <c r="BA63" s="78" t="str">
        <f>REPLACE(INDEX(GroupVertices[Group],MATCH(Vertices[[#This Row],[Vertex]],GroupVertices[Vertex],0)),1,1,"")</f>
        <v>1</v>
      </c>
      <c r="BB63" s="48"/>
      <c r="BC63" s="48"/>
      <c r="BD63" s="48"/>
      <c r="BE63" s="48"/>
      <c r="BF63" s="48" t="s">
        <v>660</v>
      </c>
      <c r="BG63" s="48" t="s">
        <v>660</v>
      </c>
      <c r="BH63" s="119" t="s">
        <v>5427</v>
      </c>
      <c r="BI63" s="119" t="s">
        <v>5427</v>
      </c>
      <c r="BJ63" s="119" t="s">
        <v>5494</v>
      </c>
      <c r="BK63" s="119" t="s">
        <v>5494</v>
      </c>
      <c r="BL63" s="119">
        <v>1</v>
      </c>
      <c r="BM63" s="123">
        <v>2.9411764705882355</v>
      </c>
      <c r="BN63" s="119">
        <v>0</v>
      </c>
      <c r="BO63" s="123">
        <v>0</v>
      </c>
      <c r="BP63" s="119">
        <v>0</v>
      </c>
      <c r="BQ63" s="123">
        <v>0</v>
      </c>
      <c r="BR63" s="119">
        <v>33</v>
      </c>
      <c r="BS63" s="123">
        <v>97.05882352941177</v>
      </c>
      <c r="BT63" s="119">
        <v>34</v>
      </c>
      <c r="BU63" s="2"/>
      <c r="BV63" s="3"/>
      <c r="BW63" s="3"/>
      <c r="BX63" s="3"/>
      <c r="BY63" s="3"/>
    </row>
    <row r="64" spans="1:77" ht="41.45" customHeight="1">
      <c r="A64" s="64" t="s">
        <v>272</v>
      </c>
      <c r="C64" s="65"/>
      <c r="D64" s="65" t="s">
        <v>64</v>
      </c>
      <c r="E64" s="66">
        <v>162.83525080764318</v>
      </c>
      <c r="F64" s="68">
        <v>99.99894205903665</v>
      </c>
      <c r="G64" s="103" t="s">
        <v>754</v>
      </c>
      <c r="H64" s="65"/>
      <c r="I64" s="69" t="s">
        <v>272</v>
      </c>
      <c r="J64" s="70"/>
      <c r="K64" s="70"/>
      <c r="L64" s="69" t="s">
        <v>4688</v>
      </c>
      <c r="M64" s="73">
        <v>1.3525764583857947</v>
      </c>
      <c r="N64" s="74">
        <v>4153.6318359375</v>
      </c>
      <c r="O64" s="74">
        <v>4591.8349609375</v>
      </c>
      <c r="P64" s="75"/>
      <c r="Q64" s="76"/>
      <c r="R64" s="76"/>
      <c r="S64" s="88"/>
      <c r="T64" s="48">
        <v>0</v>
      </c>
      <c r="U64" s="48">
        <v>1</v>
      </c>
      <c r="V64" s="49">
        <v>0</v>
      </c>
      <c r="W64" s="49">
        <v>0.000948</v>
      </c>
      <c r="X64" s="49">
        <v>0.00283</v>
      </c>
      <c r="Y64" s="49">
        <v>0.493722</v>
      </c>
      <c r="Z64" s="49">
        <v>0</v>
      </c>
      <c r="AA64" s="49">
        <v>0</v>
      </c>
      <c r="AB64" s="71">
        <v>64</v>
      </c>
      <c r="AC64" s="71"/>
      <c r="AD64" s="72"/>
      <c r="AE64" s="78" t="s">
        <v>2751</v>
      </c>
      <c r="AF64" s="78">
        <v>132</v>
      </c>
      <c r="AG64" s="78">
        <v>398</v>
      </c>
      <c r="AH64" s="78">
        <v>8988</v>
      </c>
      <c r="AI64" s="78">
        <v>1708</v>
      </c>
      <c r="AJ64" s="78"/>
      <c r="AK64" s="78" t="s">
        <v>3143</v>
      </c>
      <c r="AL64" s="78"/>
      <c r="AM64" s="78"/>
      <c r="AN64" s="78"/>
      <c r="AO64" s="80">
        <v>43079.873761574076</v>
      </c>
      <c r="AP64" s="83" t="s">
        <v>3889</v>
      </c>
      <c r="AQ64" s="78" t="b">
        <v>1</v>
      </c>
      <c r="AR64" s="78" t="b">
        <v>0</v>
      </c>
      <c r="AS64" s="78" t="b">
        <v>0</v>
      </c>
      <c r="AT64" s="78"/>
      <c r="AU64" s="78">
        <v>0</v>
      </c>
      <c r="AV64" s="78"/>
      <c r="AW64" s="78" t="b">
        <v>0</v>
      </c>
      <c r="AX64" s="78" t="s">
        <v>4210</v>
      </c>
      <c r="AY64" s="83" t="s">
        <v>4272</v>
      </c>
      <c r="AZ64" s="78" t="s">
        <v>66</v>
      </c>
      <c r="BA64" s="78" t="str">
        <f>REPLACE(INDEX(GroupVertices[Group],MATCH(Vertices[[#This Row],[Vertex]],GroupVertices[Vertex],0)),1,1,"")</f>
        <v>1</v>
      </c>
      <c r="BB64" s="48"/>
      <c r="BC64" s="48"/>
      <c r="BD64" s="48"/>
      <c r="BE64" s="48"/>
      <c r="BF64" s="48" t="s">
        <v>660</v>
      </c>
      <c r="BG64" s="48" t="s">
        <v>660</v>
      </c>
      <c r="BH64" s="119" t="s">
        <v>5427</v>
      </c>
      <c r="BI64" s="119" t="s">
        <v>5427</v>
      </c>
      <c r="BJ64" s="119" t="s">
        <v>5494</v>
      </c>
      <c r="BK64" s="119" t="s">
        <v>5494</v>
      </c>
      <c r="BL64" s="119">
        <v>1</v>
      </c>
      <c r="BM64" s="123">
        <v>2.9411764705882355</v>
      </c>
      <c r="BN64" s="119">
        <v>0</v>
      </c>
      <c r="BO64" s="123">
        <v>0</v>
      </c>
      <c r="BP64" s="119">
        <v>0</v>
      </c>
      <c r="BQ64" s="123">
        <v>0</v>
      </c>
      <c r="BR64" s="119">
        <v>33</v>
      </c>
      <c r="BS64" s="123">
        <v>97.05882352941177</v>
      </c>
      <c r="BT64" s="119">
        <v>34</v>
      </c>
      <c r="BU64" s="2"/>
      <c r="BV64" s="3"/>
      <c r="BW64" s="3"/>
      <c r="BX64" s="3"/>
      <c r="BY64" s="3"/>
    </row>
    <row r="65" spans="1:77" ht="41.45" customHeight="1">
      <c r="A65" s="64" t="s">
        <v>273</v>
      </c>
      <c r="C65" s="65"/>
      <c r="D65" s="65" t="s">
        <v>64</v>
      </c>
      <c r="E65" s="66">
        <v>164.57920412711928</v>
      </c>
      <c r="F65" s="68">
        <v>99.99673314210061</v>
      </c>
      <c r="G65" s="103" t="s">
        <v>755</v>
      </c>
      <c r="H65" s="65"/>
      <c r="I65" s="69" t="s">
        <v>273</v>
      </c>
      <c r="J65" s="70"/>
      <c r="K65" s="70"/>
      <c r="L65" s="69" t="s">
        <v>4689</v>
      </c>
      <c r="M65" s="73">
        <v>2.088734842603371</v>
      </c>
      <c r="N65" s="74">
        <v>852.46923828125</v>
      </c>
      <c r="O65" s="74">
        <v>2569.1708984375</v>
      </c>
      <c r="P65" s="75"/>
      <c r="Q65" s="76"/>
      <c r="R65" s="76"/>
      <c r="S65" s="88"/>
      <c r="T65" s="48">
        <v>0</v>
      </c>
      <c r="U65" s="48">
        <v>1</v>
      </c>
      <c r="V65" s="49">
        <v>0</v>
      </c>
      <c r="W65" s="49">
        <v>0.000948</v>
      </c>
      <c r="X65" s="49">
        <v>0.00283</v>
      </c>
      <c r="Y65" s="49">
        <v>0.493722</v>
      </c>
      <c r="Z65" s="49">
        <v>0</v>
      </c>
      <c r="AA65" s="49">
        <v>0</v>
      </c>
      <c r="AB65" s="71">
        <v>65</v>
      </c>
      <c r="AC65" s="71"/>
      <c r="AD65" s="72"/>
      <c r="AE65" s="78" t="s">
        <v>2752</v>
      </c>
      <c r="AF65" s="78">
        <v>1465</v>
      </c>
      <c r="AG65" s="78">
        <v>1229</v>
      </c>
      <c r="AH65" s="78">
        <v>143173</v>
      </c>
      <c r="AI65" s="78">
        <v>204865</v>
      </c>
      <c r="AJ65" s="78"/>
      <c r="AK65" s="78" t="s">
        <v>3144</v>
      </c>
      <c r="AL65" s="78" t="s">
        <v>3493</v>
      </c>
      <c r="AM65" s="78"/>
      <c r="AN65" s="78"/>
      <c r="AO65" s="80">
        <v>41538.172847222224</v>
      </c>
      <c r="AP65" s="83" t="s">
        <v>3890</v>
      </c>
      <c r="AQ65" s="78" t="b">
        <v>0</v>
      </c>
      <c r="AR65" s="78" t="b">
        <v>0</v>
      </c>
      <c r="AS65" s="78" t="b">
        <v>1</v>
      </c>
      <c r="AT65" s="78"/>
      <c r="AU65" s="78">
        <v>12</v>
      </c>
      <c r="AV65" s="83" t="s">
        <v>4181</v>
      </c>
      <c r="AW65" s="78" t="b">
        <v>0</v>
      </c>
      <c r="AX65" s="78" t="s">
        <v>4210</v>
      </c>
      <c r="AY65" s="83" t="s">
        <v>4273</v>
      </c>
      <c r="AZ65" s="78" t="s">
        <v>66</v>
      </c>
      <c r="BA65" s="78" t="str">
        <f>REPLACE(INDEX(GroupVertices[Group],MATCH(Vertices[[#This Row],[Vertex]],GroupVertices[Vertex],0)),1,1,"")</f>
        <v>1</v>
      </c>
      <c r="BB65" s="48"/>
      <c r="BC65" s="48"/>
      <c r="BD65" s="48"/>
      <c r="BE65" s="48"/>
      <c r="BF65" s="48" t="s">
        <v>660</v>
      </c>
      <c r="BG65" s="48" t="s">
        <v>660</v>
      </c>
      <c r="BH65" s="119" t="s">
        <v>5427</v>
      </c>
      <c r="BI65" s="119" t="s">
        <v>5427</v>
      </c>
      <c r="BJ65" s="119" t="s">
        <v>5494</v>
      </c>
      <c r="BK65" s="119" t="s">
        <v>5494</v>
      </c>
      <c r="BL65" s="119">
        <v>1</v>
      </c>
      <c r="BM65" s="123">
        <v>2.9411764705882355</v>
      </c>
      <c r="BN65" s="119">
        <v>0</v>
      </c>
      <c r="BO65" s="123">
        <v>0</v>
      </c>
      <c r="BP65" s="119">
        <v>0</v>
      </c>
      <c r="BQ65" s="123">
        <v>0</v>
      </c>
      <c r="BR65" s="119">
        <v>33</v>
      </c>
      <c r="BS65" s="123">
        <v>97.05882352941177</v>
      </c>
      <c r="BT65" s="119">
        <v>34</v>
      </c>
      <c r="BU65" s="2"/>
      <c r="BV65" s="3"/>
      <c r="BW65" s="3"/>
      <c r="BX65" s="3"/>
      <c r="BY65" s="3"/>
    </row>
    <row r="66" spans="1:77" ht="41.45" customHeight="1">
      <c r="A66" s="64" t="s">
        <v>274</v>
      </c>
      <c r="C66" s="65"/>
      <c r="D66" s="65" t="s">
        <v>64</v>
      </c>
      <c r="E66" s="66">
        <v>170.73865417845784</v>
      </c>
      <c r="F66" s="68">
        <v>99.98893149203168</v>
      </c>
      <c r="G66" s="103" t="s">
        <v>756</v>
      </c>
      <c r="H66" s="65"/>
      <c r="I66" s="69" t="s">
        <v>274</v>
      </c>
      <c r="J66" s="70"/>
      <c r="K66" s="70"/>
      <c r="L66" s="69" t="s">
        <v>4690</v>
      </c>
      <c r="M66" s="73">
        <v>4.6887647555739935</v>
      </c>
      <c r="N66" s="74">
        <v>1008.5496826171875</v>
      </c>
      <c r="O66" s="74">
        <v>1884.335205078125</v>
      </c>
      <c r="P66" s="75"/>
      <c r="Q66" s="76"/>
      <c r="R66" s="76"/>
      <c r="S66" s="88"/>
      <c r="T66" s="48">
        <v>0</v>
      </c>
      <c r="U66" s="48">
        <v>1</v>
      </c>
      <c r="V66" s="49">
        <v>0</v>
      </c>
      <c r="W66" s="49">
        <v>0.000948</v>
      </c>
      <c r="X66" s="49">
        <v>0.00283</v>
      </c>
      <c r="Y66" s="49">
        <v>0.493722</v>
      </c>
      <c r="Z66" s="49">
        <v>0</v>
      </c>
      <c r="AA66" s="49">
        <v>0</v>
      </c>
      <c r="AB66" s="71">
        <v>66</v>
      </c>
      <c r="AC66" s="71"/>
      <c r="AD66" s="72"/>
      <c r="AE66" s="78" t="s">
        <v>274</v>
      </c>
      <c r="AF66" s="78">
        <v>4360</v>
      </c>
      <c r="AG66" s="78">
        <v>4164</v>
      </c>
      <c r="AH66" s="78">
        <v>43836</v>
      </c>
      <c r="AI66" s="78">
        <v>36092</v>
      </c>
      <c r="AJ66" s="78"/>
      <c r="AK66" s="78" t="s">
        <v>3145</v>
      </c>
      <c r="AL66" s="78"/>
      <c r="AM66" s="78"/>
      <c r="AN66" s="78"/>
      <c r="AO66" s="80">
        <v>41124.17266203704</v>
      </c>
      <c r="AP66" s="83" t="s">
        <v>3891</v>
      </c>
      <c r="AQ66" s="78" t="b">
        <v>1</v>
      </c>
      <c r="AR66" s="78" t="b">
        <v>0</v>
      </c>
      <c r="AS66" s="78" t="b">
        <v>0</v>
      </c>
      <c r="AT66" s="78"/>
      <c r="AU66" s="78">
        <v>277</v>
      </c>
      <c r="AV66" s="83" t="s">
        <v>4181</v>
      </c>
      <c r="AW66" s="78" t="b">
        <v>0</v>
      </c>
      <c r="AX66" s="78" t="s">
        <v>4210</v>
      </c>
      <c r="AY66" s="83" t="s">
        <v>4274</v>
      </c>
      <c r="AZ66" s="78" t="s">
        <v>66</v>
      </c>
      <c r="BA66" s="78" t="str">
        <f>REPLACE(INDEX(GroupVertices[Group],MATCH(Vertices[[#This Row],[Vertex]],GroupVertices[Vertex],0)),1,1,"")</f>
        <v>1</v>
      </c>
      <c r="BB66" s="48"/>
      <c r="BC66" s="48"/>
      <c r="BD66" s="48"/>
      <c r="BE66" s="48"/>
      <c r="BF66" s="48" t="s">
        <v>660</v>
      </c>
      <c r="BG66" s="48" t="s">
        <v>660</v>
      </c>
      <c r="BH66" s="119" t="s">
        <v>5427</v>
      </c>
      <c r="BI66" s="119" t="s">
        <v>5427</v>
      </c>
      <c r="BJ66" s="119" t="s">
        <v>5494</v>
      </c>
      <c r="BK66" s="119" t="s">
        <v>5494</v>
      </c>
      <c r="BL66" s="119">
        <v>1</v>
      </c>
      <c r="BM66" s="123">
        <v>2.9411764705882355</v>
      </c>
      <c r="BN66" s="119">
        <v>0</v>
      </c>
      <c r="BO66" s="123">
        <v>0</v>
      </c>
      <c r="BP66" s="119">
        <v>0</v>
      </c>
      <c r="BQ66" s="123">
        <v>0</v>
      </c>
      <c r="BR66" s="119">
        <v>33</v>
      </c>
      <c r="BS66" s="123">
        <v>97.05882352941177</v>
      </c>
      <c r="BT66" s="119">
        <v>34</v>
      </c>
      <c r="BU66" s="2"/>
      <c r="BV66" s="3"/>
      <c r="BW66" s="3"/>
      <c r="BX66" s="3"/>
      <c r="BY66" s="3"/>
    </row>
    <row r="67" spans="1:77" ht="41.45" customHeight="1">
      <c r="A67" s="64" t="s">
        <v>275</v>
      </c>
      <c r="C67" s="65"/>
      <c r="D67" s="65" t="s">
        <v>64</v>
      </c>
      <c r="E67" s="66">
        <v>162.36725852094864</v>
      </c>
      <c r="F67" s="68">
        <v>99.9995348249533</v>
      </c>
      <c r="G67" s="103" t="s">
        <v>757</v>
      </c>
      <c r="H67" s="65"/>
      <c r="I67" s="69" t="s">
        <v>275</v>
      </c>
      <c r="J67" s="70"/>
      <c r="K67" s="70"/>
      <c r="L67" s="69" t="s">
        <v>4691</v>
      </c>
      <c r="M67" s="73">
        <v>1.155027337229935</v>
      </c>
      <c r="N67" s="74">
        <v>3525.02734375</v>
      </c>
      <c r="O67" s="74">
        <v>2058.529296875</v>
      </c>
      <c r="P67" s="75"/>
      <c r="Q67" s="76"/>
      <c r="R67" s="76"/>
      <c r="S67" s="88"/>
      <c r="T67" s="48">
        <v>0</v>
      </c>
      <c r="U67" s="48">
        <v>1</v>
      </c>
      <c r="V67" s="49">
        <v>0</v>
      </c>
      <c r="W67" s="49">
        <v>0.000948</v>
      </c>
      <c r="X67" s="49">
        <v>0.00283</v>
      </c>
      <c r="Y67" s="49">
        <v>0.493722</v>
      </c>
      <c r="Z67" s="49">
        <v>0</v>
      </c>
      <c r="AA67" s="49">
        <v>0</v>
      </c>
      <c r="AB67" s="71">
        <v>67</v>
      </c>
      <c r="AC67" s="71"/>
      <c r="AD67" s="72"/>
      <c r="AE67" s="78" t="s">
        <v>2753</v>
      </c>
      <c r="AF67" s="78">
        <v>102</v>
      </c>
      <c r="AG67" s="78">
        <v>175</v>
      </c>
      <c r="AH67" s="78">
        <v>4128</v>
      </c>
      <c r="AI67" s="78">
        <v>287</v>
      </c>
      <c r="AJ67" s="78"/>
      <c r="AK67" s="78" t="s">
        <v>3146</v>
      </c>
      <c r="AL67" s="78" t="s">
        <v>3494</v>
      </c>
      <c r="AM67" s="83" t="s">
        <v>3722</v>
      </c>
      <c r="AN67" s="78"/>
      <c r="AO67" s="80">
        <v>40235.87042824074</v>
      </c>
      <c r="AP67" s="83" t="s">
        <v>3892</v>
      </c>
      <c r="AQ67" s="78" t="b">
        <v>0</v>
      </c>
      <c r="AR67" s="78" t="b">
        <v>0</v>
      </c>
      <c r="AS67" s="78" t="b">
        <v>0</v>
      </c>
      <c r="AT67" s="78"/>
      <c r="AU67" s="78">
        <v>28</v>
      </c>
      <c r="AV67" s="83" t="s">
        <v>4192</v>
      </c>
      <c r="AW67" s="78" t="b">
        <v>0</v>
      </c>
      <c r="AX67" s="78" t="s">
        <v>4210</v>
      </c>
      <c r="AY67" s="83" t="s">
        <v>4275</v>
      </c>
      <c r="AZ67" s="78" t="s">
        <v>66</v>
      </c>
      <c r="BA67" s="78" t="str">
        <f>REPLACE(INDEX(GroupVertices[Group],MATCH(Vertices[[#This Row],[Vertex]],GroupVertices[Vertex],0)),1,1,"")</f>
        <v>1</v>
      </c>
      <c r="BB67" s="48"/>
      <c r="BC67" s="48"/>
      <c r="BD67" s="48"/>
      <c r="BE67" s="48"/>
      <c r="BF67" s="48" t="s">
        <v>660</v>
      </c>
      <c r="BG67" s="48" t="s">
        <v>660</v>
      </c>
      <c r="BH67" s="119" t="s">
        <v>5427</v>
      </c>
      <c r="BI67" s="119" t="s">
        <v>5427</v>
      </c>
      <c r="BJ67" s="119" t="s">
        <v>5494</v>
      </c>
      <c r="BK67" s="119" t="s">
        <v>5494</v>
      </c>
      <c r="BL67" s="119">
        <v>1</v>
      </c>
      <c r="BM67" s="123">
        <v>2.9411764705882355</v>
      </c>
      <c r="BN67" s="119">
        <v>0</v>
      </c>
      <c r="BO67" s="123">
        <v>0</v>
      </c>
      <c r="BP67" s="119">
        <v>0</v>
      </c>
      <c r="BQ67" s="123">
        <v>0</v>
      </c>
      <c r="BR67" s="119">
        <v>33</v>
      </c>
      <c r="BS67" s="123">
        <v>97.05882352941177</v>
      </c>
      <c r="BT67" s="119">
        <v>34</v>
      </c>
      <c r="BU67" s="2"/>
      <c r="BV67" s="3"/>
      <c r="BW67" s="3"/>
      <c r="BX67" s="3"/>
      <c r="BY67" s="3"/>
    </row>
    <row r="68" spans="1:77" ht="41.45" customHeight="1">
      <c r="A68" s="64" t="s">
        <v>276</v>
      </c>
      <c r="C68" s="65"/>
      <c r="D68" s="65" t="s">
        <v>64</v>
      </c>
      <c r="E68" s="66">
        <v>162.0398737822744</v>
      </c>
      <c r="F68" s="68">
        <v>99.99994949528065</v>
      </c>
      <c r="G68" s="103" t="s">
        <v>723</v>
      </c>
      <c r="H68" s="65"/>
      <c r="I68" s="69" t="s">
        <v>276</v>
      </c>
      <c r="J68" s="70"/>
      <c r="K68" s="70"/>
      <c r="L68" s="69" t="s">
        <v>4692</v>
      </c>
      <c r="M68" s="73">
        <v>1.0168315394706786</v>
      </c>
      <c r="N68" s="74">
        <v>3515.8955078125</v>
      </c>
      <c r="O68" s="74">
        <v>7869.4658203125</v>
      </c>
      <c r="P68" s="75"/>
      <c r="Q68" s="76"/>
      <c r="R68" s="76"/>
      <c r="S68" s="88"/>
      <c r="T68" s="48">
        <v>0</v>
      </c>
      <c r="U68" s="48">
        <v>1</v>
      </c>
      <c r="V68" s="49">
        <v>0</v>
      </c>
      <c r="W68" s="49">
        <v>0.000948</v>
      </c>
      <c r="X68" s="49">
        <v>0.00283</v>
      </c>
      <c r="Y68" s="49">
        <v>0.493722</v>
      </c>
      <c r="Z68" s="49">
        <v>0</v>
      </c>
      <c r="AA68" s="49">
        <v>0</v>
      </c>
      <c r="AB68" s="71">
        <v>68</v>
      </c>
      <c r="AC68" s="71"/>
      <c r="AD68" s="72"/>
      <c r="AE68" s="78" t="s">
        <v>2754</v>
      </c>
      <c r="AF68" s="78">
        <v>81</v>
      </c>
      <c r="AG68" s="78">
        <v>19</v>
      </c>
      <c r="AH68" s="78">
        <v>777</v>
      </c>
      <c r="AI68" s="78">
        <v>24</v>
      </c>
      <c r="AJ68" s="78"/>
      <c r="AK68" s="78"/>
      <c r="AL68" s="78"/>
      <c r="AM68" s="78"/>
      <c r="AN68" s="78"/>
      <c r="AO68" s="80">
        <v>41547.70201388889</v>
      </c>
      <c r="AP68" s="78"/>
      <c r="AQ68" s="78" t="b">
        <v>1</v>
      </c>
      <c r="AR68" s="78" t="b">
        <v>1</v>
      </c>
      <c r="AS68" s="78" t="b">
        <v>0</v>
      </c>
      <c r="AT68" s="78"/>
      <c r="AU68" s="78">
        <v>0</v>
      </c>
      <c r="AV68" s="83" t="s">
        <v>4181</v>
      </c>
      <c r="AW68" s="78" t="b">
        <v>0</v>
      </c>
      <c r="AX68" s="78" t="s">
        <v>4210</v>
      </c>
      <c r="AY68" s="83" t="s">
        <v>4276</v>
      </c>
      <c r="AZ68" s="78" t="s">
        <v>66</v>
      </c>
      <c r="BA68" s="78" t="str">
        <f>REPLACE(INDEX(GroupVertices[Group],MATCH(Vertices[[#This Row],[Vertex]],GroupVertices[Vertex],0)),1,1,"")</f>
        <v>1</v>
      </c>
      <c r="BB68" s="48"/>
      <c r="BC68" s="48"/>
      <c r="BD68" s="48"/>
      <c r="BE68" s="48"/>
      <c r="BF68" s="48" t="s">
        <v>660</v>
      </c>
      <c r="BG68" s="48" t="s">
        <v>660</v>
      </c>
      <c r="BH68" s="119" t="s">
        <v>5427</v>
      </c>
      <c r="BI68" s="119" t="s">
        <v>5427</v>
      </c>
      <c r="BJ68" s="119" t="s">
        <v>5494</v>
      </c>
      <c r="BK68" s="119" t="s">
        <v>5494</v>
      </c>
      <c r="BL68" s="119">
        <v>1</v>
      </c>
      <c r="BM68" s="123">
        <v>2.9411764705882355</v>
      </c>
      <c r="BN68" s="119">
        <v>0</v>
      </c>
      <c r="BO68" s="123">
        <v>0</v>
      </c>
      <c r="BP68" s="119">
        <v>0</v>
      </c>
      <c r="BQ68" s="123">
        <v>0</v>
      </c>
      <c r="BR68" s="119">
        <v>33</v>
      </c>
      <c r="BS68" s="123">
        <v>97.05882352941177</v>
      </c>
      <c r="BT68" s="119">
        <v>34</v>
      </c>
      <c r="BU68" s="2"/>
      <c r="BV68" s="3"/>
      <c r="BW68" s="3"/>
      <c r="BX68" s="3"/>
      <c r="BY68" s="3"/>
    </row>
    <row r="69" spans="1:77" ht="41.45" customHeight="1">
      <c r="A69" s="64" t="s">
        <v>277</v>
      </c>
      <c r="C69" s="65"/>
      <c r="D69" s="65" t="s">
        <v>64</v>
      </c>
      <c r="E69" s="66">
        <v>162.10912824622474</v>
      </c>
      <c r="F69" s="68">
        <v>99.99986177655755</v>
      </c>
      <c r="G69" s="103" t="s">
        <v>758</v>
      </c>
      <c r="H69" s="65"/>
      <c r="I69" s="69" t="s">
        <v>277</v>
      </c>
      <c r="J69" s="70"/>
      <c r="K69" s="70"/>
      <c r="L69" s="69" t="s">
        <v>4693</v>
      </c>
      <c r="M69" s="73">
        <v>1.046065265919752</v>
      </c>
      <c r="N69" s="74">
        <v>4014.869140625</v>
      </c>
      <c r="O69" s="74">
        <v>5831.5615234375</v>
      </c>
      <c r="P69" s="75"/>
      <c r="Q69" s="76"/>
      <c r="R69" s="76"/>
      <c r="S69" s="88"/>
      <c r="T69" s="48">
        <v>0</v>
      </c>
      <c r="U69" s="48">
        <v>1</v>
      </c>
      <c r="V69" s="49">
        <v>0</v>
      </c>
      <c r="W69" s="49">
        <v>0.000948</v>
      </c>
      <c r="X69" s="49">
        <v>0.00283</v>
      </c>
      <c r="Y69" s="49">
        <v>0.493722</v>
      </c>
      <c r="Z69" s="49">
        <v>0</v>
      </c>
      <c r="AA69" s="49">
        <v>0</v>
      </c>
      <c r="AB69" s="71">
        <v>69</v>
      </c>
      <c r="AC69" s="71"/>
      <c r="AD69" s="72"/>
      <c r="AE69" s="78" t="s">
        <v>2755</v>
      </c>
      <c r="AF69" s="78">
        <v>75</v>
      </c>
      <c r="AG69" s="78">
        <v>52</v>
      </c>
      <c r="AH69" s="78">
        <v>63</v>
      </c>
      <c r="AI69" s="78">
        <v>375</v>
      </c>
      <c r="AJ69" s="78"/>
      <c r="AK69" s="78" t="s">
        <v>3147</v>
      </c>
      <c r="AL69" s="78"/>
      <c r="AM69" s="83" t="s">
        <v>3723</v>
      </c>
      <c r="AN69" s="78"/>
      <c r="AO69" s="80">
        <v>43578.91334490741</v>
      </c>
      <c r="AP69" s="83" t="s">
        <v>3893</v>
      </c>
      <c r="AQ69" s="78" t="b">
        <v>1</v>
      </c>
      <c r="AR69" s="78" t="b">
        <v>0</v>
      </c>
      <c r="AS69" s="78" t="b">
        <v>1</v>
      </c>
      <c r="AT69" s="78"/>
      <c r="AU69" s="78">
        <v>2</v>
      </c>
      <c r="AV69" s="78"/>
      <c r="AW69" s="78" t="b">
        <v>0</v>
      </c>
      <c r="AX69" s="78" t="s">
        <v>4210</v>
      </c>
      <c r="AY69" s="83" t="s">
        <v>4277</v>
      </c>
      <c r="AZ69" s="78" t="s">
        <v>66</v>
      </c>
      <c r="BA69" s="78" t="str">
        <f>REPLACE(INDEX(GroupVertices[Group],MATCH(Vertices[[#This Row],[Vertex]],GroupVertices[Vertex],0)),1,1,"")</f>
        <v>1</v>
      </c>
      <c r="BB69" s="48"/>
      <c r="BC69" s="48"/>
      <c r="BD69" s="48"/>
      <c r="BE69" s="48"/>
      <c r="BF69" s="48" t="s">
        <v>660</v>
      </c>
      <c r="BG69" s="48" t="s">
        <v>660</v>
      </c>
      <c r="BH69" s="119" t="s">
        <v>5427</v>
      </c>
      <c r="BI69" s="119" t="s">
        <v>5427</v>
      </c>
      <c r="BJ69" s="119" t="s">
        <v>5494</v>
      </c>
      <c r="BK69" s="119" t="s">
        <v>5494</v>
      </c>
      <c r="BL69" s="119">
        <v>1</v>
      </c>
      <c r="BM69" s="123">
        <v>2.9411764705882355</v>
      </c>
      <c r="BN69" s="119">
        <v>0</v>
      </c>
      <c r="BO69" s="123">
        <v>0</v>
      </c>
      <c r="BP69" s="119">
        <v>0</v>
      </c>
      <c r="BQ69" s="123">
        <v>0</v>
      </c>
      <c r="BR69" s="119">
        <v>33</v>
      </c>
      <c r="BS69" s="123">
        <v>97.05882352941177</v>
      </c>
      <c r="BT69" s="119">
        <v>34</v>
      </c>
      <c r="BU69" s="2"/>
      <c r="BV69" s="3"/>
      <c r="BW69" s="3"/>
      <c r="BX69" s="3"/>
      <c r="BY69" s="3"/>
    </row>
    <row r="70" spans="1:77" ht="41.45" customHeight="1">
      <c r="A70" s="64" t="s">
        <v>278</v>
      </c>
      <c r="C70" s="65"/>
      <c r="D70" s="65" t="s">
        <v>64</v>
      </c>
      <c r="E70" s="66">
        <v>162.84364528812202</v>
      </c>
      <c r="F70" s="68">
        <v>99.99893142646415</v>
      </c>
      <c r="G70" s="103" t="s">
        <v>759</v>
      </c>
      <c r="H70" s="65"/>
      <c r="I70" s="69" t="s">
        <v>278</v>
      </c>
      <c r="J70" s="70"/>
      <c r="K70" s="70"/>
      <c r="L70" s="69" t="s">
        <v>4694</v>
      </c>
      <c r="M70" s="73">
        <v>1.3561199403796218</v>
      </c>
      <c r="N70" s="74">
        <v>791.4481201171875</v>
      </c>
      <c r="O70" s="74">
        <v>7682.9609375</v>
      </c>
      <c r="P70" s="75"/>
      <c r="Q70" s="76"/>
      <c r="R70" s="76"/>
      <c r="S70" s="88"/>
      <c r="T70" s="48">
        <v>0</v>
      </c>
      <c r="U70" s="48">
        <v>1</v>
      </c>
      <c r="V70" s="49">
        <v>0</v>
      </c>
      <c r="W70" s="49">
        <v>0.000948</v>
      </c>
      <c r="X70" s="49">
        <v>0.00283</v>
      </c>
      <c r="Y70" s="49">
        <v>0.493722</v>
      </c>
      <c r="Z70" s="49">
        <v>0</v>
      </c>
      <c r="AA70" s="49">
        <v>0</v>
      </c>
      <c r="AB70" s="71">
        <v>70</v>
      </c>
      <c r="AC70" s="71"/>
      <c r="AD70" s="72"/>
      <c r="AE70" s="78" t="s">
        <v>2756</v>
      </c>
      <c r="AF70" s="78">
        <v>433</v>
      </c>
      <c r="AG70" s="78">
        <v>402</v>
      </c>
      <c r="AH70" s="78">
        <v>169242</v>
      </c>
      <c r="AI70" s="78">
        <v>5416</v>
      </c>
      <c r="AJ70" s="78"/>
      <c r="AK70" s="78" t="s">
        <v>3148</v>
      </c>
      <c r="AL70" s="78" t="s">
        <v>3495</v>
      </c>
      <c r="AM70" s="78"/>
      <c r="AN70" s="78"/>
      <c r="AO70" s="80">
        <v>41162.37107638889</v>
      </c>
      <c r="AP70" s="83" t="s">
        <v>3894</v>
      </c>
      <c r="AQ70" s="78" t="b">
        <v>1</v>
      </c>
      <c r="AR70" s="78" t="b">
        <v>0</v>
      </c>
      <c r="AS70" s="78" t="b">
        <v>1</v>
      </c>
      <c r="AT70" s="78"/>
      <c r="AU70" s="78">
        <v>54</v>
      </c>
      <c r="AV70" s="83" t="s">
        <v>4181</v>
      </c>
      <c r="AW70" s="78" t="b">
        <v>0</v>
      </c>
      <c r="AX70" s="78" t="s">
        <v>4210</v>
      </c>
      <c r="AY70" s="83" t="s">
        <v>4278</v>
      </c>
      <c r="AZ70" s="78" t="s">
        <v>66</v>
      </c>
      <c r="BA70" s="78" t="str">
        <f>REPLACE(INDEX(GroupVertices[Group],MATCH(Vertices[[#This Row],[Vertex]],GroupVertices[Vertex],0)),1,1,"")</f>
        <v>1</v>
      </c>
      <c r="BB70" s="48"/>
      <c r="BC70" s="48"/>
      <c r="BD70" s="48"/>
      <c r="BE70" s="48"/>
      <c r="BF70" s="48" t="s">
        <v>660</v>
      </c>
      <c r="BG70" s="48" t="s">
        <v>660</v>
      </c>
      <c r="BH70" s="119" t="s">
        <v>5427</v>
      </c>
      <c r="BI70" s="119" t="s">
        <v>5427</v>
      </c>
      <c r="BJ70" s="119" t="s">
        <v>5494</v>
      </c>
      <c r="BK70" s="119" t="s">
        <v>5494</v>
      </c>
      <c r="BL70" s="119">
        <v>1</v>
      </c>
      <c r="BM70" s="123">
        <v>2.9411764705882355</v>
      </c>
      <c r="BN70" s="119">
        <v>0</v>
      </c>
      <c r="BO70" s="123">
        <v>0</v>
      </c>
      <c r="BP70" s="119">
        <v>0</v>
      </c>
      <c r="BQ70" s="123">
        <v>0</v>
      </c>
      <c r="BR70" s="119">
        <v>33</v>
      </c>
      <c r="BS70" s="123">
        <v>97.05882352941177</v>
      </c>
      <c r="BT70" s="119">
        <v>34</v>
      </c>
      <c r="BU70" s="2"/>
      <c r="BV70" s="3"/>
      <c r="BW70" s="3"/>
      <c r="BX70" s="3"/>
      <c r="BY70" s="3"/>
    </row>
    <row r="71" spans="1:77" ht="41.45" customHeight="1">
      <c r="A71" s="64" t="s">
        <v>279</v>
      </c>
      <c r="C71" s="65"/>
      <c r="D71" s="65" t="s">
        <v>64</v>
      </c>
      <c r="E71" s="66">
        <v>162.05246550299267</v>
      </c>
      <c r="F71" s="68">
        <v>99.9999335464219</v>
      </c>
      <c r="G71" s="103" t="s">
        <v>760</v>
      </c>
      <c r="H71" s="65"/>
      <c r="I71" s="69" t="s">
        <v>279</v>
      </c>
      <c r="J71" s="70"/>
      <c r="K71" s="70"/>
      <c r="L71" s="69" t="s">
        <v>4695</v>
      </c>
      <c r="M71" s="73">
        <v>1.0221467624614193</v>
      </c>
      <c r="N71" s="74">
        <v>4121.837890625</v>
      </c>
      <c r="O71" s="74">
        <v>4338.958984375</v>
      </c>
      <c r="P71" s="75"/>
      <c r="Q71" s="76"/>
      <c r="R71" s="76"/>
      <c r="S71" s="88"/>
      <c r="T71" s="48">
        <v>0</v>
      </c>
      <c r="U71" s="48">
        <v>1</v>
      </c>
      <c r="V71" s="49">
        <v>0</v>
      </c>
      <c r="W71" s="49">
        <v>0.000948</v>
      </c>
      <c r="X71" s="49">
        <v>0.00283</v>
      </c>
      <c r="Y71" s="49">
        <v>0.493722</v>
      </c>
      <c r="Z71" s="49">
        <v>0</v>
      </c>
      <c r="AA71" s="49">
        <v>0</v>
      </c>
      <c r="AB71" s="71">
        <v>71</v>
      </c>
      <c r="AC71" s="71"/>
      <c r="AD71" s="72"/>
      <c r="AE71" s="78" t="s">
        <v>2757</v>
      </c>
      <c r="AF71" s="78">
        <v>120</v>
      </c>
      <c r="AG71" s="78">
        <v>25</v>
      </c>
      <c r="AH71" s="78">
        <v>663</v>
      </c>
      <c r="AI71" s="78">
        <v>2398</v>
      </c>
      <c r="AJ71" s="78"/>
      <c r="AK71" s="78" t="s">
        <v>3149</v>
      </c>
      <c r="AL71" s="78"/>
      <c r="AM71" s="78"/>
      <c r="AN71" s="78"/>
      <c r="AO71" s="80">
        <v>42043.98415509259</v>
      </c>
      <c r="AP71" s="83" t="s">
        <v>3895</v>
      </c>
      <c r="AQ71" s="78" t="b">
        <v>0</v>
      </c>
      <c r="AR71" s="78" t="b">
        <v>0</v>
      </c>
      <c r="AS71" s="78" t="b">
        <v>0</v>
      </c>
      <c r="AT71" s="78"/>
      <c r="AU71" s="78">
        <v>0</v>
      </c>
      <c r="AV71" s="83" t="s">
        <v>4181</v>
      </c>
      <c r="AW71" s="78" t="b">
        <v>0</v>
      </c>
      <c r="AX71" s="78" t="s">
        <v>4210</v>
      </c>
      <c r="AY71" s="83" t="s">
        <v>4279</v>
      </c>
      <c r="AZ71" s="78" t="s">
        <v>66</v>
      </c>
      <c r="BA71" s="78" t="str">
        <f>REPLACE(INDEX(GroupVertices[Group],MATCH(Vertices[[#This Row],[Vertex]],GroupVertices[Vertex],0)),1,1,"")</f>
        <v>1</v>
      </c>
      <c r="BB71" s="48"/>
      <c r="BC71" s="48"/>
      <c r="BD71" s="48"/>
      <c r="BE71" s="48"/>
      <c r="BF71" s="48" t="s">
        <v>660</v>
      </c>
      <c r="BG71" s="48" t="s">
        <v>660</v>
      </c>
      <c r="BH71" s="119" t="s">
        <v>5427</v>
      </c>
      <c r="BI71" s="119" t="s">
        <v>5427</v>
      </c>
      <c r="BJ71" s="119" t="s">
        <v>5494</v>
      </c>
      <c r="BK71" s="119" t="s">
        <v>5494</v>
      </c>
      <c r="BL71" s="119">
        <v>1</v>
      </c>
      <c r="BM71" s="123">
        <v>2.9411764705882355</v>
      </c>
      <c r="BN71" s="119">
        <v>0</v>
      </c>
      <c r="BO71" s="123">
        <v>0</v>
      </c>
      <c r="BP71" s="119">
        <v>0</v>
      </c>
      <c r="BQ71" s="123">
        <v>0</v>
      </c>
      <c r="BR71" s="119">
        <v>33</v>
      </c>
      <c r="BS71" s="123">
        <v>97.05882352941177</v>
      </c>
      <c r="BT71" s="119">
        <v>34</v>
      </c>
      <c r="BU71" s="2"/>
      <c r="BV71" s="3"/>
      <c r="BW71" s="3"/>
      <c r="BX71" s="3"/>
      <c r="BY71" s="3"/>
    </row>
    <row r="72" spans="1:77" ht="41.45" customHeight="1">
      <c r="A72" s="64" t="s">
        <v>280</v>
      </c>
      <c r="C72" s="65"/>
      <c r="D72" s="65" t="s">
        <v>64</v>
      </c>
      <c r="E72" s="66">
        <v>162.01678896095765</v>
      </c>
      <c r="F72" s="68">
        <v>99.999978734855</v>
      </c>
      <c r="G72" s="103" t="s">
        <v>761</v>
      </c>
      <c r="H72" s="65"/>
      <c r="I72" s="69" t="s">
        <v>280</v>
      </c>
      <c r="J72" s="70"/>
      <c r="K72" s="70"/>
      <c r="L72" s="69" t="s">
        <v>4696</v>
      </c>
      <c r="M72" s="73">
        <v>1.007086963987654</v>
      </c>
      <c r="N72" s="74">
        <v>1272.6724853515625</v>
      </c>
      <c r="O72" s="74">
        <v>2600.216796875</v>
      </c>
      <c r="P72" s="75"/>
      <c r="Q72" s="76"/>
      <c r="R72" s="76"/>
      <c r="S72" s="88"/>
      <c r="T72" s="48">
        <v>0</v>
      </c>
      <c r="U72" s="48">
        <v>1</v>
      </c>
      <c r="V72" s="49">
        <v>0</v>
      </c>
      <c r="W72" s="49">
        <v>0.000948</v>
      </c>
      <c r="X72" s="49">
        <v>0.00283</v>
      </c>
      <c r="Y72" s="49">
        <v>0.493722</v>
      </c>
      <c r="Z72" s="49">
        <v>0</v>
      </c>
      <c r="AA72" s="49">
        <v>0</v>
      </c>
      <c r="AB72" s="71">
        <v>72</v>
      </c>
      <c r="AC72" s="71"/>
      <c r="AD72" s="72"/>
      <c r="AE72" s="78" t="s">
        <v>2758</v>
      </c>
      <c r="AF72" s="78">
        <v>99</v>
      </c>
      <c r="AG72" s="78">
        <v>8</v>
      </c>
      <c r="AH72" s="78">
        <v>171</v>
      </c>
      <c r="AI72" s="78">
        <v>225</v>
      </c>
      <c r="AJ72" s="78"/>
      <c r="AK72" s="78" t="s">
        <v>3150</v>
      </c>
      <c r="AL72" s="78" t="s">
        <v>3496</v>
      </c>
      <c r="AM72" s="83" t="s">
        <v>3724</v>
      </c>
      <c r="AN72" s="78"/>
      <c r="AO72" s="80">
        <v>43581.54108796296</v>
      </c>
      <c r="AP72" s="78"/>
      <c r="AQ72" s="78" t="b">
        <v>0</v>
      </c>
      <c r="AR72" s="78" t="b">
        <v>0</v>
      </c>
      <c r="AS72" s="78" t="b">
        <v>0</v>
      </c>
      <c r="AT72" s="78"/>
      <c r="AU72" s="78">
        <v>0</v>
      </c>
      <c r="AV72" s="83" t="s">
        <v>4181</v>
      </c>
      <c r="AW72" s="78" t="b">
        <v>0</v>
      </c>
      <c r="AX72" s="78" t="s">
        <v>4210</v>
      </c>
      <c r="AY72" s="83" t="s">
        <v>4280</v>
      </c>
      <c r="AZ72" s="78" t="s">
        <v>66</v>
      </c>
      <c r="BA72" s="78" t="str">
        <f>REPLACE(INDEX(GroupVertices[Group],MATCH(Vertices[[#This Row],[Vertex]],GroupVertices[Vertex],0)),1,1,"")</f>
        <v>1</v>
      </c>
      <c r="BB72" s="48"/>
      <c r="BC72" s="48"/>
      <c r="BD72" s="48"/>
      <c r="BE72" s="48"/>
      <c r="BF72" s="48" t="s">
        <v>660</v>
      </c>
      <c r="BG72" s="48" t="s">
        <v>660</v>
      </c>
      <c r="BH72" s="119" t="s">
        <v>5427</v>
      </c>
      <c r="BI72" s="119" t="s">
        <v>5427</v>
      </c>
      <c r="BJ72" s="119" t="s">
        <v>5494</v>
      </c>
      <c r="BK72" s="119" t="s">
        <v>5494</v>
      </c>
      <c r="BL72" s="119">
        <v>1</v>
      </c>
      <c r="BM72" s="123">
        <v>2.9411764705882355</v>
      </c>
      <c r="BN72" s="119">
        <v>0</v>
      </c>
      <c r="BO72" s="123">
        <v>0</v>
      </c>
      <c r="BP72" s="119">
        <v>0</v>
      </c>
      <c r="BQ72" s="123">
        <v>0</v>
      </c>
      <c r="BR72" s="119">
        <v>33</v>
      </c>
      <c r="BS72" s="123">
        <v>97.05882352941177</v>
      </c>
      <c r="BT72" s="119">
        <v>34</v>
      </c>
      <c r="BU72" s="2"/>
      <c r="BV72" s="3"/>
      <c r="BW72" s="3"/>
      <c r="BX72" s="3"/>
      <c r="BY72" s="3"/>
    </row>
    <row r="73" spans="1:77" ht="41.45" customHeight="1">
      <c r="A73" s="64" t="s">
        <v>281</v>
      </c>
      <c r="C73" s="65"/>
      <c r="D73" s="65" t="s">
        <v>64</v>
      </c>
      <c r="E73" s="66">
        <v>162.0083944804788</v>
      </c>
      <c r="F73" s="68">
        <v>99.9999893674275</v>
      </c>
      <c r="G73" s="103" t="s">
        <v>762</v>
      </c>
      <c r="H73" s="65"/>
      <c r="I73" s="69" t="s">
        <v>281</v>
      </c>
      <c r="J73" s="70"/>
      <c r="K73" s="70"/>
      <c r="L73" s="69" t="s">
        <v>4697</v>
      </c>
      <c r="M73" s="73">
        <v>1.0035434819938271</v>
      </c>
      <c r="N73" s="74">
        <v>1479.8275146484375</v>
      </c>
      <c r="O73" s="74">
        <v>9064.6640625</v>
      </c>
      <c r="P73" s="75"/>
      <c r="Q73" s="76"/>
      <c r="R73" s="76"/>
      <c r="S73" s="88"/>
      <c r="T73" s="48">
        <v>0</v>
      </c>
      <c r="U73" s="48">
        <v>1</v>
      </c>
      <c r="V73" s="49">
        <v>0</v>
      </c>
      <c r="W73" s="49">
        <v>0.000948</v>
      </c>
      <c r="X73" s="49">
        <v>0.00283</v>
      </c>
      <c r="Y73" s="49">
        <v>0.493722</v>
      </c>
      <c r="Z73" s="49">
        <v>0</v>
      </c>
      <c r="AA73" s="49">
        <v>0</v>
      </c>
      <c r="AB73" s="71">
        <v>73</v>
      </c>
      <c r="AC73" s="71"/>
      <c r="AD73" s="72"/>
      <c r="AE73" s="78" t="s">
        <v>2759</v>
      </c>
      <c r="AF73" s="78">
        <v>44</v>
      </c>
      <c r="AG73" s="78">
        <v>4</v>
      </c>
      <c r="AH73" s="78">
        <v>71</v>
      </c>
      <c r="AI73" s="78">
        <v>38</v>
      </c>
      <c r="AJ73" s="78"/>
      <c r="AK73" s="78" t="s">
        <v>3151</v>
      </c>
      <c r="AL73" s="78" t="s">
        <v>3497</v>
      </c>
      <c r="AM73" s="78"/>
      <c r="AN73" s="78"/>
      <c r="AO73" s="80">
        <v>43493.67752314815</v>
      </c>
      <c r="AP73" s="83" t="s">
        <v>3896</v>
      </c>
      <c r="AQ73" s="78" t="b">
        <v>1</v>
      </c>
      <c r="AR73" s="78" t="b">
        <v>0</v>
      </c>
      <c r="AS73" s="78" t="b">
        <v>0</v>
      </c>
      <c r="AT73" s="78"/>
      <c r="AU73" s="78">
        <v>0</v>
      </c>
      <c r="AV73" s="78"/>
      <c r="AW73" s="78" t="b">
        <v>0</v>
      </c>
      <c r="AX73" s="78" t="s">
        <v>4210</v>
      </c>
      <c r="AY73" s="83" t="s">
        <v>4281</v>
      </c>
      <c r="AZ73" s="78" t="s">
        <v>66</v>
      </c>
      <c r="BA73" s="78" t="str">
        <f>REPLACE(INDEX(GroupVertices[Group],MATCH(Vertices[[#This Row],[Vertex]],GroupVertices[Vertex],0)),1,1,"")</f>
        <v>1</v>
      </c>
      <c r="BB73" s="48"/>
      <c r="BC73" s="48"/>
      <c r="BD73" s="48"/>
      <c r="BE73" s="48"/>
      <c r="BF73" s="48" t="s">
        <v>660</v>
      </c>
      <c r="BG73" s="48" t="s">
        <v>660</v>
      </c>
      <c r="BH73" s="119" t="s">
        <v>5427</v>
      </c>
      <c r="BI73" s="119" t="s">
        <v>5427</v>
      </c>
      <c r="BJ73" s="119" t="s">
        <v>5494</v>
      </c>
      <c r="BK73" s="119" t="s">
        <v>5494</v>
      </c>
      <c r="BL73" s="119">
        <v>1</v>
      </c>
      <c r="BM73" s="123">
        <v>2.9411764705882355</v>
      </c>
      <c r="BN73" s="119">
        <v>0</v>
      </c>
      <c r="BO73" s="123">
        <v>0</v>
      </c>
      <c r="BP73" s="119">
        <v>0</v>
      </c>
      <c r="BQ73" s="123">
        <v>0</v>
      </c>
      <c r="BR73" s="119">
        <v>33</v>
      </c>
      <c r="BS73" s="123">
        <v>97.05882352941177</v>
      </c>
      <c r="BT73" s="119">
        <v>34</v>
      </c>
      <c r="BU73" s="2"/>
      <c r="BV73" s="3"/>
      <c r="BW73" s="3"/>
      <c r="BX73" s="3"/>
      <c r="BY73" s="3"/>
    </row>
    <row r="74" spans="1:77" ht="41.45" customHeight="1">
      <c r="A74" s="64" t="s">
        <v>282</v>
      </c>
      <c r="C74" s="65"/>
      <c r="D74" s="65" t="s">
        <v>64</v>
      </c>
      <c r="E74" s="66">
        <v>162.41342816358218</v>
      </c>
      <c r="F74" s="68">
        <v>99.99947634580457</v>
      </c>
      <c r="G74" s="103" t="s">
        <v>763</v>
      </c>
      <c r="H74" s="65"/>
      <c r="I74" s="69" t="s">
        <v>282</v>
      </c>
      <c r="J74" s="70"/>
      <c r="K74" s="70"/>
      <c r="L74" s="69" t="s">
        <v>4698</v>
      </c>
      <c r="M74" s="73">
        <v>1.1745164881959838</v>
      </c>
      <c r="N74" s="74">
        <v>1354.113037109375</v>
      </c>
      <c r="O74" s="74">
        <v>941.4586181640625</v>
      </c>
      <c r="P74" s="75"/>
      <c r="Q74" s="76"/>
      <c r="R74" s="76"/>
      <c r="S74" s="88"/>
      <c r="T74" s="48">
        <v>0</v>
      </c>
      <c r="U74" s="48">
        <v>1</v>
      </c>
      <c r="V74" s="49">
        <v>0</v>
      </c>
      <c r="W74" s="49">
        <v>0.000948</v>
      </c>
      <c r="X74" s="49">
        <v>0.00283</v>
      </c>
      <c r="Y74" s="49">
        <v>0.493722</v>
      </c>
      <c r="Z74" s="49">
        <v>0</v>
      </c>
      <c r="AA74" s="49">
        <v>0</v>
      </c>
      <c r="AB74" s="71">
        <v>74</v>
      </c>
      <c r="AC74" s="71"/>
      <c r="AD74" s="72"/>
      <c r="AE74" s="78" t="s">
        <v>2760</v>
      </c>
      <c r="AF74" s="78">
        <v>291</v>
      </c>
      <c r="AG74" s="78">
        <v>197</v>
      </c>
      <c r="AH74" s="78">
        <v>5991</v>
      </c>
      <c r="AI74" s="78">
        <v>5715</v>
      </c>
      <c r="AJ74" s="78"/>
      <c r="AK74" s="78" t="s">
        <v>3152</v>
      </c>
      <c r="AL74" s="78"/>
      <c r="AM74" s="78"/>
      <c r="AN74" s="78"/>
      <c r="AO74" s="80">
        <v>41527.53768518518</v>
      </c>
      <c r="AP74" s="83" t="s">
        <v>3897</v>
      </c>
      <c r="AQ74" s="78" t="b">
        <v>1</v>
      </c>
      <c r="AR74" s="78" t="b">
        <v>0</v>
      </c>
      <c r="AS74" s="78" t="b">
        <v>0</v>
      </c>
      <c r="AT74" s="78"/>
      <c r="AU74" s="78">
        <v>9</v>
      </c>
      <c r="AV74" s="83" t="s">
        <v>4181</v>
      </c>
      <c r="AW74" s="78" t="b">
        <v>0</v>
      </c>
      <c r="AX74" s="78" t="s">
        <v>4210</v>
      </c>
      <c r="AY74" s="83" t="s">
        <v>4282</v>
      </c>
      <c r="AZ74" s="78" t="s">
        <v>66</v>
      </c>
      <c r="BA74" s="78" t="str">
        <f>REPLACE(INDEX(GroupVertices[Group],MATCH(Vertices[[#This Row],[Vertex]],GroupVertices[Vertex],0)),1,1,"")</f>
        <v>1</v>
      </c>
      <c r="BB74" s="48"/>
      <c r="BC74" s="48"/>
      <c r="BD74" s="48"/>
      <c r="BE74" s="48"/>
      <c r="BF74" s="48" t="s">
        <v>660</v>
      </c>
      <c r="BG74" s="48" t="s">
        <v>660</v>
      </c>
      <c r="BH74" s="119" t="s">
        <v>5427</v>
      </c>
      <c r="BI74" s="119" t="s">
        <v>5427</v>
      </c>
      <c r="BJ74" s="119" t="s">
        <v>5494</v>
      </c>
      <c r="BK74" s="119" t="s">
        <v>5494</v>
      </c>
      <c r="BL74" s="119">
        <v>1</v>
      </c>
      <c r="BM74" s="123">
        <v>2.9411764705882355</v>
      </c>
      <c r="BN74" s="119">
        <v>0</v>
      </c>
      <c r="BO74" s="123">
        <v>0</v>
      </c>
      <c r="BP74" s="119">
        <v>0</v>
      </c>
      <c r="BQ74" s="123">
        <v>0</v>
      </c>
      <c r="BR74" s="119">
        <v>33</v>
      </c>
      <c r="BS74" s="123">
        <v>97.05882352941177</v>
      </c>
      <c r="BT74" s="119">
        <v>34</v>
      </c>
      <c r="BU74" s="2"/>
      <c r="BV74" s="3"/>
      <c r="BW74" s="3"/>
      <c r="BX74" s="3"/>
      <c r="BY74" s="3"/>
    </row>
    <row r="75" spans="1:77" ht="41.45" customHeight="1">
      <c r="A75" s="64" t="s">
        <v>283</v>
      </c>
      <c r="C75" s="65"/>
      <c r="D75" s="65" t="s">
        <v>64</v>
      </c>
      <c r="E75" s="66">
        <v>162.0629586035912</v>
      </c>
      <c r="F75" s="68">
        <v>99.99992025570629</v>
      </c>
      <c r="G75" s="103" t="s">
        <v>764</v>
      </c>
      <c r="H75" s="65"/>
      <c r="I75" s="69" t="s">
        <v>283</v>
      </c>
      <c r="J75" s="70"/>
      <c r="K75" s="70"/>
      <c r="L75" s="69" t="s">
        <v>4699</v>
      </c>
      <c r="M75" s="73">
        <v>1.0265761149537032</v>
      </c>
      <c r="N75" s="74">
        <v>1691.1292724609375</v>
      </c>
      <c r="O75" s="74">
        <v>6888.76123046875</v>
      </c>
      <c r="P75" s="75"/>
      <c r="Q75" s="76"/>
      <c r="R75" s="76"/>
      <c r="S75" s="88"/>
      <c r="T75" s="48">
        <v>0</v>
      </c>
      <c r="U75" s="48">
        <v>1</v>
      </c>
      <c r="V75" s="49">
        <v>0</v>
      </c>
      <c r="W75" s="49">
        <v>0.000948</v>
      </c>
      <c r="X75" s="49">
        <v>0.00283</v>
      </c>
      <c r="Y75" s="49">
        <v>0.493722</v>
      </c>
      <c r="Z75" s="49">
        <v>0</v>
      </c>
      <c r="AA75" s="49">
        <v>0</v>
      </c>
      <c r="AB75" s="71">
        <v>75</v>
      </c>
      <c r="AC75" s="71"/>
      <c r="AD75" s="72"/>
      <c r="AE75" s="78" t="s">
        <v>2761</v>
      </c>
      <c r="AF75" s="78">
        <v>68</v>
      </c>
      <c r="AG75" s="78">
        <v>30</v>
      </c>
      <c r="AH75" s="78">
        <v>45</v>
      </c>
      <c r="AI75" s="78">
        <v>441</v>
      </c>
      <c r="AJ75" s="78"/>
      <c r="AK75" s="78" t="s">
        <v>3153</v>
      </c>
      <c r="AL75" s="78"/>
      <c r="AM75" s="78"/>
      <c r="AN75" s="78"/>
      <c r="AO75" s="80">
        <v>41958.05011574074</v>
      </c>
      <c r="AP75" s="83" t="s">
        <v>3898</v>
      </c>
      <c r="AQ75" s="78" t="b">
        <v>0</v>
      </c>
      <c r="AR75" s="78" t="b">
        <v>0</v>
      </c>
      <c r="AS75" s="78" t="b">
        <v>0</v>
      </c>
      <c r="AT75" s="78"/>
      <c r="AU75" s="78">
        <v>0</v>
      </c>
      <c r="AV75" s="83" t="s">
        <v>4193</v>
      </c>
      <c r="AW75" s="78" t="b">
        <v>0</v>
      </c>
      <c r="AX75" s="78" t="s">
        <v>4210</v>
      </c>
      <c r="AY75" s="83" t="s">
        <v>4283</v>
      </c>
      <c r="AZ75" s="78" t="s">
        <v>66</v>
      </c>
      <c r="BA75" s="78" t="str">
        <f>REPLACE(INDEX(GroupVertices[Group],MATCH(Vertices[[#This Row],[Vertex]],GroupVertices[Vertex],0)),1,1,"")</f>
        <v>1</v>
      </c>
      <c r="BB75" s="48"/>
      <c r="BC75" s="48"/>
      <c r="BD75" s="48"/>
      <c r="BE75" s="48"/>
      <c r="BF75" s="48" t="s">
        <v>660</v>
      </c>
      <c r="BG75" s="48" t="s">
        <v>660</v>
      </c>
      <c r="BH75" s="119" t="s">
        <v>5427</v>
      </c>
      <c r="BI75" s="119" t="s">
        <v>5427</v>
      </c>
      <c r="BJ75" s="119" t="s">
        <v>5494</v>
      </c>
      <c r="BK75" s="119" t="s">
        <v>5494</v>
      </c>
      <c r="BL75" s="119">
        <v>1</v>
      </c>
      <c r="BM75" s="123">
        <v>2.9411764705882355</v>
      </c>
      <c r="BN75" s="119">
        <v>0</v>
      </c>
      <c r="BO75" s="123">
        <v>0</v>
      </c>
      <c r="BP75" s="119">
        <v>0</v>
      </c>
      <c r="BQ75" s="123">
        <v>0</v>
      </c>
      <c r="BR75" s="119">
        <v>33</v>
      </c>
      <c r="BS75" s="123">
        <v>97.05882352941177</v>
      </c>
      <c r="BT75" s="119">
        <v>34</v>
      </c>
      <c r="BU75" s="2"/>
      <c r="BV75" s="3"/>
      <c r="BW75" s="3"/>
      <c r="BX75" s="3"/>
      <c r="BY75" s="3"/>
    </row>
    <row r="76" spans="1:77" ht="41.45" customHeight="1">
      <c r="A76" s="64" t="s">
        <v>284</v>
      </c>
      <c r="C76" s="65"/>
      <c r="D76" s="65" t="s">
        <v>64</v>
      </c>
      <c r="E76" s="66">
        <v>162</v>
      </c>
      <c r="F76" s="68">
        <v>100</v>
      </c>
      <c r="G76" s="103" t="s">
        <v>765</v>
      </c>
      <c r="H76" s="65"/>
      <c r="I76" s="69" t="s">
        <v>284</v>
      </c>
      <c r="J76" s="70"/>
      <c r="K76" s="70"/>
      <c r="L76" s="69" t="s">
        <v>4700</v>
      </c>
      <c r="M76" s="73">
        <v>1</v>
      </c>
      <c r="N76" s="74">
        <v>261.44097900390625</v>
      </c>
      <c r="O76" s="74">
        <v>4170.56982421875</v>
      </c>
      <c r="P76" s="75"/>
      <c r="Q76" s="76"/>
      <c r="R76" s="76"/>
      <c r="S76" s="88"/>
      <c r="T76" s="48">
        <v>0</v>
      </c>
      <c r="U76" s="48">
        <v>1</v>
      </c>
      <c r="V76" s="49">
        <v>0</v>
      </c>
      <c r="W76" s="49">
        <v>0.000948</v>
      </c>
      <c r="X76" s="49">
        <v>0.00283</v>
      </c>
      <c r="Y76" s="49">
        <v>0.493722</v>
      </c>
      <c r="Z76" s="49">
        <v>0</v>
      </c>
      <c r="AA76" s="49">
        <v>0</v>
      </c>
      <c r="AB76" s="71">
        <v>76</v>
      </c>
      <c r="AC76" s="71"/>
      <c r="AD76" s="72"/>
      <c r="AE76" s="78" t="s">
        <v>2762</v>
      </c>
      <c r="AF76" s="78">
        <v>83</v>
      </c>
      <c r="AG76" s="78">
        <v>0</v>
      </c>
      <c r="AH76" s="78">
        <v>375</v>
      </c>
      <c r="AI76" s="78">
        <v>207</v>
      </c>
      <c r="AJ76" s="78"/>
      <c r="AK76" s="78" t="s">
        <v>3154</v>
      </c>
      <c r="AL76" s="78"/>
      <c r="AM76" s="78"/>
      <c r="AN76" s="78"/>
      <c r="AO76" s="80">
        <v>43573.095601851855</v>
      </c>
      <c r="AP76" s="78"/>
      <c r="AQ76" s="78" t="b">
        <v>1</v>
      </c>
      <c r="AR76" s="78" t="b">
        <v>0</v>
      </c>
      <c r="AS76" s="78" t="b">
        <v>0</v>
      </c>
      <c r="AT76" s="78"/>
      <c r="AU76" s="78">
        <v>0</v>
      </c>
      <c r="AV76" s="78"/>
      <c r="AW76" s="78" t="b">
        <v>0</v>
      </c>
      <c r="AX76" s="78" t="s">
        <v>4210</v>
      </c>
      <c r="AY76" s="83" t="s">
        <v>4284</v>
      </c>
      <c r="AZ76" s="78" t="s">
        <v>66</v>
      </c>
      <c r="BA76" s="78" t="str">
        <f>REPLACE(INDEX(GroupVertices[Group],MATCH(Vertices[[#This Row],[Vertex]],GroupVertices[Vertex],0)),1,1,"")</f>
        <v>1</v>
      </c>
      <c r="BB76" s="48"/>
      <c r="BC76" s="48"/>
      <c r="BD76" s="48"/>
      <c r="BE76" s="48"/>
      <c r="BF76" s="48" t="s">
        <v>660</v>
      </c>
      <c r="BG76" s="48" t="s">
        <v>660</v>
      </c>
      <c r="BH76" s="119" t="s">
        <v>5427</v>
      </c>
      <c r="BI76" s="119" t="s">
        <v>5427</v>
      </c>
      <c r="BJ76" s="119" t="s">
        <v>5494</v>
      </c>
      <c r="BK76" s="119" t="s">
        <v>5494</v>
      </c>
      <c r="BL76" s="119">
        <v>1</v>
      </c>
      <c r="BM76" s="123">
        <v>2.9411764705882355</v>
      </c>
      <c r="BN76" s="119">
        <v>0</v>
      </c>
      <c r="BO76" s="123">
        <v>0</v>
      </c>
      <c r="BP76" s="119">
        <v>0</v>
      </c>
      <c r="BQ76" s="123">
        <v>0</v>
      </c>
      <c r="BR76" s="119">
        <v>33</v>
      </c>
      <c r="BS76" s="123">
        <v>97.05882352941177</v>
      </c>
      <c r="BT76" s="119">
        <v>34</v>
      </c>
      <c r="BU76" s="2"/>
      <c r="BV76" s="3"/>
      <c r="BW76" s="3"/>
      <c r="BX76" s="3"/>
      <c r="BY76" s="3"/>
    </row>
    <row r="77" spans="1:77" ht="41.45" customHeight="1">
      <c r="A77" s="64" t="s">
        <v>285</v>
      </c>
      <c r="C77" s="65"/>
      <c r="D77" s="65" t="s">
        <v>64</v>
      </c>
      <c r="E77" s="66">
        <v>162.56872605244047</v>
      </c>
      <c r="F77" s="68">
        <v>99.9992796432134</v>
      </c>
      <c r="G77" s="103" t="s">
        <v>766</v>
      </c>
      <c r="H77" s="65"/>
      <c r="I77" s="69" t="s">
        <v>285</v>
      </c>
      <c r="J77" s="70"/>
      <c r="K77" s="70"/>
      <c r="L77" s="69" t="s">
        <v>4701</v>
      </c>
      <c r="M77" s="73">
        <v>1.2400709050817849</v>
      </c>
      <c r="N77" s="74">
        <v>424.1585388183594</v>
      </c>
      <c r="O77" s="74">
        <v>6305.62255859375</v>
      </c>
      <c r="P77" s="75"/>
      <c r="Q77" s="76"/>
      <c r="R77" s="76"/>
      <c r="S77" s="88"/>
      <c r="T77" s="48">
        <v>0</v>
      </c>
      <c r="U77" s="48">
        <v>1</v>
      </c>
      <c r="V77" s="49">
        <v>0</v>
      </c>
      <c r="W77" s="49">
        <v>0.000948</v>
      </c>
      <c r="X77" s="49">
        <v>0.00283</v>
      </c>
      <c r="Y77" s="49">
        <v>0.493722</v>
      </c>
      <c r="Z77" s="49">
        <v>0</v>
      </c>
      <c r="AA77" s="49">
        <v>0</v>
      </c>
      <c r="AB77" s="71">
        <v>77</v>
      </c>
      <c r="AC77" s="71"/>
      <c r="AD77" s="72"/>
      <c r="AE77" s="78" t="s">
        <v>2763</v>
      </c>
      <c r="AF77" s="78">
        <v>465</v>
      </c>
      <c r="AG77" s="78">
        <v>271</v>
      </c>
      <c r="AH77" s="78">
        <v>837</v>
      </c>
      <c r="AI77" s="78">
        <v>3670</v>
      </c>
      <c r="AJ77" s="78"/>
      <c r="AK77" s="78" t="s">
        <v>3155</v>
      </c>
      <c r="AL77" s="78"/>
      <c r="AM77" s="78"/>
      <c r="AN77" s="78"/>
      <c r="AO77" s="80">
        <v>43643.48111111111</v>
      </c>
      <c r="AP77" s="78"/>
      <c r="AQ77" s="78" t="b">
        <v>1</v>
      </c>
      <c r="AR77" s="78" t="b">
        <v>0</v>
      </c>
      <c r="AS77" s="78" t="b">
        <v>1</v>
      </c>
      <c r="AT77" s="78"/>
      <c r="AU77" s="78">
        <v>0</v>
      </c>
      <c r="AV77" s="78"/>
      <c r="AW77" s="78" t="b">
        <v>0</v>
      </c>
      <c r="AX77" s="78" t="s">
        <v>4210</v>
      </c>
      <c r="AY77" s="83" t="s">
        <v>4285</v>
      </c>
      <c r="AZ77" s="78" t="s">
        <v>66</v>
      </c>
      <c r="BA77" s="78" t="str">
        <f>REPLACE(INDEX(GroupVertices[Group],MATCH(Vertices[[#This Row],[Vertex]],GroupVertices[Vertex],0)),1,1,"")</f>
        <v>1</v>
      </c>
      <c r="BB77" s="48"/>
      <c r="BC77" s="48"/>
      <c r="BD77" s="48"/>
      <c r="BE77" s="48"/>
      <c r="BF77" s="48" t="s">
        <v>660</v>
      </c>
      <c r="BG77" s="48" t="s">
        <v>660</v>
      </c>
      <c r="BH77" s="119" t="s">
        <v>5427</v>
      </c>
      <c r="BI77" s="119" t="s">
        <v>5427</v>
      </c>
      <c r="BJ77" s="119" t="s">
        <v>5494</v>
      </c>
      <c r="BK77" s="119" t="s">
        <v>5494</v>
      </c>
      <c r="BL77" s="119">
        <v>1</v>
      </c>
      <c r="BM77" s="123">
        <v>2.9411764705882355</v>
      </c>
      <c r="BN77" s="119">
        <v>0</v>
      </c>
      <c r="BO77" s="123">
        <v>0</v>
      </c>
      <c r="BP77" s="119">
        <v>0</v>
      </c>
      <c r="BQ77" s="123">
        <v>0</v>
      </c>
      <c r="BR77" s="119">
        <v>33</v>
      </c>
      <c r="BS77" s="123">
        <v>97.05882352941177</v>
      </c>
      <c r="BT77" s="119">
        <v>34</v>
      </c>
      <c r="BU77" s="2"/>
      <c r="BV77" s="3"/>
      <c r="BW77" s="3"/>
      <c r="BX77" s="3"/>
      <c r="BY77" s="3"/>
    </row>
    <row r="78" spans="1:77" ht="41.45" customHeight="1">
      <c r="A78" s="64" t="s">
        <v>286</v>
      </c>
      <c r="C78" s="65"/>
      <c r="D78" s="65" t="s">
        <v>64</v>
      </c>
      <c r="E78" s="66">
        <v>162.0608599834715</v>
      </c>
      <c r="F78" s="68">
        <v>99.9999229138494</v>
      </c>
      <c r="G78" s="103" t="s">
        <v>767</v>
      </c>
      <c r="H78" s="65"/>
      <c r="I78" s="69" t="s">
        <v>286</v>
      </c>
      <c r="J78" s="70"/>
      <c r="K78" s="70"/>
      <c r="L78" s="69" t="s">
        <v>4702</v>
      </c>
      <c r="M78" s="73">
        <v>1.0256902444552463</v>
      </c>
      <c r="N78" s="74">
        <v>1208.098876953125</v>
      </c>
      <c r="O78" s="74">
        <v>1280.2236328125</v>
      </c>
      <c r="P78" s="75"/>
      <c r="Q78" s="76"/>
      <c r="R78" s="76"/>
      <c r="S78" s="88"/>
      <c r="T78" s="48">
        <v>0</v>
      </c>
      <c r="U78" s="48">
        <v>1</v>
      </c>
      <c r="V78" s="49">
        <v>0</v>
      </c>
      <c r="W78" s="49">
        <v>0.000948</v>
      </c>
      <c r="X78" s="49">
        <v>0.00283</v>
      </c>
      <c r="Y78" s="49">
        <v>0.493722</v>
      </c>
      <c r="Z78" s="49">
        <v>0</v>
      </c>
      <c r="AA78" s="49">
        <v>0</v>
      </c>
      <c r="AB78" s="71">
        <v>78</v>
      </c>
      <c r="AC78" s="71"/>
      <c r="AD78" s="72"/>
      <c r="AE78" s="78" t="s">
        <v>2764</v>
      </c>
      <c r="AF78" s="78">
        <v>64</v>
      </c>
      <c r="AG78" s="78">
        <v>29</v>
      </c>
      <c r="AH78" s="78">
        <v>137</v>
      </c>
      <c r="AI78" s="78">
        <v>527</v>
      </c>
      <c r="AJ78" s="78"/>
      <c r="AK78" s="78"/>
      <c r="AL78" s="78" t="s">
        <v>3498</v>
      </c>
      <c r="AM78" s="78"/>
      <c r="AN78" s="78"/>
      <c r="AO78" s="80">
        <v>41838.2427662037</v>
      </c>
      <c r="AP78" s="78"/>
      <c r="AQ78" s="78" t="b">
        <v>1</v>
      </c>
      <c r="AR78" s="78" t="b">
        <v>0</v>
      </c>
      <c r="AS78" s="78" t="b">
        <v>0</v>
      </c>
      <c r="AT78" s="78"/>
      <c r="AU78" s="78">
        <v>3</v>
      </c>
      <c r="AV78" s="83" t="s">
        <v>4181</v>
      </c>
      <c r="AW78" s="78" t="b">
        <v>0</v>
      </c>
      <c r="AX78" s="78" t="s">
        <v>4210</v>
      </c>
      <c r="AY78" s="83" t="s">
        <v>4286</v>
      </c>
      <c r="AZ78" s="78" t="s">
        <v>66</v>
      </c>
      <c r="BA78" s="78" t="str">
        <f>REPLACE(INDEX(GroupVertices[Group],MATCH(Vertices[[#This Row],[Vertex]],GroupVertices[Vertex],0)),1,1,"")</f>
        <v>1</v>
      </c>
      <c r="BB78" s="48"/>
      <c r="BC78" s="48"/>
      <c r="BD78" s="48"/>
      <c r="BE78" s="48"/>
      <c r="BF78" s="48" t="s">
        <v>660</v>
      </c>
      <c r="BG78" s="48" t="s">
        <v>660</v>
      </c>
      <c r="BH78" s="119" t="s">
        <v>5427</v>
      </c>
      <c r="BI78" s="119" t="s">
        <v>5427</v>
      </c>
      <c r="BJ78" s="119" t="s">
        <v>5494</v>
      </c>
      <c r="BK78" s="119" t="s">
        <v>5494</v>
      </c>
      <c r="BL78" s="119">
        <v>1</v>
      </c>
      <c r="BM78" s="123">
        <v>2.9411764705882355</v>
      </c>
      <c r="BN78" s="119">
        <v>0</v>
      </c>
      <c r="BO78" s="123">
        <v>0</v>
      </c>
      <c r="BP78" s="119">
        <v>0</v>
      </c>
      <c r="BQ78" s="123">
        <v>0</v>
      </c>
      <c r="BR78" s="119">
        <v>33</v>
      </c>
      <c r="BS78" s="123">
        <v>97.05882352941177</v>
      </c>
      <c r="BT78" s="119">
        <v>34</v>
      </c>
      <c r="BU78" s="2"/>
      <c r="BV78" s="3"/>
      <c r="BW78" s="3"/>
      <c r="BX78" s="3"/>
      <c r="BY78" s="3"/>
    </row>
    <row r="79" spans="1:77" ht="41.45" customHeight="1">
      <c r="A79" s="64" t="s">
        <v>287</v>
      </c>
      <c r="C79" s="65"/>
      <c r="D79" s="65" t="s">
        <v>64</v>
      </c>
      <c r="E79" s="66">
        <v>163.1689314066765</v>
      </c>
      <c r="F79" s="68">
        <v>99.99851941427994</v>
      </c>
      <c r="G79" s="103" t="s">
        <v>768</v>
      </c>
      <c r="H79" s="65"/>
      <c r="I79" s="69" t="s">
        <v>287</v>
      </c>
      <c r="J79" s="70"/>
      <c r="K79" s="70"/>
      <c r="L79" s="69" t="s">
        <v>4703</v>
      </c>
      <c r="M79" s="73">
        <v>1.4934298676404212</v>
      </c>
      <c r="N79" s="74">
        <v>9435.34375</v>
      </c>
      <c r="O79" s="74">
        <v>9089.6708984375</v>
      </c>
      <c r="P79" s="75"/>
      <c r="Q79" s="76"/>
      <c r="R79" s="76"/>
      <c r="S79" s="88"/>
      <c r="T79" s="48">
        <v>0</v>
      </c>
      <c r="U79" s="48">
        <v>2</v>
      </c>
      <c r="V79" s="49">
        <v>0</v>
      </c>
      <c r="W79" s="49">
        <v>0.0006</v>
      </c>
      <c r="X79" s="49">
        <v>8E-05</v>
      </c>
      <c r="Y79" s="49">
        <v>0.559317</v>
      </c>
      <c r="Z79" s="49">
        <v>0.5</v>
      </c>
      <c r="AA79" s="49">
        <v>0</v>
      </c>
      <c r="AB79" s="71">
        <v>79</v>
      </c>
      <c r="AC79" s="71"/>
      <c r="AD79" s="72"/>
      <c r="AE79" s="78" t="s">
        <v>2765</v>
      </c>
      <c r="AF79" s="78">
        <v>543</v>
      </c>
      <c r="AG79" s="78">
        <v>557</v>
      </c>
      <c r="AH79" s="78">
        <v>116487</v>
      </c>
      <c r="AI79" s="78">
        <v>15387</v>
      </c>
      <c r="AJ79" s="78"/>
      <c r="AK79" s="78" t="s">
        <v>3156</v>
      </c>
      <c r="AL79" s="78" t="s">
        <v>3499</v>
      </c>
      <c r="AM79" s="78"/>
      <c r="AN79" s="78"/>
      <c r="AO79" s="80">
        <v>40163.56458333333</v>
      </c>
      <c r="AP79" s="83" t="s">
        <v>3899</v>
      </c>
      <c r="AQ79" s="78" t="b">
        <v>0</v>
      </c>
      <c r="AR79" s="78" t="b">
        <v>0</v>
      </c>
      <c r="AS79" s="78" t="b">
        <v>0</v>
      </c>
      <c r="AT79" s="78"/>
      <c r="AU79" s="78">
        <v>33</v>
      </c>
      <c r="AV79" s="83" t="s">
        <v>4192</v>
      </c>
      <c r="AW79" s="78" t="b">
        <v>0</v>
      </c>
      <c r="AX79" s="78" t="s">
        <v>4210</v>
      </c>
      <c r="AY79" s="83" t="s">
        <v>4287</v>
      </c>
      <c r="AZ79" s="78" t="s">
        <v>66</v>
      </c>
      <c r="BA79" s="78" t="str">
        <f>REPLACE(INDEX(GroupVertices[Group],MATCH(Vertices[[#This Row],[Vertex]],GroupVertices[Vertex],0)),1,1,"")</f>
        <v>3</v>
      </c>
      <c r="BB79" s="48"/>
      <c r="BC79" s="48"/>
      <c r="BD79" s="48"/>
      <c r="BE79" s="48"/>
      <c r="BF79" s="48" t="s">
        <v>663</v>
      </c>
      <c r="BG79" s="48" t="s">
        <v>663</v>
      </c>
      <c r="BH79" s="119" t="s">
        <v>5431</v>
      </c>
      <c r="BI79" s="119" t="s">
        <v>5431</v>
      </c>
      <c r="BJ79" s="119" t="s">
        <v>5497</v>
      </c>
      <c r="BK79" s="119" t="s">
        <v>5497</v>
      </c>
      <c r="BL79" s="119">
        <v>0</v>
      </c>
      <c r="BM79" s="123">
        <v>0</v>
      </c>
      <c r="BN79" s="119">
        <v>0</v>
      </c>
      <c r="BO79" s="123">
        <v>0</v>
      </c>
      <c r="BP79" s="119">
        <v>0</v>
      </c>
      <c r="BQ79" s="123">
        <v>0</v>
      </c>
      <c r="BR79" s="119">
        <v>6</v>
      </c>
      <c r="BS79" s="123">
        <v>100</v>
      </c>
      <c r="BT79" s="119">
        <v>6</v>
      </c>
      <c r="BU79" s="2"/>
      <c r="BV79" s="3"/>
      <c r="BW79" s="3"/>
      <c r="BX79" s="3"/>
      <c r="BY79" s="3"/>
    </row>
    <row r="80" spans="1:77" ht="41.45" customHeight="1">
      <c r="A80" s="64" t="s">
        <v>590</v>
      </c>
      <c r="C80" s="65"/>
      <c r="D80" s="65" t="s">
        <v>64</v>
      </c>
      <c r="E80" s="66">
        <v>174.13841877238235</v>
      </c>
      <c r="F80" s="68">
        <v>99.98462530017082</v>
      </c>
      <c r="G80" s="103" t="s">
        <v>4203</v>
      </c>
      <c r="H80" s="65"/>
      <c r="I80" s="69" t="s">
        <v>590</v>
      </c>
      <c r="J80" s="70"/>
      <c r="K80" s="70"/>
      <c r="L80" s="69" t="s">
        <v>4704</v>
      </c>
      <c r="M80" s="73">
        <v>6.123874963073962</v>
      </c>
      <c r="N80" s="74">
        <v>8906.21484375</v>
      </c>
      <c r="O80" s="74">
        <v>6935.4189453125</v>
      </c>
      <c r="P80" s="75"/>
      <c r="Q80" s="76"/>
      <c r="R80" s="76"/>
      <c r="S80" s="88"/>
      <c r="T80" s="48">
        <v>49</v>
      </c>
      <c r="U80" s="48">
        <v>1</v>
      </c>
      <c r="V80" s="49">
        <v>17860.666667</v>
      </c>
      <c r="W80" s="49">
        <v>0.000791</v>
      </c>
      <c r="X80" s="49">
        <v>0.00064</v>
      </c>
      <c r="Y80" s="49">
        <v>12.038726</v>
      </c>
      <c r="Z80" s="49">
        <v>0.02</v>
      </c>
      <c r="AA80" s="49">
        <v>0</v>
      </c>
      <c r="AB80" s="71">
        <v>80</v>
      </c>
      <c r="AC80" s="71"/>
      <c r="AD80" s="72"/>
      <c r="AE80" s="78" t="s">
        <v>2766</v>
      </c>
      <c r="AF80" s="78">
        <v>287</v>
      </c>
      <c r="AG80" s="78">
        <v>5784</v>
      </c>
      <c r="AH80" s="78">
        <v>2623</v>
      </c>
      <c r="AI80" s="78">
        <v>1527</v>
      </c>
      <c r="AJ80" s="78"/>
      <c r="AK80" s="78" t="s">
        <v>3157</v>
      </c>
      <c r="AL80" s="78" t="s">
        <v>3500</v>
      </c>
      <c r="AM80" s="83" t="s">
        <v>3725</v>
      </c>
      <c r="AN80" s="78"/>
      <c r="AO80" s="80">
        <v>41985.12396990741</v>
      </c>
      <c r="AP80" s="83" t="s">
        <v>3900</v>
      </c>
      <c r="AQ80" s="78" t="b">
        <v>1</v>
      </c>
      <c r="AR80" s="78" t="b">
        <v>0</v>
      </c>
      <c r="AS80" s="78" t="b">
        <v>0</v>
      </c>
      <c r="AT80" s="78"/>
      <c r="AU80" s="78">
        <v>189</v>
      </c>
      <c r="AV80" s="83" t="s">
        <v>4181</v>
      </c>
      <c r="AW80" s="78" t="b">
        <v>1</v>
      </c>
      <c r="AX80" s="78" t="s">
        <v>4210</v>
      </c>
      <c r="AY80" s="83" t="s">
        <v>4288</v>
      </c>
      <c r="AZ80" s="78" t="s">
        <v>66</v>
      </c>
      <c r="BA80" s="78" t="str">
        <f>REPLACE(INDEX(GroupVertices[Group],MATCH(Vertices[[#This Row],[Vertex]],GroupVertices[Vertex],0)),1,1,"")</f>
        <v>3</v>
      </c>
      <c r="BB80" s="48"/>
      <c r="BC80" s="48"/>
      <c r="BD80" s="48"/>
      <c r="BE80" s="48"/>
      <c r="BF80" s="48" t="s">
        <v>663</v>
      </c>
      <c r="BG80" s="48" t="s">
        <v>663</v>
      </c>
      <c r="BH80" s="119" t="s">
        <v>5432</v>
      </c>
      <c r="BI80" s="119" t="s">
        <v>5433</v>
      </c>
      <c r="BJ80" s="119" t="s">
        <v>5498</v>
      </c>
      <c r="BK80" s="119" t="s">
        <v>5499</v>
      </c>
      <c r="BL80" s="119">
        <v>2</v>
      </c>
      <c r="BM80" s="123">
        <v>4.444444444444445</v>
      </c>
      <c r="BN80" s="119">
        <v>1</v>
      </c>
      <c r="BO80" s="123">
        <v>2.2222222222222223</v>
      </c>
      <c r="BP80" s="119">
        <v>1</v>
      </c>
      <c r="BQ80" s="123">
        <v>2.2222222222222223</v>
      </c>
      <c r="BR80" s="119">
        <v>42</v>
      </c>
      <c r="BS80" s="123">
        <v>93.33333333333333</v>
      </c>
      <c r="BT80" s="119">
        <v>45</v>
      </c>
      <c r="BU80" s="2"/>
      <c r="BV80" s="3"/>
      <c r="BW80" s="3"/>
      <c r="BX80" s="3"/>
      <c r="BY80" s="3"/>
    </row>
    <row r="81" spans="1:77" ht="41.45" customHeight="1">
      <c r="A81" s="64" t="s">
        <v>623</v>
      </c>
      <c r="C81" s="65"/>
      <c r="D81" s="65" t="s">
        <v>64</v>
      </c>
      <c r="E81" s="66">
        <v>162</v>
      </c>
      <c r="F81" s="68">
        <v>100</v>
      </c>
      <c r="G81" s="103" t="s">
        <v>723</v>
      </c>
      <c r="H81" s="65"/>
      <c r="I81" s="69" t="s">
        <v>623</v>
      </c>
      <c r="J81" s="70"/>
      <c r="K81" s="70"/>
      <c r="L81" s="69" t="s">
        <v>4705</v>
      </c>
      <c r="M81" s="73">
        <v>1</v>
      </c>
      <c r="N81" s="74">
        <v>8918.7431640625</v>
      </c>
      <c r="O81" s="74">
        <v>6812.0263671875</v>
      </c>
      <c r="P81" s="75"/>
      <c r="Q81" s="76"/>
      <c r="R81" s="76"/>
      <c r="S81" s="88"/>
      <c r="T81" s="48">
        <v>50</v>
      </c>
      <c r="U81" s="48">
        <v>0</v>
      </c>
      <c r="V81" s="49">
        <v>17860.666667</v>
      </c>
      <c r="W81" s="49">
        <v>0.000791</v>
      </c>
      <c r="X81" s="49">
        <v>0.00064</v>
      </c>
      <c r="Y81" s="49">
        <v>12.038726</v>
      </c>
      <c r="Z81" s="49">
        <v>0.02</v>
      </c>
      <c r="AA81" s="49">
        <v>0</v>
      </c>
      <c r="AB81" s="71">
        <v>81</v>
      </c>
      <c r="AC81" s="71"/>
      <c r="AD81" s="72"/>
      <c r="AE81" s="78" t="s">
        <v>2767</v>
      </c>
      <c r="AF81" s="78">
        <v>0</v>
      </c>
      <c r="AG81" s="78">
        <v>0</v>
      </c>
      <c r="AH81" s="78">
        <v>0</v>
      </c>
      <c r="AI81" s="78">
        <v>0</v>
      </c>
      <c r="AJ81" s="78"/>
      <c r="AK81" s="78" t="s">
        <v>3158</v>
      </c>
      <c r="AL81" s="78"/>
      <c r="AM81" s="83" t="s">
        <v>3726</v>
      </c>
      <c r="AN81" s="78"/>
      <c r="AO81" s="80">
        <v>39769.16164351852</v>
      </c>
      <c r="AP81" s="78"/>
      <c r="AQ81" s="78" t="b">
        <v>1</v>
      </c>
      <c r="AR81" s="78" t="b">
        <v>1</v>
      </c>
      <c r="AS81" s="78" t="b">
        <v>0</v>
      </c>
      <c r="AT81" s="78"/>
      <c r="AU81" s="78">
        <v>0</v>
      </c>
      <c r="AV81" s="83" t="s">
        <v>4181</v>
      </c>
      <c r="AW81" s="78" t="b">
        <v>0</v>
      </c>
      <c r="AX81" s="78" t="s">
        <v>4210</v>
      </c>
      <c r="AY81" s="83" t="s">
        <v>4289</v>
      </c>
      <c r="AZ81" s="78" t="s">
        <v>65</v>
      </c>
      <c r="BA81" s="78" t="str">
        <f>REPLACE(INDEX(GroupVertices[Group],MATCH(Vertices[[#This Row],[Vertex]],GroupVertices[Vertex],0)),1,1,"")</f>
        <v>3</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288</v>
      </c>
      <c r="C82" s="65"/>
      <c r="D82" s="65" t="s">
        <v>64</v>
      </c>
      <c r="E82" s="66">
        <v>162.36935714106835</v>
      </c>
      <c r="F82" s="68">
        <v>99.99953216681018</v>
      </c>
      <c r="G82" s="103" t="s">
        <v>769</v>
      </c>
      <c r="H82" s="65"/>
      <c r="I82" s="69" t="s">
        <v>288</v>
      </c>
      <c r="J82" s="70"/>
      <c r="K82" s="70"/>
      <c r="L82" s="69" t="s">
        <v>4706</v>
      </c>
      <c r="M82" s="73">
        <v>1.1559132077283916</v>
      </c>
      <c r="N82" s="74">
        <v>9756.82421875</v>
      </c>
      <c r="O82" s="74">
        <v>7681.66357421875</v>
      </c>
      <c r="P82" s="75"/>
      <c r="Q82" s="76"/>
      <c r="R82" s="76"/>
      <c r="S82" s="88"/>
      <c r="T82" s="48">
        <v>0</v>
      </c>
      <c r="U82" s="48">
        <v>2</v>
      </c>
      <c r="V82" s="49">
        <v>0</v>
      </c>
      <c r="W82" s="49">
        <v>0.0006</v>
      </c>
      <c r="X82" s="49">
        <v>8E-05</v>
      </c>
      <c r="Y82" s="49">
        <v>0.559317</v>
      </c>
      <c r="Z82" s="49">
        <v>0.5</v>
      </c>
      <c r="AA82" s="49">
        <v>0</v>
      </c>
      <c r="AB82" s="71">
        <v>82</v>
      </c>
      <c r="AC82" s="71"/>
      <c r="AD82" s="72"/>
      <c r="AE82" s="78" t="s">
        <v>2768</v>
      </c>
      <c r="AF82" s="78">
        <v>850</v>
      </c>
      <c r="AG82" s="78">
        <v>176</v>
      </c>
      <c r="AH82" s="78">
        <v>18261</v>
      </c>
      <c r="AI82" s="78">
        <v>40127</v>
      </c>
      <c r="AJ82" s="78"/>
      <c r="AK82" s="78" t="s">
        <v>3159</v>
      </c>
      <c r="AL82" s="78" t="s">
        <v>3501</v>
      </c>
      <c r="AM82" s="78"/>
      <c r="AN82" s="78"/>
      <c r="AO82" s="80">
        <v>43084.9975462963</v>
      </c>
      <c r="AP82" s="83" t="s">
        <v>3901</v>
      </c>
      <c r="AQ82" s="78" t="b">
        <v>1</v>
      </c>
      <c r="AR82" s="78" t="b">
        <v>0</v>
      </c>
      <c r="AS82" s="78" t="b">
        <v>0</v>
      </c>
      <c r="AT82" s="78"/>
      <c r="AU82" s="78">
        <v>3</v>
      </c>
      <c r="AV82" s="78"/>
      <c r="AW82" s="78" t="b">
        <v>0</v>
      </c>
      <c r="AX82" s="78" t="s">
        <v>4210</v>
      </c>
      <c r="AY82" s="83" t="s">
        <v>4290</v>
      </c>
      <c r="AZ82" s="78" t="s">
        <v>66</v>
      </c>
      <c r="BA82" s="78" t="str">
        <f>REPLACE(INDEX(GroupVertices[Group],MATCH(Vertices[[#This Row],[Vertex]],GroupVertices[Vertex],0)),1,1,"")</f>
        <v>3</v>
      </c>
      <c r="BB82" s="48"/>
      <c r="BC82" s="48"/>
      <c r="BD82" s="48"/>
      <c r="BE82" s="48"/>
      <c r="BF82" s="48" t="s">
        <v>663</v>
      </c>
      <c r="BG82" s="48" t="s">
        <v>663</v>
      </c>
      <c r="BH82" s="119" t="s">
        <v>5431</v>
      </c>
      <c r="BI82" s="119" t="s">
        <v>5431</v>
      </c>
      <c r="BJ82" s="119" t="s">
        <v>5497</v>
      </c>
      <c r="BK82" s="119" t="s">
        <v>5497</v>
      </c>
      <c r="BL82" s="119">
        <v>0</v>
      </c>
      <c r="BM82" s="123">
        <v>0</v>
      </c>
      <c r="BN82" s="119">
        <v>0</v>
      </c>
      <c r="BO82" s="123">
        <v>0</v>
      </c>
      <c r="BP82" s="119">
        <v>0</v>
      </c>
      <c r="BQ82" s="123">
        <v>0</v>
      </c>
      <c r="BR82" s="119">
        <v>6</v>
      </c>
      <c r="BS82" s="123">
        <v>100</v>
      </c>
      <c r="BT82" s="119">
        <v>6</v>
      </c>
      <c r="BU82" s="2"/>
      <c r="BV82" s="3"/>
      <c r="BW82" s="3"/>
      <c r="BX82" s="3"/>
      <c r="BY82" s="3"/>
    </row>
    <row r="83" spans="1:77" ht="41.45" customHeight="1">
      <c r="A83" s="64" t="s">
        <v>289</v>
      </c>
      <c r="C83" s="65"/>
      <c r="D83" s="65" t="s">
        <v>64</v>
      </c>
      <c r="E83" s="66">
        <v>162.59600811399665</v>
      </c>
      <c r="F83" s="68">
        <v>99.99924508735279</v>
      </c>
      <c r="G83" s="103" t="s">
        <v>770</v>
      </c>
      <c r="H83" s="65"/>
      <c r="I83" s="69" t="s">
        <v>289</v>
      </c>
      <c r="J83" s="70"/>
      <c r="K83" s="70"/>
      <c r="L83" s="69" t="s">
        <v>4707</v>
      </c>
      <c r="M83" s="73">
        <v>1.251587221561723</v>
      </c>
      <c r="N83" s="74">
        <v>8810.759765625</v>
      </c>
      <c r="O83" s="74">
        <v>4144.0498046875</v>
      </c>
      <c r="P83" s="75"/>
      <c r="Q83" s="76"/>
      <c r="R83" s="76"/>
      <c r="S83" s="88"/>
      <c r="T83" s="48">
        <v>0</v>
      </c>
      <c r="U83" s="48">
        <v>2</v>
      </c>
      <c r="V83" s="49">
        <v>0</v>
      </c>
      <c r="W83" s="49">
        <v>0.0006</v>
      </c>
      <c r="X83" s="49">
        <v>8E-05</v>
      </c>
      <c r="Y83" s="49">
        <v>0.559317</v>
      </c>
      <c r="Z83" s="49">
        <v>0.5</v>
      </c>
      <c r="AA83" s="49">
        <v>0</v>
      </c>
      <c r="AB83" s="71">
        <v>83</v>
      </c>
      <c r="AC83" s="71"/>
      <c r="AD83" s="72"/>
      <c r="AE83" s="78" t="s">
        <v>2769</v>
      </c>
      <c r="AF83" s="78">
        <v>1353</v>
      </c>
      <c r="AG83" s="78">
        <v>284</v>
      </c>
      <c r="AH83" s="78">
        <v>95271</v>
      </c>
      <c r="AI83" s="78">
        <v>43931</v>
      </c>
      <c r="AJ83" s="78"/>
      <c r="AK83" s="78" t="s">
        <v>3160</v>
      </c>
      <c r="AL83" s="78" t="s">
        <v>3502</v>
      </c>
      <c r="AM83" s="78"/>
      <c r="AN83" s="78"/>
      <c r="AO83" s="80">
        <v>39879.578055555554</v>
      </c>
      <c r="AP83" s="83" t="s">
        <v>3902</v>
      </c>
      <c r="AQ83" s="78" t="b">
        <v>0</v>
      </c>
      <c r="AR83" s="78" t="b">
        <v>0</v>
      </c>
      <c r="AS83" s="78" t="b">
        <v>0</v>
      </c>
      <c r="AT83" s="78"/>
      <c r="AU83" s="78">
        <v>1</v>
      </c>
      <c r="AV83" s="83" t="s">
        <v>4194</v>
      </c>
      <c r="AW83" s="78" t="b">
        <v>0</v>
      </c>
      <c r="AX83" s="78" t="s">
        <v>4210</v>
      </c>
      <c r="AY83" s="83" t="s">
        <v>4291</v>
      </c>
      <c r="AZ83" s="78" t="s">
        <v>66</v>
      </c>
      <c r="BA83" s="78" t="str">
        <f>REPLACE(INDEX(GroupVertices[Group],MATCH(Vertices[[#This Row],[Vertex]],GroupVertices[Vertex],0)),1,1,"")</f>
        <v>3</v>
      </c>
      <c r="BB83" s="48"/>
      <c r="BC83" s="48"/>
      <c r="BD83" s="48"/>
      <c r="BE83" s="48"/>
      <c r="BF83" s="48"/>
      <c r="BG83" s="48"/>
      <c r="BH83" s="119" t="s">
        <v>5433</v>
      </c>
      <c r="BI83" s="119" t="s">
        <v>5433</v>
      </c>
      <c r="BJ83" s="119" t="s">
        <v>5499</v>
      </c>
      <c r="BK83" s="119" t="s">
        <v>5499</v>
      </c>
      <c r="BL83" s="119">
        <v>2</v>
      </c>
      <c r="BM83" s="123">
        <v>5.128205128205129</v>
      </c>
      <c r="BN83" s="119">
        <v>1</v>
      </c>
      <c r="BO83" s="123">
        <v>2.5641025641025643</v>
      </c>
      <c r="BP83" s="119">
        <v>1</v>
      </c>
      <c r="BQ83" s="123">
        <v>2.5641025641025643</v>
      </c>
      <c r="BR83" s="119">
        <v>36</v>
      </c>
      <c r="BS83" s="123">
        <v>92.3076923076923</v>
      </c>
      <c r="BT83" s="119">
        <v>39</v>
      </c>
      <c r="BU83" s="2"/>
      <c r="BV83" s="3"/>
      <c r="BW83" s="3"/>
      <c r="BX83" s="3"/>
      <c r="BY83" s="3"/>
    </row>
    <row r="84" spans="1:77" ht="41.45" customHeight="1">
      <c r="A84" s="64" t="s">
        <v>290</v>
      </c>
      <c r="C84" s="65"/>
      <c r="D84" s="65" t="s">
        <v>64</v>
      </c>
      <c r="E84" s="66">
        <v>163.31163757481656</v>
      </c>
      <c r="F84" s="68">
        <v>99.9983386605475</v>
      </c>
      <c r="G84" s="103" t="s">
        <v>771</v>
      </c>
      <c r="H84" s="65"/>
      <c r="I84" s="69" t="s">
        <v>290</v>
      </c>
      <c r="J84" s="70"/>
      <c r="K84" s="70"/>
      <c r="L84" s="69" t="s">
        <v>4708</v>
      </c>
      <c r="M84" s="73">
        <v>1.5536690615354818</v>
      </c>
      <c r="N84" s="74">
        <v>8017.3916015625</v>
      </c>
      <c r="O84" s="74">
        <v>7232.626953125</v>
      </c>
      <c r="P84" s="75"/>
      <c r="Q84" s="76"/>
      <c r="R84" s="76"/>
      <c r="S84" s="88"/>
      <c r="T84" s="48">
        <v>0</v>
      </c>
      <c r="U84" s="48">
        <v>2</v>
      </c>
      <c r="V84" s="49">
        <v>0</v>
      </c>
      <c r="W84" s="49">
        <v>0.0006</v>
      </c>
      <c r="X84" s="49">
        <v>8E-05</v>
      </c>
      <c r="Y84" s="49">
        <v>0.559317</v>
      </c>
      <c r="Z84" s="49">
        <v>0.5</v>
      </c>
      <c r="AA84" s="49">
        <v>0</v>
      </c>
      <c r="AB84" s="71">
        <v>84</v>
      </c>
      <c r="AC84" s="71"/>
      <c r="AD84" s="72"/>
      <c r="AE84" s="78" t="s">
        <v>2770</v>
      </c>
      <c r="AF84" s="78">
        <v>290</v>
      </c>
      <c r="AG84" s="78">
        <v>625</v>
      </c>
      <c r="AH84" s="78">
        <v>15441</v>
      </c>
      <c r="AI84" s="78">
        <v>38817</v>
      </c>
      <c r="AJ84" s="78"/>
      <c r="AK84" s="78" t="s">
        <v>3161</v>
      </c>
      <c r="AL84" s="78" t="s">
        <v>3503</v>
      </c>
      <c r="AM84" s="78"/>
      <c r="AN84" s="78"/>
      <c r="AO84" s="80">
        <v>41103.9290625</v>
      </c>
      <c r="AP84" s="83" t="s">
        <v>3903</v>
      </c>
      <c r="AQ84" s="78" t="b">
        <v>0</v>
      </c>
      <c r="AR84" s="78" t="b">
        <v>0</v>
      </c>
      <c r="AS84" s="78" t="b">
        <v>0</v>
      </c>
      <c r="AT84" s="78"/>
      <c r="AU84" s="78">
        <v>8</v>
      </c>
      <c r="AV84" s="83" t="s">
        <v>4181</v>
      </c>
      <c r="AW84" s="78" t="b">
        <v>0</v>
      </c>
      <c r="AX84" s="78" t="s">
        <v>4210</v>
      </c>
      <c r="AY84" s="83" t="s">
        <v>4292</v>
      </c>
      <c r="AZ84" s="78" t="s">
        <v>66</v>
      </c>
      <c r="BA84" s="78" t="str">
        <f>REPLACE(INDEX(GroupVertices[Group],MATCH(Vertices[[#This Row],[Vertex]],GroupVertices[Vertex],0)),1,1,"")</f>
        <v>3</v>
      </c>
      <c r="BB84" s="48"/>
      <c r="BC84" s="48"/>
      <c r="BD84" s="48"/>
      <c r="BE84" s="48"/>
      <c r="BF84" s="48" t="s">
        <v>663</v>
      </c>
      <c r="BG84" s="48" t="s">
        <v>663</v>
      </c>
      <c r="BH84" s="119" t="s">
        <v>5431</v>
      </c>
      <c r="BI84" s="119" t="s">
        <v>5431</v>
      </c>
      <c r="BJ84" s="119" t="s">
        <v>5497</v>
      </c>
      <c r="BK84" s="119" t="s">
        <v>5497</v>
      </c>
      <c r="BL84" s="119">
        <v>0</v>
      </c>
      <c r="BM84" s="123">
        <v>0</v>
      </c>
      <c r="BN84" s="119">
        <v>0</v>
      </c>
      <c r="BO84" s="123">
        <v>0</v>
      </c>
      <c r="BP84" s="119">
        <v>0</v>
      </c>
      <c r="BQ84" s="123">
        <v>0</v>
      </c>
      <c r="BR84" s="119">
        <v>6</v>
      </c>
      <c r="BS84" s="123">
        <v>100</v>
      </c>
      <c r="BT84" s="119">
        <v>6</v>
      </c>
      <c r="BU84" s="2"/>
      <c r="BV84" s="3"/>
      <c r="BW84" s="3"/>
      <c r="BX84" s="3"/>
      <c r="BY84" s="3"/>
    </row>
    <row r="85" spans="1:77" ht="41.45" customHeight="1">
      <c r="A85" s="64" t="s">
        <v>291</v>
      </c>
      <c r="C85" s="65"/>
      <c r="D85" s="65" t="s">
        <v>64</v>
      </c>
      <c r="E85" s="66">
        <v>162.62119155543311</v>
      </c>
      <c r="F85" s="68">
        <v>99.9992131896353</v>
      </c>
      <c r="G85" s="103" t="s">
        <v>772</v>
      </c>
      <c r="H85" s="65"/>
      <c r="I85" s="69" t="s">
        <v>291</v>
      </c>
      <c r="J85" s="70"/>
      <c r="K85" s="70"/>
      <c r="L85" s="69" t="s">
        <v>4709</v>
      </c>
      <c r="M85" s="73">
        <v>1.2622176675432042</v>
      </c>
      <c r="N85" s="74">
        <v>8420.8681640625</v>
      </c>
      <c r="O85" s="74">
        <v>6497.859375</v>
      </c>
      <c r="P85" s="75"/>
      <c r="Q85" s="76"/>
      <c r="R85" s="76"/>
      <c r="S85" s="88"/>
      <c r="T85" s="48">
        <v>0</v>
      </c>
      <c r="U85" s="48">
        <v>2</v>
      </c>
      <c r="V85" s="49">
        <v>0</v>
      </c>
      <c r="W85" s="49">
        <v>0.0006</v>
      </c>
      <c r="X85" s="49">
        <v>8E-05</v>
      </c>
      <c r="Y85" s="49">
        <v>0.559317</v>
      </c>
      <c r="Z85" s="49">
        <v>0.5</v>
      </c>
      <c r="AA85" s="49">
        <v>0</v>
      </c>
      <c r="AB85" s="71">
        <v>85</v>
      </c>
      <c r="AC85" s="71"/>
      <c r="AD85" s="72"/>
      <c r="AE85" s="78" t="s">
        <v>2771</v>
      </c>
      <c r="AF85" s="78">
        <v>174</v>
      </c>
      <c r="AG85" s="78">
        <v>296</v>
      </c>
      <c r="AH85" s="78">
        <v>25128</v>
      </c>
      <c r="AI85" s="78">
        <v>41576</v>
      </c>
      <c r="AJ85" s="78"/>
      <c r="AK85" s="78" t="s">
        <v>3162</v>
      </c>
      <c r="AL85" s="78" t="s">
        <v>3504</v>
      </c>
      <c r="AM85" s="78"/>
      <c r="AN85" s="78"/>
      <c r="AO85" s="80">
        <v>42558.26797453704</v>
      </c>
      <c r="AP85" s="83" t="s">
        <v>3904</v>
      </c>
      <c r="AQ85" s="78" t="b">
        <v>1</v>
      </c>
      <c r="AR85" s="78" t="b">
        <v>0</v>
      </c>
      <c r="AS85" s="78" t="b">
        <v>0</v>
      </c>
      <c r="AT85" s="78"/>
      <c r="AU85" s="78">
        <v>11</v>
      </c>
      <c r="AV85" s="78"/>
      <c r="AW85" s="78" t="b">
        <v>0</v>
      </c>
      <c r="AX85" s="78" t="s">
        <v>4210</v>
      </c>
      <c r="AY85" s="83" t="s">
        <v>4293</v>
      </c>
      <c r="AZ85" s="78" t="s">
        <v>66</v>
      </c>
      <c r="BA85" s="78" t="str">
        <f>REPLACE(INDEX(GroupVertices[Group],MATCH(Vertices[[#This Row],[Vertex]],GroupVertices[Vertex],0)),1,1,"")</f>
        <v>3</v>
      </c>
      <c r="BB85" s="48"/>
      <c r="BC85" s="48"/>
      <c r="BD85" s="48"/>
      <c r="BE85" s="48"/>
      <c r="BF85" s="48" t="s">
        <v>663</v>
      </c>
      <c r="BG85" s="48" t="s">
        <v>663</v>
      </c>
      <c r="BH85" s="119" t="s">
        <v>5431</v>
      </c>
      <c r="BI85" s="119" t="s">
        <v>5431</v>
      </c>
      <c r="BJ85" s="119" t="s">
        <v>5497</v>
      </c>
      <c r="BK85" s="119" t="s">
        <v>5497</v>
      </c>
      <c r="BL85" s="119">
        <v>0</v>
      </c>
      <c r="BM85" s="123">
        <v>0</v>
      </c>
      <c r="BN85" s="119">
        <v>0</v>
      </c>
      <c r="BO85" s="123">
        <v>0</v>
      </c>
      <c r="BP85" s="119">
        <v>0</v>
      </c>
      <c r="BQ85" s="123">
        <v>0</v>
      </c>
      <c r="BR85" s="119">
        <v>6</v>
      </c>
      <c r="BS85" s="123">
        <v>100</v>
      </c>
      <c r="BT85" s="119">
        <v>6</v>
      </c>
      <c r="BU85" s="2"/>
      <c r="BV85" s="3"/>
      <c r="BW85" s="3"/>
      <c r="BX85" s="3"/>
      <c r="BY85" s="3"/>
    </row>
    <row r="86" spans="1:77" ht="41.45" customHeight="1">
      <c r="A86" s="64" t="s">
        <v>292</v>
      </c>
      <c r="C86" s="65"/>
      <c r="D86" s="65" t="s">
        <v>64</v>
      </c>
      <c r="E86" s="66">
        <v>162.09024066514738</v>
      </c>
      <c r="F86" s="68">
        <v>99.99988569984566</v>
      </c>
      <c r="G86" s="103" t="s">
        <v>773</v>
      </c>
      <c r="H86" s="65"/>
      <c r="I86" s="69" t="s">
        <v>292</v>
      </c>
      <c r="J86" s="70"/>
      <c r="K86" s="70"/>
      <c r="L86" s="69" t="s">
        <v>4710</v>
      </c>
      <c r="M86" s="73">
        <v>1.038092431433641</v>
      </c>
      <c r="N86" s="74">
        <v>8277.8046875</v>
      </c>
      <c r="O86" s="74">
        <v>7973.70361328125</v>
      </c>
      <c r="P86" s="75"/>
      <c r="Q86" s="76"/>
      <c r="R86" s="76"/>
      <c r="S86" s="88"/>
      <c r="T86" s="48">
        <v>0</v>
      </c>
      <c r="U86" s="48">
        <v>2</v>
      </c>
      <c r="V86" s="49">
        <v>0</v>
      </c>
      <c r="W86" s="49">
        <v>0.0006</v>
      </c>
      <c r="X86" s="49">
        <v>8E-05</v>
      </c>
      <c r="Y86" s="49">
        <v>0.559317</v>
      </c>
      <c r="Z86" s="49">
        <v>0.5</v>
      </c>
      <c r="AA86" s="49">
        <v>0</v>
      </c>
      <c r="AB86" s="71">
        <v>86</v>
      </c>
      <c r="AC86" s="71"/>
      <c r="AD86" s="72"/>
      <c r="AE86" s="78" t="s">
        <v>2772</v>
      </c>
      <c r="AF86" s="78">
        <v>51</v>
      </c>
      <c r="AG86" s="78">
        <v>43</v>
      </c>
      <c r="AH86" s="78">
        <v>678</v>
      </c>
      <c r="AI86" s="78">
        <v>51</v>
      </c>
      <c r="AJ86" s="78"/>
      <c r="AK86" s="78" t="s">
        <v>3163</v>
      </c>
      <c r="AL86" s="78" t="s">
        <v>3505</v>
      </c>
      <c r="AM86" s="83" t="s">
        <v>3727</v>
      </c>
      <c r="AN86" s="78"/>
      <c r="AO86" s="80">
        <v>42752.33079861111</v>
      </c>
      <c r="AP86" s="83" t="s">
        <v>3905</v>
      </c>
      <c r="AQ86" s="78" t="b">
        <v>1</v>
      </c>
      <c r="AR86" s="78" t="b">
        <v>0</v>
      </c>
      <c r="AS86" s="78" t="b">
        <v>0</v>
      </c>
      <c r="AT86" s="78"/>
      <c r="AU86" s="78">
        <v>1</v>
      </c>
      <c r="AV86" s="78"/>
      <c r="AW86" s="78" t="b">
        <v>0</v>
      </c>
      <c r="AX86" s="78" t="s">
        <v>4210</v>
      </c>
      <c r="AY86" s="83" t="s">
        <v>4294</v>
      </c>
      <c r="AZ86" s="78" t="s">
        <v>66</v>
      </c>
      <c r="BA86" s="78" t="str">
        <f>REPLACE(INDEX(GroupVertices[Group],MATCH(Vertices[[#This Row],[Vertex]],GroupVertices[Vertex],0)),1,1,"")</f>
        <v>3</v>
      </c>
      <c r="BB86" s="48"/>
      <c r="BC86" s="48"/>
      <c r="BD86" s="48"/>
      <c r="BE86" s="48"/>
      <c r="BF86" s="48" t="s">
        <v>663</v>
      </c>
      <c r="BG86" s="48" t="s">
        <v>663</v>
      </c>
      <c r="BH86" s="119" t="s">
        <v>5431</v>
      </c>
      <c r="BI86" s="119" t="s">
        <v>5431</v>
      </c>
      <c r="BJ86" s="119" t="s">
        <v>5497</v>
      </c>
      <c r="BK86" s="119" t="s">
        <v>5497</v>
      </c>
      <c r="BL86" s="119">
        <v>0</v>
      </c>
      <c r="BM86" s="123">
        <v>0</v>
      </c>
      <c r="BN86" s="119">
        <v>0</v>
      </c>
      <c r="BO86" s="123">
        <v>0</v>
      </c>
      <c r="BP86" s="119">
        <v>0</v>
      </c>
      <c r="BQ86" s="123">
        <v>0</v>
      </c>
      <c r="BR86" s="119">
        <v>6</v>
      </c>
      <c r="BS86" s="123">
        <v>100</v>
      </c>
      <c r="BT86" s="119">
        <v>6</v>
      </c>
      <c r="BU86" s="2"/>
      <c r="BV86" s="3"/>
      <c r="BW86" s="3"/>
      <c r="BX86" s="3"/>
      <c r="BY86" s="3"/>
    </row>
    <row r="87" spans="1:77" ht="41.45" customHeight="1">
      <c r="A87" s="64" t="s">
        <v>293</v>
      </c>
      <c r="C87" s="65"/>
      <c r="D87" s="65" t="s">
        <v>64</v>
      </c>
      <c r="E87" s="66">
        <v>162.4470060854975</v>
      </c>
      <c r="F87" s="68">
        <v>99.99943381551459</v>
      </c>
      <c r="G87" s="103" t="s">
        <v>774</v>
      </c>
      <c r="H87" s="65"/>
      <c r="I87" s="69" t="s">
        <v>293</v>
      </c>
      <c r="J87" s="70"/>
      <c r="K87" s="70"/>
      <c r="L87" s="69" t="s">
        <v>4711</v>
      </c>
      <c r="M87" s="73">
        <v>1.1886904161712921</v>
      </c>
      <c r="N87" s="74">
        <v>8227.0205078125</v>
      </c>
      <c r="O87" s="74">
        <v>7086.46533203125</v>
      </c>
      <c r="P87" s="75"/>
      <c r="Q87" s="76"/>
      <c r="R87" s="76"/>
      <c r="S87" s="88"/>
      <c r="T87" s="48">
        <v>0</v>
      </c>
      <c r="U87" s="48">
        <v>2</v>
      </c>
      <c r="V87" s="49">
        <v>0</v>
      </c>
      <c r="W87" s="49">
        <v>0.0006</v>
      </c>
      <c r="X87" s="49">
        <v>8E-05</v>
      </c>
      <c r="Y87" s="49">
        <v>0.559317</v>
      </c>
      <c r="Z87" s="49">
        <v>0.5</v>
      </c>
      <c r="AA87" s="49">
        <v>0</v>
      </c>
      <c r="AB87" s="71">
        <v>87</v>
      </c>
      <c r="AC87" s="71"/>
      <c r="AD87" s="72"/>
      <c r="AE87" s="78" t="s">
        <v>2773</v>
      </c>
      <c r="AF87" s="78">
        <v>202</v>
      </c>
      <c r="AG87" s="78">
        <v>213</v>
      </c>
      <c r="AH87" s="78">
        <v>73559</v>
      </c>
      <c r="AI87" s="78">
        <v>88330</v>
      </c>
      <c r="AJ87" s="78"/>
      <c r="AK87" s="78" t="s">
        <v>3164</v>
      </c>
      <c r="AL87" s="78"/>
      <c r="AM87" s="78"/>
      <c r="AN87" s="78"/>
      <c r="AO87" s="80">
        <v>41716.26938657407</v>
      </c>
      <c r="AP87" s="83" t="s">
        <v>3906</v>
      </c>
      <c r="AQ87" s="78" t="b">
        <v>1</v>
      </c>
      <c r="AR87" s="78" t="b">
        <v>0</v>
      </c>
      <c r="AS87" s="78" t="b">
        <v>0</v>
      </c>
      <c r="AT87" s="78"/>
      <c r="AU87" s="78">
        <v>14</v>
      </c>
      <c r="AV87" s="83" t="s">
        <v>4181</v>
      </c>
      <c r="AW87" s="78" t="b">
        <v>0</v>
      </c>
      <c r="AX87" s="78" t="s">
        <v>4210</v>
      </c>
      <c r="AY87" s="83" t="s">
        <v>4295</v>
      </c>
      <c r="AZ87" s="78" t="s">
        <v>66</v>
      </c>
      <c r="BA87" s="78" t="str">
        <f>REPLACE(INDEX(GroupVertices[Group],MATCH(Vertices[[#This Row],[Vertex]],GroupVertices[Vertex],0)),1,1,"")</f>
        <v>3</v>
      </c>
      <c r="BB87" s="48"/>
      <c r="BC87" s="48"/>
      <c r="BD87" s="48"/>
      <c r="BE87" s="48"/>
      <c r="BF87" s="48" t="s">
        <v>663</v>
      </c>
      <c r="BG87" s="48" t="s">
        <v>663</v>
      </c>
      <c r="BH87" s="119" t="s">
        <v>5431</v>
      </c>
      <c r="BI87" s="119" t="s">
        <v>5431</v>
      </c>
      <c r="BJ87" s="119" t="s">
        <v>5497</v>
      </c>
      <c r="BK87" s="119" t="s">
        <v>5497</v>
      </c>
      <c r="BL87" s="119">
        <v>0</v>
      </c>
      <c r="BM87" s="123">
        <v>0</v>
      </c>
      <c r="BN87" s="119">
        <v>0</v>
      </c>
      <c r="BO87" s="123">
        <v>0</v>
      </c>
      <c r="BP87" s="119">
        <v>0</v>
      </c>
      <c r="BQ87" s="123">
        <v>0</v>
      </c>
      <c r="BR87" s="119">
        <v>6</v>
      </c>
      <c r="BS87" s="123">
        <v>100</v>
      </c>
      <c r="BT87" s="119">
        <v>6</v>
      </c>
      <c r="BU87" s="2"/>
      <c r="BV87" s="3"/>
      <c r="BW87" s="3"/>
      <c r="BX87" s="3"/>
      <c r="BY87" s="3"/>
    </row>
    <row r="88" spans="1:77" ht="41.45" customHeight="1">
      <c r="A88" s="64" t="s">
        <v>294</v>
      </c>
      <c r="C88" s="65"/>
      <c r="D88" s="65" t="s">
        <v>64</v>
      </c>
      <c r="E88" s="66">
        <v>162.44280884525807</v>
      </c>
      <c r="F88" s="68">
        <v>99.99943913180084</v>
      </c>
      <c r="G88" s="103" t="s">
        <v>775</v>
      </c>
      <c r="H88" s="65"/>
      <c r="I88" s="69" t="s">
        <v>294</v>
      </c>
      <c r="J88" s="70"/>
      <c r="K88" s="70"/>
      <c r="L88" s="69" t="s">
        <v>4712</v>
      </c>
      <c r="M88" s="73">
        <v>1.1869186751743785</v>
      </c>
      <c r="N88" s="74">
        <v>8492.4287109375</v>
      </c>
      <c r="O88" s="74">
        <v>8552.1513671875</v>
      </c>
      <c r="P88" s="75"/>
      <c r="Q88" s="76"/>
      <c r="R88" s="76"/>
      <c r="S88" s="88"/>
      <c r="T88" s="48">
        <v>0</v>
      </c>
      <c r="U88" s="48">
        <v>2</v>
      </c>
      <c r="V88" s="49">
        <v>0</v>
      </c>
      <c r="W88" s="49">
        <v>0.0006</v>
      </c>
      <c r="X88" s="49">
        <v>8E-05</v>
      </c>
      <c r="Y88" s="49">
        <v>0.559317</v>
      </c>
      <c r="Z88" s="49">
        <v>0.5</v>
      </c>
      <c r="AA88" s="49">
        <v>0</v>
      </c>
      <c r="AB88" s="71">
        <v>88</v>
      </c>
      <c r="AC88" s="71"/>
      <c r="AD88" s="72"/>
      <c r="AE88" s="78" t="s">
        <v>2774</v>
      </c>
      <c r="AF88" s="78">
        <v>416</v>
      </c>
      <c r="AG88" s="78">
        <v>211</v>
      </c>
      <c r="AH88" s="78">
        <v>65557</v>
      </c>
      <c r="AI88" s="78">
        <v>6687</v>
      </c>
      <c r="AJ88" s="78"/>
      <c r="AK88" s="78" t="s">
        <v>3165</v>
      </c>
      <c r="AL88" s="78"/>
      <c r="AM88" s="78"/>
      <c r="AN88" s="78"/>
      <c r="AO88" s="80">
        <v>40615.04895833333</v>
      </c>
      <c r="AP88" s="83" t="s">
        <v>3907</v>
      </c>
      <c r="AQ88" s="78" t="b">
        <v>0</v>
      </c>
      <c r="AR88" s="78" t="b">
        <v>0</v>
      </c>
      <c r="AS88" s="78" t="b">
        <v>0</v>
      </c>
      <c r="AT88" s="78"/>
      <c r="AU88" s="78">
        <v>5</v>
      </c>
      <c r="AV88" s="83" t="s">
        <v>4195</v>
      </c>
      <c r="AW88" s="78" t="b">
        <v>0</v>
      </c>
      <c r="AX88" s="78" t="s">
        <v>4210</v>
      </c>
      <c r="AY88" s="83" t="s">
        <v>4296</v>
      </c>
      <c r="AZ88" s="78" t="s">
        <v>66</v>
      </c>
      <c r="BA88" s="78" t="str">
        <f>REPLACE(INDEX(GroupVertices[Group],MATCH(Vertices[[#This Row],[Vertex]],GroupVertices[Vertex],0)),1,1,"")</f>
        <v>3</v>
      </c>
      <c r="BB88" s="48"/>
      <c r="BC88" s="48"/>
      <c r="BD88" s="48"/>
      <c r="BE88" s="48"/>
      <c r="BF88" s="48" t="s">
        <v>663</v>
      </c>
      <c r="BG88" s="48" t="s">
        <v>663</v>
      </c>
      <c r="BH88" s="119" t="s">
        <v>5432</v>
      </c>
      <c r="BI88" s="119" t="s">
        <v>5433</v>
      </c>
      <c r="BJ88" s="119" t="s">
        <v>5498</v>
      </c>
      <c r="BK88" s="119" t="s">
        <v>5499</v>
      </c>
      <c r="BL88" s="119">
        <v>2</v>
      </c>
      <c r="BM88" s="123">
        <v>4.444444444444445</v>
      </c>
      <c r="BN88" s="119">
        <v>1</v>
      </c>
      <c r="BO88" s="123">
        <v>2.2222222222222223</v>
      </c>
      <c r="BP88" s="119">
        <v>1</v>
      </c>
      <c r="BQ88" s="123">
        <v>2.2222222222222223</v>
      </c>
      <c r="BR88" s="119">
        <v>42</v>
      </c>
      <c r="BS88" s="123">
        <v>93.33333333333333</v>
      </c>
      <c r="BT88" s="119">
        <v>45</v>
      </c>
      <c r="BU88" s="2"/>
      <c r="BV88" s="3"/>
      <c r="BW88" s="3"/>
      <c r="BX88" s="3"/>
      <c r="BY88" s="3"/>
    </row>
    <row r="89" spans="1:77" ht="41.45" customHeight="1">
      <c r="A89" s="64" t="s">
        <v>295</v>
      </c>
      <c r="C89" s="65"/>
      <c r="D89" s="65" t="s">
        <v>64</v>
      </c>
      <c r="E89" s="66">
        <v>162.70093911998197</v>
      </c>
      <c r="F89" s="68">
        <v>99.99911218019659</v>
      </c>
      <c r="G89" s="103" t="s">
        <v>776</v>
      </c>
      <c r="H89" s="65"/>
      <c r="I89" s="69" t="s">
        <v>295</v>
      </c>
      <c r="J89" s="70"/>
      <c r="K89" s="70"/>
      <c r="L89" s="69" t="s">
        <v>4713</v>
      </c>
      <c r="M89" s="73">
        <v>1.2958807464845614</v>
      </c>
      <c r="N89" s="74">
        <v>9073.5126953125</v>
      </c>
      <c r="O89" s="74">
        <v>9546.6328125</v>
      </c>
      <c r="P89" s="75"/>
      <c r="Q89" s="76"/>
      <c r="R89" s="76"/>
      <c r="S89" s="88"/>
      <c r="T89" s="48">
        <v>0</v>
      </c>
      <c r="U89" s="48">
        <v>2</v>
      </c>
      <c r="V89" s="49">
        <v>0</v>
      </c>
      <c r="W89" s="49">
        <v>0.0006</v>
      </c>
      <c r="X89" s="49">
        <v>8E-05</v>
      </c>
      <c r="Y89" s="49">
        <v>0.559317</v>
      </c>
      <c r="Z89" s="49">
        <v>0.5</v>
      </c>
      <c r="AA89" s="49">
        <v>0</v>
      </c>
      <c r="AB89" s="71">
        <v>89</v>
      </c>
      <c r="AC89" s="71"/>
      <c r="AD89" s="72"/>
      <c r="AE89" s="78" t="s">
        <v>2775</v>
      </c>
      <c r="AF89" s="78">
        <v>2261</v>
      </c>
      <c r="AG89" s="78">
        <v>334</v>
      </c>
      <c r="AH89" s="78">
        <v>34057</v>
      </c>
      <c r="AI89" s="78">
        <v>133174</v>
      </c>
      <c r="AJ89" s="78"/>
      <c r="AK89" s="78" t="s">
        <v>3166</v>
      </c>
      <c r="AL89" s="78" t="s">
        <v>3506</v>
      </c>
      <c r="AM89" s="78"/>
      <c r="AN89" s="78"/>
      <c r="AO89" s="80">
        <v>40455.144594907404</v>
      </c>
      <c r="AP89" s="78"/>
      <c r="AQ89" s="78" t="b">
        <v>1</v>
      </c>
      <c r="AR89" s="78" t="b">
        <v>0</v>
      </c>
      <c r="AS89" s="78" t="b">
        <v>1</v>
      </c>
      <c r="AT89" s="78"/>
      <c r="AU89" s="78">
        <v>4</v>
      </c>
      <c r="AV89" s="83" t="s">
        <v>4181</v>
      </c>
      <c r="AW89" s="78" t="b">
        <v>0</v>
      </c>
      <c r="AX89" s="78" t="s">
        <v>4210</v>
      </c>
      <c r="AY89" s="83" t="s">
        <v>4297</v>
      </c>
      <c r="AZ89" s="78" t="s">
        <v>66</v>
      </c>
      <c r="BA89" s="78" t="str">
        <f>REPLACE(INDEX(GroupVertices[Group],MATCH(Vertices[[#This Row],[Vertex]],GroupVertices[Vertex],0)),1,1,"")</f>
        <v>3</v>
      </c>
      <c r="BB89" s="48"/>
      <c r="BC89" s="48"/>
      <c r="BD89" s="48"/>
      <c r="BE89" s="48"/>
      <c r="BF89" s="48" t="s">
        <v>663</v>
      </c>
      <c r="BG89" s="48" t="s">
        <v>663</v>
      </c>
      <c r="BH89" s="119" t="s">
        <v>5431</v>
      </c>
      <c r="BI89" s="119" t="s">
        <v>5431</v>
      </c>
      <c r="BJ89" s="119" t="s">
        <v>5497</v>
      </c>
      <c r="BK89" s="119" t="s">
        <v>5497</v>
      </c>
      <c r="BL89" s="119">
        <v>0</v>
      </c>
      <c r="BM89" s="123">
        <v>0</v>
      </c>
      <c r="BN89" s="119">
        <v>0</v>
      </c>
      <c r="BO89" s="123">
        <v>0</v>
      </c>
      <c r="BP89" s="119">
        <v>0</v>
      </c>
      <c r="BQ89" s="123">
        <v>0</v>
      </c>
      <c r="BR89" s="119">
        <v>6</v>
      </c>
      <c r="BS89" s="123">
        <v>100</v>
      </c>
      <c r="BT89" s="119">
        <v>6</v>
      </c>
      <c r="BU89" s="2"/>
      <c r="BV89" s="3"/>
      <c r="BW89" s="3"/>
      <c r="BX89" s="3"/>
      <c r="BY89" s="3"/>
    </row>
    <row r="90" spans="1:77" ht="41.45" customHeight="1">
      <c r="A90" s="64" t="s">
        <v>296</v>
      </c>
      <c r="C90" s="65"/>
      <c r="D90" s="65" t="s">
        <v>64</v>
      </c>
      <c r="E90" s="66">
        <v>162.26232751496332</v>
      </c>
      <c r="F90" s="68">
        <v>99.9996677321095</v>
      </c>
      <c r="G90" s="103" t="s">
        <v>777</v>
      </c>
      <c r="H90" s="65"/>
      <c r="I90" s="69" t="s">
        <v>296</v>
      </c>
      <c r="J90" s="70"/>
      <c r="K90" s="70"/>
      <c r="L90" s="69" t="s">
        <v>4714</v>
      </c>
      <c r="M90" s="73">
        <v>1.1107338123070964</v>
      </c>
      <c r="N90" s="74">
        <v>9804.087890625</v>
      </c>
      <c r="O90" s="74">
        <v>7118.13232421875</v>
      </c>
      <c r="P90" s="75"/>
      <c r="Q90" s="76"/>
      <c r="R90" s="76"/>
      <c r="S90" s="88"/>
      <c r="T90" s="48">
        <v>0</v>
      </c>
      <c r="U90" s="48">
        <v>2</v>
      </c>
      <c r="V90" s="49">
        <v>0</v>
      </c>
      <c r="W90" s="49">
        <v>0.0006</v>
      </c>
      <c r="X90" s="49">
        <v>8E-05</v>
      </c>
      <c r="Y90" s="49">
        <v>0.559317</v>
      </c>
      <c r="Z90" s="49">
        <v>0.5</v>
      </c>
      <c r="AA90" s="49">
        <v>0</v>
      </c>
      <c r="AB90" s="71">
        <v>90</v>
      </c>
      <c r="AC90" s="71"/>
      <c r="AD90" s="72"/>
      <c r="AE90" s="78" t="s">
        <v>2776</v>
      </c>
      <c r="AF90" s="78">
        <v>323</v>
      </c>
      <c r="AG90" s="78">
        <v>125</v>
      </c>
      <c r="AH90" s="78">
        <v>56340</v>
      </c>
      <c r="AI90" s="78">
        <v>142</v>
      </c>
      <c r="AJ90" s="78"/>
      <c r="AK90" s="78" t="s">
        <v>3167</v>
      </c>
      <c r="AL90" s="78" t="s">
        <v>2654</v>
      </c>
      <c r="AM90" s="78"/>
      <c r="AN90" s="78"/>
      <c r="AO90" s="80">
        <v>40878.418333333335</v>
      </c>
      <c r="AP90" s="83" t="s">
        <v>3908</v>
      </c>
      <c r="AQ90" s="78" t="b">
        <v>1</v>
      </c>
      <c r="AR90" s="78" t="b">
        <v>0</v>
      </c>
      <c r="AS90" s="78" t="b">
        <v>1</v>
      </c>
      <c r="AT90" s="78"/>
      <c r="AU90" s="78">
        <v>12</v>
      </c>
      <c r="AV90" s="83" t="s">
        <v>4181</v>
      </c>
      <c r="AW90" s="78" t="b">
        <v>0</v>
      </c>
      <c r="AX90" s="78" t="s">
        <v>4210</v>
      </c>
      <c r="AY90" s="83" t="s">
        <v>4298</v>
      </c>
      <c r="AZ90" s="78" t="s">
        <v>66</v>
      </c>
      <c r="BA90" s="78" t="str">
        <f>REPLACE(INDEX(GroupVertices[Group],MATCH(Vertices[[#This Row],[Vertex]],GroupVertices[Vertex],0)),1,1,"")</f>
        <v>3</v>
      </c>
      <c r="BB90" s="48"/>
      <c r="BC90" s="48"/>
      <c r="BD90" s="48"/>
      <c r="BE90" s="48"/>
      <c r="BF90" s="48" t="s">
        <v>663</v>
      </c>
      <c r="BG90" s="48" t="s">
        <v>663</v>
      </c>
      <c r="BH90" s="119" t="s">
        <v>5431</v>
      </c>
      <c r="BI90" s="119" t="s">
        <v>5431</v>
      </c>
      <c r="BJ90" s="119" t="s">
        <v>5497</v>
      </c>
      <c r="BK90" s="119" t="s">
        <v>5497</v>
      </c>
      <c r="BL90" s="119">
        <v>0</v>
      </c>
      <c r="BM90" s="123">
        <v>0</v>
      </c>
      <c r="BN90" s="119">
        <v>0</v>
      </c>
      <c r="BO90" s="123">
        <v>0</v>
      </c>
      <c r="BP90" s="119">
        <v>0</v>
      </c>
      <c r="BQ90" s="123">
        <v>0</v>
      </c>
      <c r="BR90" s="119">
        <v>6</v>
      </c>
      <c r="BS90" s="123">
        <v>100</v>
      </c>
      <c r="BT90" s="119">
        <v>6</v>
      </c>
      <c r="BU90" s="2"/>
      <c r="BV90" s="3"/>
      <c r="BW90" s="3"/>
      <c r="BX90" s="3"/>
      <c r="BY90" s="3"/>
    </row>
    <row r="91" spans="1:77" ht="41.45" customHeight="1">
      <c r="A91" s="64" t="s">
        <v>297</v>
      </c>
      <c r="C91" s="65"/>
      <c r="D91" s="65" t="s">
        <v>64</v>
      </c>
      <c r="E91" s="66">
        <v>162.75130600285493</v>
      </c>
      <c r="F91" s="68">
        <v>99.99904838476161</v>
      </c>
      <c r="G91" s="103" t="s">
        <v>778</v>
      </c>
      <c r="H91" s="65"/>
      <c r="I91" s="69" t="s">
        <v>297</v>
      </c>
      <c r="J91" s="70"/>
      <c r="K91" s="70"/>
      <c r="L91" s="69" t="s">
        <v>4715</v>
      </c>
      <c r="M91" s="73">
        <v>1.3171416384475239</v>
      </c>
      <c r="N91" s="74">
        <v>9335.7705078125</v>
      </c>
      <c r="O91" s="74">
        <v>5390.69482421875</v>
      </c>
      <c r="P91" s="75"/>
      <c r="Q91" s="76"/>
      <c r="R91" s="76"/>
      <c r="S91" s="88"/>
      <c r="T91" s="48">
        <v>0</v>
      </c>
      <c r="U91" s="48">
        <v>2</v>
      </c>
      <c r="V91" s="49">
        <v>0</v>
      </c>
      <c r="W91" s="49">
        <v>0.0006</v>
      </c>
      <c r="X91" s="49">
        <v>8E-05</v>
      </c>
      <c r="Y91" s="49">
        <v>0.559317</v>
      </c>
      <c r="Z91" s="49">
        <v>0.5</v>
      </c>
      <c r="AA91" s="49">
        <v>0</v>
      </c>
      <c r="AB91" s="71">
        <v>91</v>
      </c>
      <c r="AC91" s="71"/>
      <c r="AD91" s="72"/>
      <c r="AE91" s="78" t="s">
        <v>2777</v>
      </c>
      <c r="AF91" s="78">
        <v>878</v>
      </c>
      <c r="AG91" s="78">
        <v>358</v>
      </c>
      <c r="AH91" s="78">
        <v>25175</v>
      </c>
      <c r="AI91" s="78">
        <v>43088</v>
      </c>
      <c r="AJ91" s="78"/>
      <c r="AK91" s="78"/>
      <c r="AL91" s="78" t="s">
        <v>3507</v>
      </c>
      <c r="AM91" s="78"/>
      <c r="AN91" s="78"/>
      <c r="AO91" s="80">
        <v>40813.49854166667</v>
      </c>
      <c r="AP91" s="83" t="s">
        <v>3909</v>
      </c>
      <c r="AQ91" s="78" t="b">
        <v>0</v>
      </c>
      <c r="AR91" s="78" t="b">
        <v>0</v>
      </c>
      <c r="AS91" s="78" t="b">
        <v>0</v>
      </c>
      <c r="AT91" s="78"/>
      <c r="AU91" s="78">
        <v>8</v>
      </c>
      <c r="AV91" s="83" t="s">
        <v>4181</v>
      </c>
      <c r="AW91" s="78" t="b">
        <v>0</v>
      </c>
      <c r="AX91" s="78" t="s">
        <v>4210</v>
      </c>
      <c r="AY91" s="83" t="s">
        <v>4299</v>
      </c>
      <c r="AZ91" s="78" t="s">
        <v>66</v>
      </c>
      <c r="BA91" s="78" t="str">
        <f>REPLACE(INDEX(GroupVertices[Group],MATCH(Vertices[[#This Row],[Vertex]],GroupVertices[Vertex],0)),1,1,"")</f>
        <v>3</v>
      </c>
      <c r="BB91" s="48"/>
      <c r="BC91" s="48"/>
      <c r="BD91" s="48"/>
      <c r="BE91" s="48"/>
      <c r="BF91" s="48" t="s">
        <v>663</v>
      </c>
      <c r="BG91" s="48" t="s">
        <v>663</v>
      </c>
      <c r="BH91" s="119" t="s">
        <v>5431</v>
      </c>
      <c r="BI91" s="119" t="s">
        <v>5431</v>
      </c>
      <c r="BJ91" s="119" t="s">
        <v>5497</v>
      </c>
      <c r="BK91" s="119" t="s">
        <v>5497</v>
      </c>
      <c r="BL91" s="119">
        <v>0</v>
      </c>
      <c r="BM91" s="123">
        <v>0</v>
      </c>
      <c r="BN91" s="119">
        <v>0</v>
      </c>
      <c r="BO91" s="123">
        <v>0</v>
      </c>
      <c r="BP91" s="119">
        <v>0</v>
      </c>
      <c r="BQ91" s="123">
        <v>0</v>
      </c>
      <c r="BR91" s="119">
        <v>6</v>
      </c>
      <c r="BS91" s="123">
        <v>100</v>
      </c>
      <c r="BT91" s="119">
        <v>6</v>
      </c>
      <c r="BU91" s="2"/>
      <c r="BV91" s="3"/>
      <c r="BW91" s="3"/>
      <c r="BX91" s="3"/>
      <c r="BY91" s="3"/>
    </row>
    <row r="92" spans="1:77" ht="41.45" customHeight="1">
      <c r="A92" s="64" t="s">
        <v>298</v>
      </c>
      <c r="C92" s="65"/>
      <c r="D92" s="65" t="s">
        <v>64</v>
      </c>
      <c r="E92" s="66">
        <v>162.9737597355438</v>
      </c>
      <c r="F92" s="68">
        <v>99.99876662159046</v>
      </c>
      <c r="G92" s="103" t="s">
        <v>779</v>
      </c>
      <c r="H92" s="65"/>
      <c r="I92" s="69" t="s">
        <v>298</v>
      </c>
      <c r="J92" s="70"/>
      <c r="K92" s="70"/>
      <c r="L92" s="69" t="s">
        <v>4716</v>
      </c>
      <c r="M92" s="73">
        <v>1.4110439112839417</v>
      </c>
      <c r="N92" s="74">
        <v>8521.4716796875</v>
      </c>
      <c r="O92" s="74">
        <v>9330.46875</v>
      </c>
      <c r="P92" s="75"/>
      <c r="Q92" s="76"/>
      <c r="R92" s="76"/>
      <c r="S92" s="88"/>
      <c r="T92" s="48">
        <v>0</v>
      </c>
      <c r="U92" s="48">
        <v>2</v>
      </c>
      <c r="V92" s="49">
        <v>0</v>
      </c>
      <c r="W92" s="49">
        <v>0.0006</v>
      </c>
      <c r="X92" s="49">
        <v>8E-05</v>
      </c>
      <c r="Y92" s="49">
        <v>0.559317</v>
      </c>
      <c r="Z92" s="49">
        <v>0.5</v>
      </c>
      <c r="AA92" s="49">
        <v>0</v>
      </c>
      <c r="AB92" s="71">
        <v>92</v>
      </c>
      <c r="AC92" s="71"/>
      <c r="AD92" s="72"/>
      <c r="AE92" s="78" t="s">
        <v>2778</v>
      </c>
      <c r="AF92" s="78">
        <v>481</v>
      </c>
      <c r="AG92" s="78">
        <v>464</v>
      </c>
      <c r="AH92" s="78">
        <v>729</v>
      </c>
      <c r="AI92" s="78">
        <v>2350</v>
      </c>
      <c r="AJ92" s="78"/>
      <c r="AK92" s="78" t="s">
        <v>3168</v>
      </c>
      <c r="AL92" s="78"/>
      <c r="AM92" s="78"/>
      <c r="AN92" s="78"/>
      <c r="AO92" s="80">
        <v>42825.6397337963</v>
      </c>
      <c r="AP92" s="83" t="s">
        <v>3910</v>
      </c>
      <c r="AQ92" s="78" t="b">
        <v>1</v>
      </c>
      <c r="AR92" s="78" t="b">
        <v>0</v>
      </c>
      <c r="AS92" s="78" t="b">
        <v>0</v>
      </c>
      <c r="AT92" s="78"/>
      <c r="AU92" s="78">
        <v>1</v>
      </c>
      <c r="AV92" s="78"/>
      <c r="AW92" s="78" t="b">
        <v>0</v>
      </c>
      <c r="AX92" s="78" t="s">
        <v>4210</v>
      </c>
      <c r="AY92" s="83" t="s">
        <v>4300</v>
      </c>
      <c r="AZ92" s="78" t="s">
        <v>66</v>
      </c>
      <c r="BA92" s="78" t="str">
        <f>REPLACE(INDEX(GroupVertices[Group],MATCH(Vertices[[#This Row],[Vertex]],GroupVertices[Vertex],0)),1,1,"")</f>
        <v>3</v>
      </c>
      <c r="BB92" s="48"/>
      <c r="BC92" s="48"/>
      <c r="BD92" s="48"/>
      <c r="BE92" s="48"/>
      <c r="BF92" s="48"/>
      <c r="BG92" s="48"/>
      <c r="BH92" s="119" t="s">
        <v>5433</v>
      </c>
      <c r="BI92" s="119" t="s">
        <v>5433</v>
      </c>
      <c r="BJ92" s="119" t="s">
        <v>5499</v>
      </c>
      <c r="BK92" s="119" t="s">
        <v>5499</v>
      </c>
      <c r="BL92" s="119">
        <v>2</v>
      </c>
      <c r="BM92" s="123">
        <v>5.128205128205129</v>
      </c>
      <c r="BN92" s="119">
        <v>1</v>
      </c>
      <c r="BO92" s="123">
        <v>2.5641025641025643</v>
      </c>
      <c r="BP92" s="119">
        <v>1</v>
      </c>
      <c r="BQ92" s="123">
        <v>2.5641025641025643</v>
      </c>
      <c r="BR92" s="119">
        <v>36</v>
      </c>
      <c r="BS92" s="123">
        <v>92.3076923076923</v>
      </c>
      <c r="BT92" s="119">
        <v>39</v>
      </c>
      <c r="BU92" s="2"/>
      <c r="BV92" s="3"/>
      <c r="BW92" s="3"/>
      <c r="BX92" s="3"/>
      <c r="BY92" s="3"/>
    </row>
    <row r="93" spans="1:77" ht="41.45" customHeight="1">
      <c r="A93" s="64" t="s">
        <v>299</v>
      </c>
      <c r="C93" s="65"/>
      <c r="D93" s="65" t="s">
        <v>64</v>
      </c>
      <c r="E93" s="66">
        <v>162.15319926873858</v>
      </c>
      <c r="F93" s="68">
        <v>99.99980595555195</v>
      </c>
      <c r="G93" s="103" t="s">
        <v>780</v>
      </c>
      <c r="H93" s="65"/>
      <c r="I93" s="69" t="s">
        <v>299</v>
      </c>
      <c r="J93" s="70"/>
      <c r="K93" s="70"/>
      <c r="L93" s="69" t="s">
        <v>4717</v>
      </c>
      <c r="M93" s="73">
        <v>1.0646685463873442</v>
      </c>
      <c r="N93" s="74">
        <v>8342.41015625</v>
      </c>
      <c r="O93" s="74">
        <v>9012.97265625</v>
      </c>
      <c r="P93" s="75"/>
      <c r="Q93" s="76"/>
      <c r="R93" s="76"/>
      <c r="S93" s="88"/>
      <c r="T93" s="48">
        <v>0</v>
      </c>
      <c r="U93" s="48">
        <v>2</v>
      </c>
      <c r="V93" s="49">
        <v>0</v>
      </c>
      <c r="W93" s="49">
        <v>0.0006</v>
      </c>
      <c r="X93" s="49">
        <v>8E-05</v>
      </c>
      <c r="Y93" s="49">
        <v>0.559317</v>
      </c>
      <c r="Z93" s="49">
        <v>0.5</v>
      </c>
      <c r="AA93" s="49">
        <v>0</v>
      </c>
      <c r="AB93" s="71">
        <v>93</v>
      </c>
      <c r="AC93" s="71"/>
      <c r="AD93" s="72"/>
      <c r="AE93" s="78" t="s">
        <v>2779</v>
      </c>
      <c r="AF93" s="78">
        <v>94</v>
      </c>
      <c r="AG93" s="78">
        <v>73</v>
      </c>
      <c r="AH93" s="78">
        <v>2339</v>
      </c>
      <c r="AI93" s="78">
        <v>612</v>
      </c>
      <c r="AJ93" s="78"/>
      <c r="AK93" s="78" t="s">
        <v>3169</v>
      </c>
      <c r="AL93" s="78" t="s">
        <v>3508</v>
      </c>
      <c r="AM93" s="83" t="s">
        <v>3728</v>
      </c>
      <c r="AN93" s="78"/>
      <c r="AO93" s="80">
        <v>40899.676724537036</v>
      </c>
      <c r="AP93" s="83" t="s">
        <v>3911</v>
      </c>
      <c r="AQ93" s="78" t="b">
        <v>0</v>
      </c>
      <c r="AR93" s="78" t="b">
        <v>0</v>
      </c>
      <c r="AS93" s="78" t="b">
        <v>0</v>
      </c>
      <c r="AT93" s="78"/>
      <c r="AU93" s="78">
        <v>2</v>
      </c>
      <c r="AV93" s="83" t="s">
        <v>4181</v>
      </c>
      <c r="AW93" s="78" t="b">
        <v>0</v>
      </c>
      <c r="AX93" s="78" t="s">
        <v>4210</v>
      </c>
      <c r="AY93" s="83" t="s">
        <v>4301</v>
      </c>
      <c r="AZ93" s="78" t="s">
        <v>66</v>
      </c>
      <c r="BA93" s="78" t="str">
        <f>REPLACE(INDEX(GroupVertices[Group],MATCH(Vertices[[#This Row],[Vertex]],GroupVertices[Vertex],0)),1,1,"")</f>
        <v>3</v>
      </c>
      <c r="BB93" s="48"/>
      <c r="BC93" s="48"/>
      <c r="BD93" s="48"/>
      <c r="BE93" s="48"/>
      <c r="BF93" s="48" t="s">
        <v>663</v>
      </c>
      <c r="BG93" s="48" t="s">
        <v>663</v>
      </c>
      <c r="BH93" s="119" t="s">
        <v>5431</v>
      </c>
      <c r="BI93" s="119" t="s">
        <v>5431</v>
      </c>
      <c r="BJ93" s="119" t="s">
        <v>5497</v>
      </c>
      <c r="BK93" s="119" t="s">
        <v>5497</v>
      </c>
      <c r="BL93" s="119">
        <v>0</v>
      </c>
      <c r="BM93" s="123">
        <v>0</v>
      </c>
      <c r="BN93" s="119">
        <v>0</v>
      </c>
      <c r="BO93" s="123">
        <v>0</v>
      </c>
      <c r="BP93" s="119">
        <v>0</v>
      </c>
      <c r="BQ93" s="123">
        <v>0</v>
      </c>
      <c r="BR93" s="119">
        <v>6</v>
      </c>
      <c r="BS93" s="123">
        <v>100</v>
      </c>
      <c r="BT93" s="119">
        <v>6</v>
      </c>
      <c r="BU93" s="2"/>
      <c r="BV93" s="3"/>
      <c r="BW93" s="3"/>
      <c r="BX93" s="3"/>
      <c r="BY93" s="3"/>
    </row>
    <row r="94" spans="1:77" ht="41.45" customHeight="1">
      <c r="A94" s="64" t="s">
        <v>300</v>
      </c>
      <c r="C94" s="65"/>
      <c r="D94" s="65" t="s">
        <v>64</v>
      </c>
      <c r="E94" s="66">
        <v>166.64634494503017</v>
      </c>
      <c r="F94" s="68">
        <v>99.99411487112347</v>
      </c>
      <c r="G94" s="103" t="s">
        <v>781</v>
      </c>
      <c r="H94" s="65"/>
      <c r="I94" s="69" t="s">
        <v>300</v>
      </c>
      <c r="J94" s="70"/>
      <c r="K94" s="70"/>
      <c r="L94" s="69" t="s">
        <v>4718</v>
      </c>
      <c r="M94" s="73">
        <v>2.9613172835832904</v>
      </c>
      <c r="N94" s="74">
        <v>8608.8203125</v>
      </c>
      <c r="O94" s="74">
        <v>4274.64990234375</v>
      </c>
      <c r="P94" s="75"/>
      <c r="Q94" s="76"/>
      <c r="R94" s="76"/>
      <c r="S94" s="88"/>
      <c r="T94" s="48">
        <v>0</v>
      </c>
      <c r="U94" s="48">
        <v>2</v>
      </c>
      <c r="V94" s="49">
        <v>0</v>
      </c>
      <c r="W94" s="49">
        <v>0.0006</v>
      </c>
      <c r="X94" s="49">
        <v>8E-05</v>
      </c>
      <c r="Y94" s="49">
        <v>0.559317</v>
      </c>
      <c r="Z94" s="49">
        <v>0.5</v>
      </c>
      <c r="AA94" s="49">
        <v>0</v>
      </c>
      <c r="AB94" s="71">
        <v>94</v>
      </c>
      <c r="AC94" s="71"/>
      <c r="AD94" s="72"/>
      <c r="AE94" s="78" t="s">
        <v>2780</v>
      </c>
      <c r="AF94" s="78">
        <v>131</v>
      </c>
      <c r="AG94" s="78">
        <v>2214</v>
      </c>
      <c r="AH94" s="78">
        <v>6233</v>
      </c>
      <c r="AI94" s="78">
        <v>5380</v>
      </c>
      <c r="AJ94" s="78"/>
      <c r="AK94" s="78" t="s">
        <v>3170</v>
      </c>
      <c r="AL94" s="78" t="s">
        <v>3509</v>
      </c>
      <c r="AM94" s="83" t="s">
        <v>3729</v>
      </c>
      <c r="AN94" s="78"/>
      <c r="AO94" s="80">
        <v>41222.925104166665</v>
      </c>
      <c r="AP94" s="83" t="s">
        <v>3912</v>
      </c>
      <c r="AQ94" s="78" t="b">
        <v>1</v>
      </c>
      <c r="AR94" s="78" t="b">
        <v>0</v>
      </c>
      <c r="AS94" s="78" t="b">
        <v>1</v>
      </c>
      <c r="AT94" s="78"/>
      <c r="AU94" s="78">
        <v>44</v>
      </c>
      <c r="AV94" s="83" t="s">
        <v>4181</v>
      </c>
      <c r="AW94" s="78" t="b">
        <v>0</v>
      </c>
      <c r="AX94" s="78" t="s">
        <v>4210</v>
      </c>
      <c r="AY94" s="83" t="s">
        <v>4302</v>
      </c>
      <c r="AZ94" s="78" t="s">
        <v>66</v>
      </c>
      <c r="BA94" s="78" t="str">
        <f>REPLACE(INDEX(GroupVertices[Group],MATCH(Vertices[[#This Row],[Vertex]],GroupVertices[Vertex],0)),1,1,"")</f>
        <v>3</v>
      </c>
      <c r="BB94" s="48"/>
      <c r="BC94" s="48"/>
      <c r="BD94" s="48"/>
      <c r="BE94" s="48"/>
      <c r="BF94" s="48"/>
      <c r="BG94" s="48"/>
      <c r="BH94" s="119" t="s">
        <v>5433</v>
      </c>
      <c r="BI94" s="119" t="s">
        <v>5433</v>
      </c>
      <c r="BJ94" s="119" t="s">
        <v>5499</v>
      </c>
      <c r="BK94" s="119" t="s">
        <v>5499</v>
      </c>
      <c r="BL94" s="119">
        <v>2</v>
      </c>
      <c r="BM94" s="123">
        <v>5.128205128205129</v>
      </c>
      <c r="BN94" s="119">
        <v>1</v>
      </c>
      <c r="BO94" s="123">
        <v>2.5641025641025643</v>
      </c>
      <c r="BP94" s="119">
        <v>1</v>
      </c>
      <c r="BQ94" s="123">
        <v>2.5641025641025643</v>
      </c>
      <c r="BR94" s="119">
        <v>36</v>
      </c>
      <c r="BS94" s="123">
        <v>92.3076923076923</v>
      </c>
      <c r="BT94" s="119">
        <v>39</v>
      </c>
      <c r="BU94" s="2"/>
      <c r="BV94" s="3"/>
      <c r="BW94" s="3"/>
      <c r="BX94" s="3"/>
      <c r="BY94" s="3"/>
    </row>
    <row r="95" spans="1:77" ht="41.45" customHeight="1">
      <c r="A95" s="64" t="s">
        <v>301</v>
      </c>
      <c r="C95" s="65"/>
      <c r="D95" s="65" t="s">
        <v>64</v>
      </c>
      <c r="E95" s="66">
        <v>162.02518344143647</v>
      </c>
      <c r="F95" s="68">
        <v>99.99996810228251</v>
      </c>
      <c r="G95" s="103" t="s">
        <v>782</v>
      </c>
      <c r="H95" s="65"/>
      <c r="I95" s="69" t="s">
        <v>301</v>
      </c>
      <c r="J95" s="70"/>
      <c r="K95" s="70"/>
      <c r="L95" s="69" t="s">
        <v>4719</v>
      </c>
      <c r="M95" s="73">
        <v>1.0106304459814812</v>
      </c>
      <c r="N95" s="74">
        <v>3109.83203125</v>
      </c>
      <c r="O95" s="74">
        <v>8149.6171875</v>
      </c>
      <c r="P95" s="75"/>
      <c r="Q95" s="76"/>
      <c r="R95" s="76"/>
      <c r="S95" s="88"/>
      <c r="T95" s="48">
        <v>0</v>
      </c>
      <c r="U95" s="48">
        <v>1</v>
      </c>
      <c r="V95" s="49">
        <v>0</v>
      </c>
      <c r="W95" s="49">
        <v>0.000948</v>
      </c>
      <c r="X95" s="49">
        <v>0.00283</v>
      </c>
      <c r="Y95" s="49">
        <v>0.493722</v>
      </c>
      <c r="Z95" s="49">
        <v>0</v>
      </c>
      <c r="AA95" s="49">
        <v>0</v>
      </c>
      <c r="AB95" s="71">
        <v>95</v>
      </c>
      <c r="AC95" s="71"/>
      <c r="AD95" s="72"/>
      <c r="AE95" s="78" t="s">
        <v>2781</v>
      </c>
      <c r="AF95" s="78">
        <v>128</v>
      </c>
      <c r="AG95" s="78">
        <v>12</v>
      </c>
      <c r="AH95" s="78">
        <v>73</v>
      </c>
      <c r="AI95" s="78">
        <v>907</v>
      </c>
      <c r="AJ95" s="78"/>
      <c r="AK95" s="78"/>
      <c r="AL95" s="78" t="s">
        <v>3510</v>
      </c>
      <c r="AM95" s="78"/>
      <c r="AN95" s="78"/>
      <c r="AO95" s="80">
        <v>43049.7253125</v>
      </c>
      <c r="AP95" s="78"/>
      <c r="AQ95" s="78" t="b">
        <v>1</v>
      </c>
      <c r="AR95" s="78" t="b">
        <v>0</v>
      </c>
      <c r="AS95" s="78" t="b">
        <v>0</v>
      </c>
      <c r="AT95" s="78"/>
      <c r="AU95" s="78">
        <v>0</v>
      </c>
      <c r="AV95" s="78"/>
      <c r="AW95" s="78" t="b">
        <v>0</v>
      </c>
      <c r="AX95" s="78" t="s">
        <v>4210</v>
      </c>
      <c r="AY95" s="83" t="s">
        <v>4303</v>
      </c>
      <c r="AZ95" s="78" t="s">
        <v>66</v>
      </c>
      <c r="BA95" s="78" t="str">
        <f>REPLACE(INDEX(GroupVertices[Group],MATCH(Vertices[[#This Row],[Vertex]],GroupVertices[Vertex],0)),1,1,"")</f>
        <v>1</v>
      </c>
      <c r="BB95" s="48"/>
      <c r="BC95" s="48"/>
      <c r="BD95" s="48"/>
      <c r="BE95" s="48"/>
      <c r="BF95" s="48" t="s">
        <v>660</v>
      </c>
      <c r="BG95" s="48" t="s">
        <v>660</v>
      </c>
      <c r="BH95" s="119" t="s">
        <v>5427</v>
      </c>
      <c r="BI95" s="119" t="s">
        <v>5427</v>
      </c>
      <c r="BJ95" s="119" t="s">
        <v>5494</v>
      </c>
      <c r="BK95" s="119" t="s">
        <v>5494</v>
      </c>
      <c r="BL95" s="119">
        <v>1</v>
      </c>
      <c r="BM95" s="123">
        <v>2.9411764705882355</v>
      </c>
      <c r="BN95" s="119">
        <v>0</v>
      </c>
      <c r="BO95" s="123">
        <v>0</v>
      </c>
      <c r="BP95" s="119">
        <v>0</v>
      </c>
      <c r="BQ95" s="123">
        <v>0</v>
      </c>
      <c r="BR95" s="119">
        <v>33</v>
      </c>
      <c r="BS95" s="123">
        <v>97.05882352941177</v>
      </c>
      <c r="BT95" s="119">
        <v>34</v>
      </c>
      <c r="BU95" s="2"/>
      <c r="BV95" s="3"/>
      <c r="BW95" s="3"/>
      <c r="BX95" s="3"/>
      <c r="BY95" s="3"/>
    </row>
    <row r="96" spans="1:77" ht="41.45" customHeight="1">
      <c r="A96" s="64" t="s">
        <v>302</v>
      </c>
      <c r="C96" s="65"/>
      <c r="D96" s="65" t="s">
        <v>64</v>
      </c>
      <c r="E96" s="66">
        <v>162.0020986201197</v>
      </c>
      <c r="F96" s="68">
        <v>99.99999734185688</v>
      </c>
      <c r="G96" s="103" t="s">
        <v>723</v>
      </c>
      <c r="H96" s="65"/>
      <c r="I96" s="69" t="s">
        <v>302</v>
      </c>
      <c r="J96" s="70"/>
      <c r="K96" s="70"/>
      <c r="L96" s="69" t="s">
        <v>4720</v>
      </c>
      <c r="M96" s="73">
        <v>1.0008858704984567</v>
      </c>
      <c r="N96" s="74">
        <v>685.3666381835938</v>
      </c>
      <c r="O96" s="74">
        <v>5220.0615234375</v>
      </c>
      <c r="P96" s="75"/>
      <c r="Q96" s="76"/>
      <c r="R96" s="76"/>
      <c r="S96" s="88"/>
      <c r="T96" s="48">
        <v>0</v>
      </c>
      <c r="U96" s="48">
        <v>1</v>
      </c>
      <c r="V96" s="49">
        <v>0</v>
      </c>
      <c r="W96" s="49">
        <v>0.000948</v>
      </c>
      <c r="X96" s="49">
        <v>0.00283</v>
      </c>
      <c r="Y96" s="49">
        <v>0.493722</v>
      </c>
      <c r="Z96" s="49">
        <v>0</v>
      </c>
      <c r="AA96" s="49">
        <v>0</v>
      </c>
      <c r="AB96" s="71">
        <v>96</v>
      </c>
      <c r="AC96" s="71"/>
      <c r="AD96" s="72"/>
      <c r="AE96" s="78" t="s">
        <v>2782</v>
      </c>
      <c r="AF96" s="78">
        <v>18</v>
      </c>
      <c r="AG96" s="78">
        <v>1</v>
      </c>
      <c r="AH96" s="78">
        <v>53</v>
      </c>
      <c r="AI96" s="78">
        <v>121</v>
      </c>
      <c r="AJ96" s="78"/>
      <c r="AK96" s="78"/>
      <c r="AL96" s="78"/>
      <c r="AM96" s="78"/>
      <c r="AN96" s="78"/>
      <c r="AO96" s="80">
        <v>41741.70888888889</v>
      </c>
      <c r="AP96" s="78"/>
      <c r="AQ96" s="78" t="b">
        <v>1</v>
      </c>
      <c r="AR96" s="78" t="b">
        <v>1</v>
      </c>
      <c r="AS96" s="78" t="b">
        <v>0</v>
      </c>
      <c r="AT96" s="78"/>
      <c r="AU96" s="78">
        <v>0</v>
      </c>
      <c r="AV96" s="83" t="s">
        <v>4181</v>
      </c>
      <c r="AW96" s="78" t="b">
        <v>0</v>
      </c>
      <c r="AX96" s="78" t="s">
        <v>4210</v>
      </c>
      <c r="AY96" s="83" t="s">
        <v>4304</v>
      </c>
      <c r="AZ96" s="78" t="s">
        <v>66</v>
      </c>
      <c r="BA96" s="78" t="str">
        <f>REPLACE(INDEX(GroupVertices[Group],MATCH(Vertices[[#This Row],[Vertex]],GroupVertices[Vertex],0)),1,1,"")</f>
        <v>1</v>
      </c>
      <c r="BB96" s="48"/>
      <c r="BC96" s="48"/>
      <c r="BD96" s="48"/>
      <c r="BE96" s="48"/>
      <c r="BF96" s="48" t="s">
        <v>660</v>
      </c>
      <c r="BG96" s="48" t="s">
        <v>660</v>
      </c>
      <c r="BH96" s="119" t="s">
        <v>5427</v>
      </c>
      <c r="BI96" s="119" t="s">
        <v>5427</v>
      </c>
      <c r="BJ96" s="119" t="s">
        <v>5494</v>
      </c>
      <c r="BK96" s="119" t="s">
        <v>5494</v>
      </c>
      <c r="BL96" s="119">
        <v>1</v>
      </c>
      <c r="BM96" s="123">
        <v>2.9411764705882355</v>
      </c>
      <c r="BN96" s="119">
        <v>0</v>
      </c>
      <c r="BO96" s="123">
        <v>0</v>
      </c>
      <c r="BP96" s="119">
        <v>0</v>
      </c>
      <c r="BQ96" s="123">
        <v>0</v>
      </c>
      <c r="BR96" s="119">
        <v>33</v>
      </c>
      <c r="BS96" s="123">
        <v>97.05882352941177</v>
      </c>
      <c r="BT96" s="119">
        <v>34</v>
      </c>
      <c r="BU96" s="2"/>
      <c r="BV96" s="3"/>
      <c r="BW96" s="3"/>
      <c r="BX96" s="3"/>
      <c r="BY96" s="3"/>
    </row>
    <row r="97" spans="1:77" ht="41.45" customHeight="1">
      <c r="A97" s="64" t="s">
        <v>303</v>
      </c>
      <c r="C97" s="65"/>
      <c r="D97" s="65" t="s">
        <v>64</v>
      </c>
      <c r="E97" s="66">
        <v>162.95487215446644</v>
      </c>
      <c r="F97" s="68">
        <v>99.99879054487859</v>
      </c>
      <c r="G97" s="103" t="s">
        <v>783</v>
      </c>
      <c r="H97" s="65"/>
      <c r="I97" s="69" t="s">
        <v>303</v>
      </c>
      <c r="J97" s="70"/>
      <c r="K97" s="70"/>
      <c r="L97" s="69" t="s">
        <v>4721</v>
      </c>
      <c r="M97" s="73">
        <v>1.4030710767978307</v>
      </c>
      <c r="N97" s="74">
        <v>9316.421875</v>
      </c>
      <c r="O97" s="74">
        <v>6390.2099609375</v>
      </c>
      <c r="P97" s="75"/>
      <c r="Q97" s="76"/>
      <c r="R97" s="76"/>
      <c r="S97" s="88"/>
      <c r="T97" s="48">
        <v>0</v>
      </c>
      <c r="U97" s="48">
        <v>2</v>
      </c>
      <c r="V97" s="49">
        <v>0</v>
      </c>
      <c r="W97" s="49">
        <v>0.0006</v>
      </c>
      <c r="X97" s="49">
        <v>8E-05</v>
      </c>
      <c r="Y97" s="49">
        <v>0.559317</v>
      </c>
      <c r="Z97" s="49">
        <v>0.5</v>
      </c>
      <c r="AA97" s="49">
        <v>0</v>
      </c>
      <c r="AB97" s="71">
        <v>97</v>
      </c>
      <c r="AC97" s="71"/>
      <c r="AD97" s="72"/>
      <c r="AE97" s="78" t="s">
        <v>2783</v>
      </c>
      <c r="AF97" s="78">
        <v>333</v>
      </c>
      <c r="AG97" s="78">
        <v>455</v>
      </c>
      <c r="AH97" s="78">
        <v>82162</v>
      </c>
      <c r="AI97" s="78">
        <v>61760</v>
      </c>
      <c r="AJ97" s="78"/>
      <c r="AK97" s="78" t="s">
        <v>3171</v>
      </c>
      <c r="AL97" s="78"/>
      <c r="AM97" s="78"/>
      <c r="AN97" s="78"/>
      <c r="AO97" s="80">
        <v>40541.54148148148</v>
      </c>
      <c r="AP97" s="83" t="s">
        <v>3913</v>
      </c>
      <c r="AQ97" s="78" t="b">
        <v>1</v>
      </c>
      <c r="AR97" s="78" t="b">
        <v>0</v>
      </c>
      <c r="AS97" s="78" t="b">
        <v>0</v>
      </c>
      <c r="AT97" s="78"/>
      <c r="AU97" s="78">
        <v>6</v>
      </c>
      <c r="AV97" s="83" t="s">
        <v>4181</v>
      </c>
      <c r="AW97" s="78" t="b">
        <v>0</v>
      </c>
      <c r="AX97" s="78" t="s">
        <v>4210</v>
      </c>
      <c r="AY97" s="83" t="s">
        <v>4305</v>
      </c>
      <c r="AZ97" s="78" t="s">
        <v>66</v>
      </c>
      <c r="BA97" s="78" t="str">
        <f>REPLACE(INDEX(GroupVertices[Group],MATCH(Vertices[[#This Row],[Vertex]],GroupVertices[Vertex],0)),1,1,"")</f>
        <v>3</v>
      </c>
      <c r="BB97" s="48"/>
      <c r="BC97" s="48"/>
      <c r="BD97" s="48"/>
      <c r="BE97" s="48"/>
      <c r="BF97" s="48" t="s">
        <v>663</v>
      </c>
      <c r="BG97" s="48" t="s">
        <v>663</v>
      </c>
      <c r="BH97" s="119" t="s">
        <v>5434</v>
      </c>
      <c r="BI97" s="119" t="s">
        <v>5470</v>
      </c>
      <c r="BJ97" s="119" t="s">
        <v>5322</v>
      </c>
      <c r="BK97" s="119" t="s">
        <v>5517</v>
      </c>
      <c r="BL97" s="119">
        <v>2</v>
      </c>
      <c r="BM97" s="123">
        <v>4.444444444444445</v>
      </c>
      <c r="BN97" s="119">
        <v>1</v>
      </c>
      <c r="BO97" s="123">
        <v>2.2222222222222223</v>
      </c>
      <c r="BP97" s="119">
        <v>1</v>
      </c>
      <c r="BQ97" s="123">
        <v>2.2222222222222223</v>
      </c>
      <c r="BR97" s="119">
        <v>42</v>
      </c>
      <c r="BS97" s="123">
        <v>93.33333333333333</v>
      </c>
      <c r="BT97" s="119">
        <v>45</v>
      </c>
      <c r="BU97" s="2"/>
      <c r="BV97" s="3"/>
      <c r="BW97" s="3"/>
      <c r="BX97" s="3"/>
      <c r="BY97" s="3"/>
    </row>
    <row r="98" spans="1:77" ht="41.45" customHeight="1">
      <c r="A98" s="64" t="s">
        <v>304</v>
      </c>
      <c r="C98" s="65"/>
      <c r="D98" s="65" t="s">
        <v>64</v>
      </c>
      <c r="E98" s="66">
        <v>162.89611079111467</v>
      </c>
      <c r="F98" s="68">
        <v>99.99886497288605</v>
      </c>
      <c r="G98" s="103" t="s">
        <v>784</v>
      </c>
      <c r="H98" s="65"/>
      <c r="I98" s="69" t="s">
        <v>304</v>
      </c>
      <c r="J98" s="70"/>
      <c r="K98" s="70"/>
      <c r="L98" s="69" t="s">
        <v>4722</v>
      </c>
      <c r="M98" s="73">
        <v>1.3782667028410411</v>
      </c>
      <c r="N98" s="74">
        <v>9025.6826171875</v>
      </c>
      <c r="O98" s="74">
        <v>5698.13525390625</v>
      </c>
      <c r="P98" s="75"/>
      <c r="Q98" s="76"/>
      <c r="R98" s="76"/>
      <c r="S98" s="88"/>
      <c r="T98" s="48">
        <v>0</v>
      </c>
      <c r="U98" s="48">
        <v>2</v>
      </c>
      <c r="V98" s="49">
        <v>0</v>
      </c>
      <c r="W98" s="49">
        <v>0.0006</v>
      </c>
      <c r="X98" s="49">
        <v>8E-05</v>
      </c>
      <c r="Y98" s="49">
        <v>0.559317</v>
      </c>
      <c r="Z98" s="49">
        <v>0.5</v>
      </c>
      <c r="AA98" s="49">
        <v>0</v>
      </c>
      <c r="AB98" s="71">
        <v>98</v>
      </c>
      <c r="AC98" s="71"/>
      <c r="AD98" s="72"/>
      <c r="AE98" s="78" t="s">
        <v>2784</v>
      </c>
      <c r="AF98" s="78">
        <v>557</v>
      </c>
      <c r="AG98" s="78">
        <v>427</v>
      </c>
      <c r="AH98" s="78">
        <v>56020</v>
      </c>
      <c r="AI98" s="78">
        <v>20282</v>
      </c>
      <c r="AJ98" s="78"/>
      <c r="AK98" s="78" t="s">
        <v>3172</v>
      </c>
      <c r="AL98" s="78"/>
      <c r="AM98" s="83" t="s">
        <v>3730</v>
      </c>
      <c r="AN98" s="78"/>
      <c r="AO98" s="80">
        <v>41897.49953703704</v>
      </c>
      <c r="AP98" s="83" t="s">
        <v>3914</v>
      </c>
      <c r="AQ98" s="78" t="b">
        <v>1</v>
      </c>
      <c r="AR98" s="78" t="b">
        <v>0</v>
      </c>
      <c r="AS98" s="78" t="b">
        <v>1</v>
      </c>
      <c r="AT98" s="78"/>
      <c r="AU98" s="78">
        <v>19</v>
      </c>
      <c r="AV98" s="83" t="s">
        <v>4181</v>
      </c>
      <c r="AW98" s="78" t="b">
        <v>0</v>
      </c>
      <c r="AX98" s="78" t="s">
        <v>4210</v>
      </c>
      <c r="AY98" s="83" t="s">
        <v>4306</v>
      </c>
      <c r="AZ98" s="78" t="s">
        <v>66</v>
      </c>
      <c r="BA98" s="78" t="str">
        <f>REPLACE(INDEX(GroupVertices[Group],MATCH(Vertices[[#This Row],[Vertex]],GroupVertices[Vertex],0)),1,1,"")</f>
        <v>3</v>
      </c>
      <c r="BB98" s="48"/>
      <c r="BC98" s="48"/>
      <c r="BD98" s="48"/>
      <c r="BE98" s="48"/>
      <c r="BF98" s="48" t="s">
        <v>663</v>
      </c>
      <c r="BG98" s="48" t="s">
        <v>663</v>
      </c>
      <c r="BH98" s="119" t="s">
        <v>5431</v>
      </c>
      <c r="BI98" s="119" t="s">
        <v>5431</v>
      </c>
      <c r="BJ98" s="119" t="s">
        <v>5497</v>
      </c>
      <c r="BK98" s="119" t="s">
        <v>5497</v>
      </c>
      <c r="BL98" s="119">
        <v>0</v>
      </c>
      <c r="BM98" s="123">
        <v>0</v>
      </c>
      <c r="BN98" s="119">
        <v>0</v>
      </c>
      <c r="BO98" s="123">
        <v>0</v>
      </c>
      <c r="BP98" s="119">
        <v>0</v>
      </c>
      <c r="BQ98" s="123">
        <v>0</v>
      </c>
      <c r="BR98" s="119">
        <v>6</v>
      </c>
      <c r="BS98" s="123">
        <v>100</v>
      </c>
      <c r="BT98" s="119">
        <v>6</v>
      </c>
      <c r="BU98" s="2"/>
      <c r="BV98" s="3"/>
      <c r="BW98" s="3"/>
      <c r="BX98" s="3"/>
      <c r="BY98" s="3"/>
    </row>
    <row r="99" spans="1:77" ht="41.45" customHeight="1">
      <c r="A99" s="64" t="s">
        <v>305</v>
      </c>
      <c r="C99" s="65"/>
      <c r="D99" s="65" t="s">
        <v>64</v>
      </c>
      <c r="E99" s="66">
        <v>163.4543437429566</v>
      </c>
      <c r="F99" s="68">
        <v>99.99815790681507</v>
      </c>
      <c r="G99" s="103" t="s">
        <v>785</v>
      </c>
      <c r="H99" s="65"/>
      <c r="I99" s="69" t="s">
        <v>305</v>
      </c>
      <c r="J99" s="70"/>
      <c r="K99" s="70"/>
      <c r="L99" s="69" t="s">
        <v>4723</v>
      </c>
      <c r="M99" s="73">
        <v>1.613908255430542</v>
      </c>
      <c r="N99" s="74">
        <v>8541.7197265625</v>
      </c>
      <c r="O99" s="74">
        <v>5016.21826171875</v>
      </c>
      <c r="P99" s="75"/>
      <c r="Q99" s="76"/>
      <c r="R99" s="76"/>
      <c r="S99" s="88"/>
      <c r="T99" s="48">
        <v>0</v>
      </c>
      <c r="U99" s="48">
        <v>2</v>
      </c>
      <c r="V99" s="49">
        <v>0</v>
      </c>
      <c r="W99" s="49">
        <v>0.0006</v>
      </c>
      <c r="X99" s="49">
        <v>8E-05</v>
      </c>
      <c r="Y99" s="49">
        <v>0.559317</v>
      </c>
      <c r="Z99" s="49">
        <v>0.5</v>
      </c>
      <c r="AA99" s="49">
        <v>0</v>
      </c>
      <c r="AB99" s="71">
        <v>99</v>
      </c>
      <c r="AC99" s="71"/>
      <c r="AD99" s="72"/>
      <c r="AE99" s="78" t="s">
        <v>2785</v>
      </c>
      <c r="AF99" s="78">
        <v>406</v>
      </c>
      <c r="AG99" s="78">
        <v>693</v>
      </c>
      <c r="AH99" s="78">
        <v>51544</v>
      </c>
      <c r="AI99" s="78">
        <v>86440</v>
      </c>
      <c r="AJ99" s="78"/>
      <c r="AK99" s="78" t="s">
        <v>3173</v>
      </c>
      <c r="AL99" s="78" t="s">
        <v>3511</v>
      </c>
      <c r="AM99" s="78"/>
      <c r="AN99" s="78"/>
      <c r="AO99" s="80">
        <v>41998.13622685185</v>
      </c>
      <c r="AP99" s="83" t="s">
        <v>3915</v>
      </c>
      <c r="AQ99" s="78" t="b">
        <v>1</v>
      </c>
      <c r="AR99" s="78" t="b">
        <v>0</v>
      </c>
      <c r="AS99" s="78" t="b">
        <v>0</v>
      </c>
      <c r="AT99" s="78"/>
      <c r="AU99" s="78">
        <v>2</v>
      </c>
      <c r="AV99" s="83" t="s">
        <v>4181</v>
      </c>
      <c r="AW99" s="78" t="b">
        <v>0</v>
      </c>
      <c r="AX99" s="78" t="s">
        <v>4210</v>
      </c>
      <c r="AY99" s="83" t="s">
        <v>4307</v>
      </c>
      <c r="AZ99" s="78" t="s">
        <v>66</v>
      </c>
      <c r="BA99" s="78" t="str">
        <f>REPLACE(INDEX(GroupVertices[Group],MATCH(Vertices[[#This Row],[Vertex]],GroupVertices[Vertex],0)),1,1,"")</f>
        <v>3</v>
      </c>
      <c r="BB99" s="48"/>
      <c r="BC99" s="48"/>
      <c r="BD99" s="48"/>
      <c r="BE99" s="48"/>
      <c r="BF99" s="48"/>
      <c r="BG99" s="48"/>
      <c r="BH99" s="119" t="s">
        <v>5433</v>
      </c>
      <c r="BI99" s="119" t="s">
        <v>5433</v>
      </c>
      <c r="BJ99" s="119" t="s">
        <v>5499</v>
      </c>
      <c r="BK99" s="119" t="s">
        <v>5499</v>
      </c>
      <c r="BL99" s="119">
        <v>2</v>
      </c>
      <c r="BM99" s="123">
        <v>5.128205128205129</v>
      </c>
      <c r="BN99" s="119">
        <v>1</v>
      </c>
      <c r="BO99" s="123">
        <v>2.5641025641025643</v>
      </c>
      <c r="BP99" s="119">
        <v>1</v>
      </c>
      <c r="BQ99" s="123">
        <v>2.5641025641025643</v>
      </c>
      <c r="BR99" s="119">
        <v>36</v>
      </c>
      <c r="BS99" s="123">
        <v>92.3076923076923</v>
      </c>
      <c r="BT99" s="119">
        <v>39</v>
      </c>
      <c r="BU99" s="2"/>
      <c r="BV99" s="3"/>
      <c r="BW99" s="3"/>
      <c r="BX99" s="3"/>
      <c r="BY99" s="3"/>
    </row>
    <row r="100" spans="1:77" ht="41.45" customHeight="1">
      <c r="A100" s="64" t="s">
        <v>306</v>
      </c>
      <c r="C100" s="65"/>
      <c r="D100" s="65" t="s">
        <v>64</v>
      </c>
      <c r="E100" s="66">
        <v>162.13641030778092</v>
      </c>
      <c r="F100" s="68">
        <v>99.99982722069694</v>
      </c>
      <c r="G100" s="103" t="s">
        <v>786</v>
      </c>
      <c r="H100" s="65"/>
      <c r="I100" s="69" t="s">
        <v>306</v>
      </c>
      <c r="J100" s="70"/>
      <c r="K100" s="70"/>
      <c r="L100" s="69" t="s">
        <v>4724</v>
      </c>
      <c r="M100" s="73">
        <v>1.0575815823996901</v>
      </c>
      <c r="N100" s="74">
        <v>8869.908203125</v>
      </c>
      <c r="O100" s="74">
        <v>9646.09375</v>
      </c>
      <c r="P100" s="75"/>
      <c r="Q100" s="76"/>
      <c r="R100" s="76"/>
      <c r="S100" s="88"/>
      <c r="T100" s="48">
        <v>0</v>
      </c>
      <c r="U100" s="48">
        <v>2</v>
      </c>
      <c r="V100" s="49">
        <v>0</v>
      </c>
      <c r="W100" s="49">
        <v>0.0006</v>
      </c>
      <c r="X100" s="49">
        <v>8E-05</v>
      </c>
      <c r="Y100" s="49">
        <v>0.559317</v>
      </c>
      <c r="Z100" s="49">
        <v>0.5</v>
      </c>
      <c r="AA100" s="49">
        <v>0</v>
      </c>
      <c r="AB100" s="71">
        <v>100</v>
      </c>
      <c r="AC100" s="71"/>
      <c r="AD100" s="72"/>
      <c r="AE100" s="78" t="s">
        <v>2786</v>
      </c>
      <c r="AF100" s="78">
        <v>61</v>
      </c>
      <c r="AG100" s="78">
        <v>65</v>
      </c>
      <c r="AH100" s="78">
        <v>8086</v>
      </c>
      <c r="AI100" s="78">
        <v>4578</v>
      </c>
      <c r="AJ100" s="78"/>
      <c r="AK100" s="78"/>
      <c r="AL100" s="78"/>
      <c r="AM100" s="78"/>
      <c r="AN100" s="78"/>
      <c r="AO100" s="80">
        <v>40037.60667824074</v>
      </c>
      <c r="AP100" s="83" t="s">
        <v>3916</v>
      </c>
      <c r="AQ100" s="78" t="b">
        <v>1</v>
      </c>
      <c r="AR100" s="78" t="b">
        <v>0</v>
      </c>
      <c r="AS100" s="78" t="b">
        <v>1</v>
      </c>
      <c r="AT100" s="78"/>
      <c r="AU100" s="78">
        <v>14</v>
      </c>
      <c r="AV100" s="83" t="s">
        <v>4181</v>
      </c>
      <c r="AW100" s="78" t="b">
        <v>0</v>
      </c>
      <c r="AX100" s="78" t="s">
        <v>4210</v>
      </c>
      <c r="AY100" s="83" t="s">
        <v>4308</v>
      </c>
      <c r="AZ100" s="78" t="s">
        <v>66</v>
      </c>
      <c r="BA100" s="78" t="str">
        <f>REPLACE(INDEX(GroupVertices[Group],MATCH(Vertices[[#This Row],[Vertex]],GroupVertices[Vertex],0)),1,1,"")</f>
        <v>3</v>
      </c>
      <c r="BB100" s="48"/>
      <c r="BC100" s="48"/>
      <c r="BD100" s="48"/>
      <c r="BE100" s="48"/>
      <c r="BF100" s="48" t="s">
        <v>663</v>
      </c>
      <c r="BG100" s="48" t="s">
        <v>663</v>
      </c>
      <c r="BH100" s="119" t="s">
        <v>5431</v>
      </c>
      <c r="BI100" s="119" t="s">
        <v>5431</v>
      </c>
      <c r="BJ100" s="119" t="s">
        <v>5497</v>
      </c>
      <c r="BK100" s="119" t="s">
        <v>5497</v>
      </c>
      <c r="BL100" s="119">
        <v>0</v>
      </c>
      <c r="BM100" s="123">
        <v>0</v>
      </c>
      <c r="BN100" s="119">
        <v>0</v>
      </c>
      <c r="BO100" s="123">
        <v>0</v>
      </c>
      <c r="BP100" s="119">
        <v>0</v>
      </c>
      <c r="BQ100" s="123">
        <v>0</v>
      </c>
      <c r="BR100" s="119">
        <v>6</v>
      </c>
      <c r="BS100" s="123">
        <v>100</v>
      </c>
      <c r="BT100" s="119">
        <v>6</v>
      </c>
      <c r="BU100" s="2"/>
      <c r="BV100" s="3"/>
      <c r="BW100" s="3"/>
      <c r="BX100" s="3"/>
      <c r="BY100" s="3"/>
    </row>
    <row r="101" spans="1:77" ht="41.45" customHeight="1">
      <c r="A101" s="64" t="s">
        <v>307</v>
      </c>
      <c r="C101" s="65"/>
      <c r="D101" s="65" t="s">
        <v>64</v>
      </c>
      <c r="E101" s="66">
        <v>163.01992937817735</v>
      </c>
      <c r="F101" s="68">
        <v>99.99870814244174</v>
      </c>
      <c r="G101" s="103" t="s">
        <v>787</v>
      </c>
      <c r="H101" s="65"/>
      <c r="I101" s="69" t="s">
        <v>307</v>
      </c>
      <c r="J101" s="70"/>
      <c r="K101" s="70"/>
      <c r="L101" s="69" t="s">
        <v>4725</v>
      </c>
      <c r="M101" s="73">
        <v>1.4305330622499906</v>
      </c>
      <c r="N101" s="74">
        <v>8129.646484375</v>
      </c>
      <c r="O101" s="74">
        <v>5544.78466796875</v>
      </c>
      <c r="P101" s="75"/>
      <c r="Q101" s="76"/>
      <c r="R101" s="76"/>
      <c r="S101" s="88"/>
      <c r="T101" s="48">
        <v>0</v>
      </c>
      <c r="U101" s="48">
        <v>2</v>
      </c>
      <c r="V101" s="49">
        <v>0</v>
      </c>
      <c r="W101" s="49">
        <v>0.0006</v>
      </c>
      <c r="X101" s="49">
        <v>8E-05</v>
      </c>
      <c r="Y101" s="49">
        <v>0.559317</v>
      </c>
      <c r="Z101" s="49">
        <v>0.5</v>
      </c>
      <c r="AA101" s="49">
        <v>0</v>
      </c>
      <c r="AB101" s="71">
        <v>101</v>
      </c>
      <c r="AC101" s="71"/>
      <c r="AD101" s="72"/>
      <c r="AE101" s="78" t="s">
        <v>2787</v>
      </c>
      <c r="AF101" s="78">
        <v>318</v>
      </c>
      <c r="AG101" s="78">
        <v>486</v>
      </c>
      <c r="AH101" s="78">
        <v>27259</v>
      </c>
      <c r="AI101" s="78">
        <v>38069</v>
      </c>
      <c r="AJ101" s="78"/>
      <c r="AK101" s="78" t="s">
        <v>3174</v>
      </c>
      <c r="AL101" s="78"/>
      <c r="AM101" s="78"/>
      <c r="AN101" s="78"/>
      <c r="AO101" s="80">
        <v>43067.23609953704</v>
      </c>
      <c r="AP101" s="83" t="s">
        <v>3917</v>
      </c>
      <c r="AQ101" s="78" t="b">
        <v>0</v>
      </c>
      <c r="AR101" s="78" t="b">
        <v>0</v>
      </c>
      <c r="AS101" s="78" t="b">
        <v>0</v>
      </c>
      <c r="AT101" s="78"/>
      <c r="AU101" s="78">
        <v>3</v>
      </c>
      <c r="AV101" s="83" t="s">
        <v>4181</v>
      </c>
      <c r="AW101" s="78" t="b">
        <v>0</v>
      </c>
      <c r="AX101" s="78" t="s">
        <v>4210</v>
      </c>
      <c r="AY101" s="83" t="s">
        <v>4309</v>
      </c>
      <c r="AZ101" s="78" t="s">
        <v>66</v>
      </c>
      <c r="BA101" s="78" t="str">
        <f>REPLACE(INDEX(GroupVertices[Group],MATCH(Vertices[[#This Row],[Vertex]],GroupVertices[Vertex],0)),1,1,"")</f>
        <v>3</v>
      </c>
      <c r="BB101" s="48"/>
      <c r="BC101" s="48"/>
      <c r="BD101" s="48"/>
      <c r="BE101" s="48"/>
      <c r="BF101" s="48" t="s">
        <v>663</v>
      </c>
      <c r="BG101" s="48" t="s">
        <v>663</v>
      </c>
      <c r="BH101" s="119" t="s">
        <v>5432</v>
      </c>
      <c r="BI101" s="119" t="s">
        <v>5433</v>
      </c>
      <c r="BJ101" s="119" t="s">
        <v>5498</v>
      </c>
      <c r="BK101" s="119" t="s">
        <v>5499</v>
      </c>
      <c r="BL101" s="119">
        <v>2</v>
      </c>
      <c r="BM101" s="123">
        <v>4.444444444444445</v>
      </c>
      <c r="BN101" s="119">
        <v>1</v>
      </c>
      <c r="BO101" s="123">
        <v>2.2222222222222223</v>
      </c>
      <c r="BP101" s="119">
        <v>1</v>
      </c>
      <c r="BQ101" s="123">
        <v>2.2222222222222223</v>
      </c>
      <c r="BR101" s="119">
        <v>42</v>
      </c>
      <c r="BS101" s="123">
        <v>93.33333333333333</v>
      </c>
      <c r="BT101" s="119">
        <v>45</v>
      </c>
      <c r="BU101" s="2"/>
      <c r="BV101" s="3"/>
      <c r="BW101" s="3"/>
      <c r="BX101" s="3"/>
      <c r="BY101" s="3"/>
    </row>
    <row r="102" spans="1:77" ht="41.45" customHeight="1">
      <c r="A102" s="64" t="s">
        <v>308</v>
      </c>
      <c r="C102" s="65"/>
      <c r="D102" s="65" t="s">
        <v>64</v>
      </c>
      <c r="E102" s="66">
        <v>169.01988430041823</v>
      </c>
      <c r="F102" s="68">
        <v>99.99110851125023</v>
      </c>
      <c r="G102" s="103" t="s">
        <v>788</v>
      </c>
      <c r="H102" s="65"/>
      <c r="I102" s="69" t="s">
        <v>308</v>
      </c>
      <c r="J102" s="70"/>
      <c r="K102" s="70"/>
      <c r="L102" s="69" t="s">
        <v>4726</v>
      </c>
      <c r="M102" s="73">
        <v>3.963236817337898</v>
      </c>
      <c r="N102" s="74">
        <v>8527.2412109375</v>
      </c>
      <c r="O102" s="74">
        <v>7396.35693359375</v>
      </c>
      <c r="P102" s="75"/>
      <c r="Q102" s="76"/>
      <c r="R102" s="76"/>
      <c r="S102" s="88"/>
      <c r="T102" s="48">
        <v>0</v>
      </c>
      <c r="U102" s="48">
        <v>2</v>
      </c>
      <c r="V102" s="49">
        <v>0</v>
      </c>
      <c r="W102" s="49">
        <v>0.0006</v>
      </c>
      <c r="X102" s="49">
        <v>8E-05</v>
      </c>
      <c r="Y102" s="49">
        <v>0.559317</v>
      </c>
      <c r="Z102" s="49">
        <v>0.5</v>
      </c>
      <c r="AA102" s="49">
        <v>0</v>
      </c>
      <c r="AB102" s="71">
        <v>102</v>
      </c>
      <c r="AC102" s="71"/>
      <c r="AD102" s="72"/>
      <c r="AE102" s="78" t="s">
        <v>2788</v>
      </c>
      <c r="AF102" s="78">
        <v>3570</v>
      </c>
      <c r="AG102" s="78">
        <v>3345</v>
      </c>
      <c r="AH102" s="78">
        <v>5619</v>
      </c>
      <c r="AI102" s="78">
        <v>11103</v>
      </c>
      <c r="AJ102" s="78"/>
      <c r="AK102" s="78" t="s">
        <v>3175</v>
      </c>
      <c r="AL102" s="78" t="s">
        <v>3512</v>
      </c>
      <c r="AM102" s="83" t="s">
        <v>3731</v>
      </c>
      <c r="AN102" s="78"/>
      <c r="AO102" s="80">
        <v>40341.934386574074</v>
      </c>
      <c r="AP102" s="78"/>
      <c r="AQ102" s="78" t="b">
        <v>0</v>
      </c>
      <c r="AR102" s="78" t="b">
        <v>0</v>
      </c>
      <c r="AS102" s="78" t="b">
        <v>1</v>
      </c>
      <c r="AT102" s="78"/>
      <c r="AU102" s="78">
        <v>97</v>
      </c>
      <c r="AV102" s="83" t="s">
        <v>4196</v>
      </c>
      <c r="AW102" s="78" t="b">
        <v>0</v>
      </c>
      <c r="AX102" s="78" t="s">
        <v>4210</v>
      </c>
      <c r="AY102" s="83" t="s">
        <v>4310</v>
      </c>
      <c r="AZ102" s="78" t="s">
        <v>66</v>
      </c>
      <c r="BA102" s="78" t="str">
        <f>REPLACE(INDEX(GroupVertices[Group],MATCH(Vertices[[#This Row],[Vertex]],GroupVertices[Vertex],0)),1,1,"")</f>
        <v>3</v>
      </c>
      <c r="BB102" s="48"/>
      <c r="BC102" s="48"/>
      <c r="BD102" s="48"/>
      <c r="BE102" s="48"/>
      <c r="BF102" s="48"/>
      <c r="BG102" s="48"/>
      <c r="BH102" s="119" t="s">
        <v>5433</v>
      </c>
      <c r="BI102" s="119" t="s">
        <v>5433</v>
      </c>
      <c r="BJ102" s="119" t="s">
        <v>5499</v>
      </c>
      <c r="BK102" s="119" t="s">
        <v>5499</v>
      </c>
      <c r="BL102" s="119">
        <v>2</v>
      </c>
      <c r="BM102" s="123">
        <v>5.128205128205129</v>
      </c>
      <c r="BN102" s="119">
        <v>1</v>
      </c>
      <c r="BO102" s="123">
        <v>2.5641025641025643</v>
      </c>
      <c r="BP102" s="119">
        <v>1</v>
      </c>
      <c r="BQ102" s="123">
        <v>2.5641025641025643</v>
      </c>
      <c r="BR102" s="119">
        <v>36</v>
      </c>
      <c r="BS102" s="123">
        <v>92.3076923076923</v>
      </c>
      <c r="BT102" s="119">
        <v>39</v>
      </c>
      <c r="BU102" s="2"/>
      <c r="BV102" s="3"/>
      <c r="BW102" s="3"/>
      <c r="BX102" s="3"/>
      <c r="BY102" s="3"/>
    </row>
    <row r="103" spans="1:77" ht="41.45" customHeight="1">
      <c r="A103" s="64" t="s">
        <v>309</v>
      </c>
      <c r="C103" s="65"/>
      <c r="D103" s="65" t="s">
        <v>64</v>
      </c>
      <c r="E103" s="66">
        <v>162.15319926873858</v>
      </c>
      <c r="F103" s="68">
        <v>99.99980595555195</v>
      </c>
      <c r="G103" s="103" t="s">
        <v>789</v>
      </c>
      <c r="H103" s="65"/>
      <c r="I103" s="69" t="s">
        <v>309</v>
      </c>
      <c r="J103" s="70"/>
      <c r="K103" s="70"/>
      <c r="L103" s="69" t="s">
        <v>4727</v>
      </c>
      <c r="M103" s="73">
        <v>1.0646685463873442</v>
      </c>
      <c r="N103" s="74">
        <v>9024.0693359375</v>
      </c>
      <c r="O103" s="74">
        <v>8120.2978515625</v>
      </c>
      <c r="P103" s="75"/>
      <c r="Q103" s="76"/>
      <c r="R103" s="76"/>
      <c r="S103" s="88"/>
      <c r="T103" s="48">
        <v>0</v>
      </c>
      <c r="U103" s="48">
        <v>2</v>
      </c>
      <c r="V103" s="49">
        <v>0</v>
      </c>
      <c r="W103" s="49">
        <v>0.0006</v>
      </c>
      <c r="X103" s="49">
        <v>8E-05</v>
      </c>
      <c r="Y103" s="49">
        <v>0.559317</v>
      </c>
      <c r="Z103" s="49">
        <v>0.5</v>
      </c>
      <c r="AA103" s="49">
        <v>0</v>
      </c>
      <c r="AB103" s="71">
        <v>103</v>
      </c>
      <c r="AC103" s="71"/>
      <c r="AD103" s="72"/>
      <c r="AE103" s="78" t="s">
        <v>2789</v>
      </c>
      <c r="AF103" s="78">
        <v>185</v>
      </c>
      <c r="AG103" s="78">
        <v>73</v>
      </c>
      <c r="AH103" s="78">
        <v>13365</v>
      </c>
      <c r="AI103" s="78">
        <v>5367</v>
      </c>
      <c r="AJ103" s="78"/>
      <c r="AK103" s="78" t="s">
        <v>3176</v>
      </c>
      <c r="AL103" s="78" t="s">
        <v>3513</v>
      </c>
      <c r="AM103" s="78"/>
      <c r="AN103" s="78"/>
      <c r="AO103" s="80">
        <v>41032.316979166666</v>
      </c>
      <c r="AP103" s="78"/>
      <c r="AQ103" s="78" t="b">
        <v>1</v>
      </c>
      <c r="AR103" s="78" t="b">
        <v>0</v>
      </c>
      <c r="AS103" s="78" t="b">
        <v>0</v>
      </c>
      <c r="AT103" s="78"/>
      <c r="AU103" s="78">
        <v>2</v>
      </c>
      <c r="AV103" s="83" t="s">
        <v>4181</v>
      </c>
      <c r="AW103" s="78" t="b">
        <v>0</v>
      </c>
      <c r="AX103" s="78" t="s">
        <v>4210</v>
      </c>
      <c r="AY103" s="83" t="s">
        <v>4311</v>
      </c>
      <c r="AZ103" s="78" t="s">
        <v>66</v>
      </c>
      <c r="BA103" s="78" t="str">
        <f>REPLACE(INDEX(GroupVertices[Group],MATCH(Vertices[[#This Row],[Vertex]],GroupVertices[Vertex],0)),1,1,"")</f>
        <v>3</v>
      </c>
      <c r="BB103" s="48"/>
      <c r="BC103" s="48"/>
      <c r="BD103" s="48"/>
      <c r="BE103" s="48"/>
      <c r="BF103" s="48" t="s">
        <v>663</v>
      </c>
      <c r="BG103" s="48" t="s">
        <v>663</v>
      </c>
      <c r="BH103" s="119" t="s">
        <v>5431</v>
      </c>
      <c r="BI103" s="119" t="s">
        <v>5431</v>
      </c>
      <c r="BJ103" s="119" t="s">
        <v>5497</v>
      </c>
      <c r="BK103" s="119" t="s">
        <v>5497</v>
      </c>
      <c r="BL103" s="119">
        <v>0</v>
      </c>
      <c r="BM103" s="123">
        <v>0</v>
      </c>
      <c r="BN103" s="119">
        <v>0</v>
      </c>
      <c r="BO103" s="123">
        <v>0</v>
      </c>
      <c r="BP103" s="119">
        <v>0</v>
      </c>
      <c r="BQ103" s="123">
        <v>0</v>
      </c>
      <c r="BR103" s="119">
        <v>6</v>
      </c>
      <c r="BS103" s="123">
        <v>100</v>
      </c>
      <c r="BT103" s="119">
        <v>6</v>
      </c>
      <c r="BU103" s="2"/>
      <c r="BV103" s="3"/>
      <c r="BW103" s="3"/>
      <c r="BX103" s="3"/>
      <c r="BY103" s="3"/>
    </row>
    <row r="104" spans="1:77" ht="41.45" customHeight="1">
      <c r="A104" s="64" t="s">
        <v>310</v>
      </c>
      <c r="C104" s="65"/>
      <c r="D104" s="65" t="s">
        <v>64</v>
      </c>
      <c r="E104" s="66">
        <v>162.2980040569983</v>
      </c>
      <c r="F104" s="68">
        <v>99.9996225436764</v>
      </c>
      <c r="G104" s="103" t="s">
        <v>790</v>
      </c>
      <c r="H104" s="65"/>
      <c r="I104" s="69" t="s">
        <v>310</v>
      </c>
      <c r="J104" s="70"/>
      <c r="K104" s="70"/>
      <c r="L104" s="69" t="s">
        <v>4728</v>
      </c>
      <c r="M104" s="73">
        <v>1.1257936107808615</v>
      </c>
      <c r="N104" s="74">
        <v>9384.4306640625</v>
      </c>
      <c r="O104" s="74">
        <v>4576.3203125</v>
      </c>
      <c r="P104" s="75"/>
      <c r="Q104" s="76"/>
      <c r="R104" s="76"/>
      <c r="S104" s="88"/>
      <c r="T104" s="48">
        <v>0</v>
      </c>
      <c r="U104" s="48">
        <v>2</v>
      </c>
      <c r="V104" s="49">
        <v>0</v>
      </c>
      <c r="W104" s="49">
        <v>0.0006</v>
      </c>
      <c r="X104" s="49">
        <v>8E-05</v>
      </c>
      <c r="Y104" s="49">
        <v>0.559317</v>
      </c>
      <c r="Z104" s="49">
        <v>0.5</v>
      </c>
      <c r="AA104" s="49">
        <v>0</v>
      </c>
      <c r="AB104" s="71">
        <v>104</v>
      </c>
      <c r="AC104" s="71"/>
      <c r="AD104" s="72"/>
      <c r="AE104" s="78" t="s">
        <v>2790</v>
      </c>
      <c r="AF104" s="78">
        <v>76</v>
      </c>
      <c r="AG104" s="78">
        <v>142</v>
      </c>
      <c r="AH104" s="78">
        <v>44678</v>
      </c>
      <c r="AI104" s="78">
        <v>38430</v>
      </c>
      <c r="AJ104" s="78"/>
      <c r="AK104" s="78" t="s">
        <v>3177</v>
      </c>
      <c r="AL104" s="78"/>
      <c r="AM104" s="78"/>
      <c r="AN104" s="78"/>
      <c r="AO104" s="80">
        <v>41435.63087962963</v>
      </c>
      <c r="AP104" s="83" t="s">
        <v>3918</v>
      </c>
      <c r="AQ104" s="78" t="b">
        <v>1</v>
      </c>
      <c r="AR104" s="78" t="b">
        <v>0</v>
      </c>
      <c r="AS104" s="78" t="b">
        <v>1</v>
      </c>
      <c r="AT104" s="78"/>
      <c r="AU104" s="78">
        <v>3</v>
      </c>
      <c r="AV104" s="83" t="s">
        <v>4181</v>
      </c>
      <c r="AW104" s="78" t="b">
        <v>0</v>
      </c>
      <c r="AX104" s="78" t="s">
        <v>4210</v>
      </c>
      <c r="AY104" s="83" t="s">
        <v>4312</v>
      </c>
      <c r="AZ104" s="78" t="s">
        <v>66</v>
      </c>
      <c r="BA104" s="78" t="str">
        <f>REPLACE(INDEX(GroupVertices[Group],MATCH(Vertices[[#This Row],[Vertex]],GroupVertices[Vertex],0)),1,1,"")</f>
        <v>3</v>
      </c>
      <c r="BB104" s="48"/>
      <c r="BC104" s="48"/>
      <c r="BD104" s="48"/>
      <c r="BE104" s="48"/>
      <c r="BF104" s="48" t="s">
        <v>663</v>
      </c>
      <c r="BG104" s="48" t="s">
        <v>663</v>
      </c>
      <c r="BH104" s="119" t="s">
        <v>5431</v>
      </c>
      <c r="BI104" s="119" t="s">
        <v>5431</v>
      </c>
      <c r="BJ104" s="119" t="s">
        <v>5497</v>
      </c>
      <c r="BK104" s="119" t="s">
        <v>5497</v>
      </c>
      <c r="BL104" s="119">
        <v>0</v>
      </c>
      <c r="BM104" s="123">
        <v>0</v>
      </c>
      <c r="BN104" s="119">
        <v>0</v>
      </c>
      <c r="BO104" s="123">
        <v>0</v>
      </c>
      <c r="BP104" s="119">
        <v>0</v>
      </c>
      <c r="BQ104" s="123">
        <v>0</v>
      </c>
      <c r="BR104" s="119">
        <v>6</v>
      </c>
      <c r="BS104" s="123">
        <v>100</v>
      </c>
      <c r="BT104" s="119">
        <v>6</v>
      </c>
      <c r="BU104" s="2"/>
      <c r="BV104" s="3"/>
      <c r="BW104" s="3"/>
      <c r="BX104" s="3"/>
      <c r="BY104" s="3"/>
    </row>
    <row r="105" spans="1:77" ht="41.45" customHeight="1">
      <c r="A105" s="64" t="s">
        <v>311</v>
      </c>
      <c r="C105" s="65"/>
      <c r="D105" s="65" t="s">
        <v>64</v>
      </c>
      <c r="E105" s="66">
        <v>162.736615662017</v>
      </c>
      <c r="F105" s="68">
        <v>99.99906699176348</v>
      </c>
      <c r="G105" s="103" t="s">
        <v>791</v>
      </c>
      <c r="H105" s="65"/>
      <c r="I105" s="69" t="s">
        <v>311</v>
      </c>
      <c r="J105" s="70"/>
      <c r="K105" s="70"/>
      <c r="L105" s="69" t="s">
        <v>4729</v>
      </c>
      <c r="M105" s="73">
        <v>1.3109405449583265</v>
      </c>
      <c r="N105" s="74">
        <v>8713.6904296875</v>
      </c>
      <c r="O105" s="74">
        <v>8181.53564453125</v>
      </c>
      <c r="P105" s="75"/>
      <c r="Q105" s="76"/>
      <c r="R105" s="76"/>
      <c r="S105" s="88"/>
      <c r="T105" s="48">
        <v>0</v>
      </c>
      <c r="U105" s="48">
        <v>2</v>
      </c>
      <c r="V105" s="49">
        <v>0</v>
      </c>
      <c r="W105" s="49">
        <v>0.0006</v>
      </c>
      <c r="X105" s="49">
        <v>8E-05</v>
      </c>
      <c r="Y105" s="49">
        <v>0.559317</v>
      </c>
      <c r="Z105" s="49">
        <v>0.5</v>
      </c>
      <c r="AA105" s="49">
        <v>0</v>
      </c>
      <c r="AB105" s="71">
        <v>105</v>
      </c>
      <c r="AC105" s="71"/>
      <c r="AD105" s="72"/>
      <c r="AE105" s="78" t="s">
        <v>2791</v>
      </c>
      <c r="AF105" s="78">
        <v>640</v>
      </c>
      <c r="AG105" s="78">
        <v>351</v>
      </c>
      <c r="AH105" s="78">
        <v>52475</v>
      </c>
      <c r="AI105" s="78">
        <v>39655</v>
      </c>
      <c r="AJ105" s="78"/>
      <c r="AK105" s="78" t="s">
        <v>3178</v>
      </c>
      <c r="AL105" s="78"/>
      <c r="AM105" s="78"/>
      <c r="AN105" s="78"/>
      <c r="AO105" s="80">
        <v>40012.626967592594</v>
      </c>
      <c r="AP105" s="83" t="s">
        <v>3919</v>
      </c>
      <c r="AQ105" s="78" t="b">
        <v>0</v>
      </c>
      <c r="AR105" s="78" t="b">
        <v>0</v>
      </c>
      <c r="AS105" s="78" t="b">
        <v>0</v>
      </c>
      <c r="AT105" s="78"/>
      <c r="AU105" s="78">
        <v>11</v>
      </c>
      <c r="AV105" s="83" t="s">
        <v>4188</v>
      </c>
      <c r="AW105" s="78" t="b">
        <v>0</v>
      </c>
      <c r="AX105" s="78" t="s">
        <v>4210</v>
      </c>
      <c r="AY105" s="83" t="s">
        <v>4313</v>
      </c>
      <c r="AZ105" s="78" t="s">
        <v>66</v>
      </c>
      <c r="BA105" s="78" t="str">
        <f>REPLACE(INDEX(GroupVertices[Group],MATCH(Vertices[[#This Row],[Vertex]],GroupVertices[Vertex],0)),1,1,"")</f>
        <v>3</v>
      </c>
      <c r="BB105" s="48"/>
      <c r="BC105" s="48"/>
      <c r="BD105" s="48"/>
      <c r="BE105" s="48"/>
      <c r="BF105" s="48"/>
      <c r="BG105" s="48"/>
      <c r="BH105" s="119" t="s">
        <v>5433</v>
      </c>
      <c r="BI105" s="119" t="s">
        <v>5433</v>
      </c>
      <c r="BJ105" s="119" t="s">
        <v>5499</v>
      </c>
      <c r="BK105" s="119" t="s">
        <v>5499</v>
      </c>
      <c r="BL105" s="119">
        <v>2</v>
      </c>
      <c r="BM105" s="123">
        <v>5.128205128205129</v>
      </c>
      <c r="BN105" s="119">
        <v>1</v>
      </c>
      <c r="BO105" s="123">
        <v>2.5641025641025643</v>
      </c>
      <c r="BP105" s="119">
        <v>1</v>
      </c>
      <c r="BQ105" s="123">
        <v>2.5641025641025643</v>
      </c>
      <c r="BR105" s="119">
        <v>36</v>
      </c>
      <c r="BS105" s="123">
        <v>92.3076923076923</v>
      </c>
      <c r="BT105" s="119">
        <v>39</v>
      </c>
      <c r="BU105" s="2"/>
      <c r="BV105" s="3"/>
      <c r="BW105" s="3"/>
      <c r="BX105" s="3"/>
      <c r="BY105" s="3"/>
    </row>
    <row r="106" spans="1:77" ht="41.45" customHeight="1">
      <c r="A106" s="64" t="s">
        <v>312</v>
      </c>
      <c r="C106" s="65"/>
      <c r="D106" s="65" t="s">
        <v>64</v>
      </c>
      <c r="E106" s="66">
        <v>162.2560316546042</v>
      </c>
      <c r="F106" s="68">
        <v>99.99967570653887</v>
      </c>
      <c r="G106" s="103" t="s">
        <v>792</v>
      </c>
      <c r="H106" s="65"/>
      <c r="I106" s="69" t="s">
        <v>312</v>
      </c>
      <c r="J106" s="70"/>
      <c r="K106" s="70"/>
      <c r="L106" s="69" t="s">
        <v>4730</v>
      </c>
      <c r="M106" s="73">
        <v>1.108076200811726</v>
      </c>
      <c r="N106" s="74">
        <v>9447.5302734375</v>
      </c>
      <c r="O106" s="74">
        <v>8069.90771484375</v>
      </c>
      <c r="P106" s="75"/>
      <c r="Q106" s="76"/>
      <c r="R106" s="76"/>
      <c r="S106" s="88"/>
      <c r="T106" s="48">
        <v>0</v>
      </c>
      <c r="U106" s="48">
        <v>2</v>
      </c>
      <c r="V106" s="49">
        <v>0</v>
      </c>
      <c r="W106" s="49">
        <v>0.0006</v>
      </c>
      <c r="X106" s="49">
        <v>8E-05</v>
      </c>
      <c r="Y106" s="49">
        <v>0.559317</v>
      </c>
      <c r="Z106" s="49">
        <v>0.5</v>
      </c>
      <c r="AA106" s="49">
        <v>0</v>
      </c>
      <c r="AB106" s="71">
        <v>106</v>
      </c>
      <c r="AC106" s="71"/>
      <c r="AD106" s="72"/>
      <c r="AE106" s="78" t="s">
        <v>2792</v>
      </c>
      <c r="AF106" s="78">
        <v>379</v>
      </c>
      <c r="AG106" s="78">
        <v>122</v>
      </c>
      <c r="AH106" s="78">
        <v>1319</v>
      </c>
      <c r="AI106" s="78">
        <v>39650</v>
      </c>
      <c r="AJ106" s="78"/>
      <c r="AK106" s="78" t="s">
        <v>3179</v>
      </c>
      <c r="AL106" s="78" t="s">
        <v>3514</v>
      </c>
      <c r="AM106" s="78"/>
      <c r="AN106" s="78"/>
      <c r="AO106" s="80">
        <v>43444.549988425926</v>
      </c>
      <c r="AP106" s="83" t="s">
        <v>3920</v>
      </c>
      <c r="AQ106" s="78" t="b">
        <v>1</v>
      </c>
      <c r="AR106" s="78" t="b">
        <v>0</v>
      </c>
      <c r="AS106" s="78" t="b">
        <v>1</v>
      </c>
      <c r="AT106" s="78"/>
      <c r="AU106" s="78">
        <v>13</v>
      </c>
      <c r="AV106" s="78"/>
      <c r="AW106" s="78" t="b">
        <v>0</v>
      </c>
      <c r="AX106" s="78" t="s">
        <v>4210</v>
      </c>
      <c r="AY106" s="83" t="s">
        <v>4314</v>
      </c>
      <c r="AZ106" s="78" t="s">
        <v>66</v>
      </c>
      <c r="BA106" s="78" t="str">
        <f>REPLACE(INDEX(GroupVertices[Group],MATCH(Vertices[[#This Row],[Vertex]],GroupVertices[Vertex],0)),1,1,"")</f>
        <v>3</v>
      </c>
      <c r="BB106" s="48"/>
      <c r="BC106" s="48"/>
      <c r="BD106" s="48"/>
      <c r="BE106" s="48"/>
      <c r="BF106" s="48"/>
      <c r="BG106" s="48"/>
      <c r="BH106" s="119" t="s">
        <v>5433</v>
      </c>
      <c r="BI106" s="119" t="s">
        <v>5433</v>
      </c>
      <c r="BJ106" s="119" t="s">
        <v>5499</v>
      </c>
      <c r="BK106" s="119" t="s">
        <v>5499</v>
      </c>
      <c r="BL106" s="119">
        <v>2</v>
      </c>
      <c r="BM106" s="123">
        <v>5.128205128205129</v>
      </c>
      <c r="BN106" s="119">
        <v>1</v>
      </c>
      <c r="BO106" s="123">
        <v>2.5641025641025643</v>
      </c>
      <c r="BP106" s="119">
        <v>1</v>
      </c>
      <c r="BQ106" s="123">
        <v>2.5641025641025643</v>
      </c>
      <c r="BR106" s="119">
        <v>36</v>
      </c>
      <c r="BS106" s="123">
        <v>92.3076923076923</v>
      </c>
      <c r="BT106" s="119">
        <v>39</v>
      </c>
      <c r="BU106" s="2"/>
      <c r="BV106" s="3"/>
      <c r="BW106" s="3"/>
      <c r="BX106" s="3"/>
      <c r="BY106" s="3"/>
    </row>
    <row r="107" spans="1:77" ht="41.45" customHeight="1">
      <c r="A107" s="64" t="s">
        <v>313</v>
      </c>
      <c r="C107" s="65"/>
      <c r="D107" s="65" t="s">
        <v>64</v>
      </c>
      <c r="E107" s="66">
        <v>162.73451704189728</v>
      </c>
      <c r="F107" s="68">
        <v>99.9990696499066</v>
      </c>
      <c r="G107" s="103" t="s">
        <v>793</v>
      </c>
      <c r="H107" s="65"/>
      <c r="I107" s="69" t="s">
        <v>313</v>
      </c>
      <c r="J107" s="70"/>
      <c r="K107" s="70"/>
      <c r="L107" s="69" t="s">
        <v>4731</v>
      </c>
      <c r="M107" s="73">
        <v>1.3100546744598698</v>
      </c>
      <c r="N107" s="74">
        <v>9222.5966796875</v>
      </c>
      <c r="O107" s="74">
        <v>8715.0673828125</v>
      </c>
      <c r="P107" s="75"/>
      <c r="Q107" s="76"/>
      <c r="R107" s="76"/>
      <c r="S107" s="88"/>
      <c r="T107" s="48">
        <v>0</v>
      </c>
      <c r="U107" s="48">
        <v>2</v>
      </c>
      <c r="V107" s="49">
        <v>0</v>
      </c>
      <c r="W107" s="49">
        <v>0.0006</v>
      </c>
      <c r="X107" s="49">
        <v>8E-05</v>
      </c>
      <c r="Y107" s="49">
        <v>0.559317</v>
      </c>
      <c r="Z107" s="49">
        <v>0.5</v>
      </c>
      <c r="AA107" s="49">
        <v>0</v>
      </c>
      <c r="AB107" s="71">
        <v>107</v>
      </c>
      <c r="AC107" s="71"/>
      <c r="AD107" s="72"/>
      <c r="AE107" s="78" t="s">
        <v>2793</v>
      </c>
      <c r="AF107" s="78">
        <v>87</v>
      </c>
      <c r="AG107" s="78">
        <v>350</v>
      </c>
      <c r="AH107" s="78">
        <v>45171</v>
      </c>
      <c r="AI107" s="78">
        <v>3321</v>
      </c>
      <c r="AJ107" s="78"/>
      <c r="AK107" s="78"/>
      <c r="AL107" s="78"/>
      <c r="AM107" s="78"/>
      <c r="AN107" s="78"/>
      <c r="AO107" s="80">
        <v>40945.696076388886</v>
      </c>
      <c r="AP107" s="83" t="s">
        <v>3921</v>
      </c>
      <c r="AQ107" s="78" t="b">
        <v>0</v>
      </c>
      <c r="AR107" s="78" t="b">
        <v>0</v>
      </c>
      <c r="AS107" s="78" t="b">
        <v>1</v>
      </c>
      <c r="AT107" s="78"/>
      <c r="AU107" s="78">
        <v>13</v>
      </c>
      <c r="AV107" s="83" t="s">
        <v>4197</v>
      </c>
      <c r="AW107" s="78" t="b">
        <v>0</v>
      </c>
      <c r="AX107" s="78" t="s">
        <v>4210</v>
      </c>
      <c r="AY107" s="83" t="s">
        <v>4315</v>
      </c>
      <c r="AZ107" s="78" t="s">
        <v>66</v>
      </c>
      <c r="BA107" s="78" t="str">
        <f>REPLACE(INDEX(GroupVertices[Group],MATCH(Vertices[[#This Row],[Vertex]],GroupVertices[Vertex],0)),1,1,"")</f>
        <v>3</v>
      </c>
      <c r="BB107" s="48"/>
      <c r="BC107" s="48"/>
      <c r="BD107" s="48"/>
      <c r="BE107" s="48"/>
      <c r="BF107" s="48"/>
      <c r="BG107" s="48"/>
      <c r="BH107" s="119" t="s">
        <v>5433</v>
      </c>
      <c r="BI107" s="119" t="s">
        <v>5433</v>
      </c>
      <c r="BJ107" s="119" t="s">
        <v>5499</v>
      </c>
      <c r="BK107" s="119" t="s">
        <v>5499</v>
      </c>
      <c r="BL107" s="119">
        <v>2</v>
      </c>
      <c r="BM107" s="123">
        <v>5.128205128205129</v>
      </c>
      <c r="BN107" s="119">
        <v>1</v>
      </c>
      <c r="BO107" s="123">
        <v>2.5641025641025643</v>
      </c>
      <c r="BP107" s="119">
        <v>1</v>
      </c>
      <c r="BQ107" s="123">
        <v>2.5641025641025643</v>
      </c>
      <c r="BR107" s="119">
        <v>36</v>
      </c>
      <c r="BS107" s="123">
        <v>92.3076923076923</v>
      </c>
      <c r="BT107" s="119">
        <v>39</v>
      </c>
      <c r="BU107" s="2"/>
      <c r="BV107" s="3"/>
      <c r="BW107" s="3"/>
      <c r="BX107" s="3"/>
      <c r="BY107" s="3"/>
    </row>
    <row r="108" spans="1:77" ht="41.45" customHeight="1">
      <c r="A108" s="64" t="s">
        <v>314</v>
      </c>
      <c r="C108" s="65"/>
      <c r="D108" s="65" t="s">
        <v>64</v>
      </c>
      <c r="E108" s="66">
        <v>167.8803335754176</v>
      </c>
      <c r="F108" s="68">
        <v>99.99255188296657</v>
      </c>
      <c r="G108" s="103" t="s">
        <v>794</v>
      </c>
      <c r="H108" s="65"/>
      <c r="I108" s="69" t="s">
        <v>314</v>
      </c>
      <c r="J108" s="70"/>
      <c r="K108" s="70"/>
      <c r="L108" s="69" t="s">
        <v>4732</v>
      </c>
      <c r="M108" s="73">
        <v>3.4822091366758716</v>
      </c>
      <c r="N108" s="74">
        <v>3887.227783203125</v>
      </c>
      <c r="O108" s="74">
        <v>4785.916015625</v>
      </c>
      <c r="P108" s="75"/>
      <c r="Q108" s="76"/>
      <c r="R108" s="76"/>
      <c r="S108" s="88"/>
      <c r="T108" s="48">
        <v>0</v>
      </c>
      <c r="U108" s="48">
        <v>1</v>
      </c>
      <c r="V108" s="49">
        <v>0</v>
      </c>
      <c r="W108" s="49">
        <v>0.000948</v>
      </c>
      <c r="X108" s="49">
        <v>0.00283</v>
      </c>
      <c r="Y108" s="49">
        <v>0.493722</v>
      </c>
      <c r="Z108" s="49">
        <v>0</v>
      </c>
      <c r="AA108" s="49">
        <v>0</v>
      </c>
      <c r="AB108" s="71">
        <v>108</v>
      </c>
      <c r="AC108" s="71"/>
      <c r="AD108" s="72"/>
      <c r="AE108" s="78" t="s">
        <v>2794</v>
      </c>
      <c r="AF108" s="78">
        <v>4996</v>
      </c>
      <c r="AG108" s="78">
        <v>2802</v>
      </c>
      <c r="AH108" s="78">
        <v>18481</v>
      </c>
      <c r="AI108" s="78">
        <v>54898</v>
      </c>
      <c r="AJ108" s="78"/>
      <c r="AK108" s="78" t="s">
        <v>3180</v>
      </c>
      <c r="AL108" s="78" t="s">
        <v>3515</v>
      </c>
      <c r="AM108" s="83" t="s">
        <v>3732</v>
      </c>
      <c r="AN108" s="78"/>
      <c r="AO108" s="80">
        <v>43009.29413194444</v>
      </c>
      <c r="AP108" s="83" t="s">
        <v>3922</v>
      </c>
      <c r="AQ108" s="78" t="b">
        <v>0</v>
      </c>
      <c r="AR108" s="78" t="b">
        <v>0</v>
      </c>
      <c r="AS108" s="78" t="b">
        <v>0</v>
      </c>
      <c r="AT108" s="78"/>
      <c r="AU108" s="78">
        <v>12</v>
      </c>
      <c r="AV108" s="83" t="s">
        <v>4181</v>
      </c>
      <c r="AW108" s="78" t="b">
        <v>0</v>
      </c>
      <c r="AX108" s="78" t="s">
        <v>4210</v>
      </c>
      <c r="AY108" s="83" t="s">
        <v>4316</v>
      </c>
      <c r="AZ108" s="78" t="s">
        <v>66</v>
      </c>
      <c r="BA108" s="78" t="str">
        <f>REPLACE(INDEX(GroupVertices[Group],MATCH(Vertices[[#This Row],[Vertex]],GroupVertices[Vertex],0)),1,1,"")</f>
        <v>1</v>
      </c>
      <c r="BB108" s="48"/>
      <c r="BC108" s="48"/>
      <c r="BD108" s="48"/>
      <c r="BE108" s="48"/>
      <c r="BF108" s="48" t="s">
        <v>660</v>
      </c>
      <c r="BG108" s="48" t="s">
        <v>660</v>
      </c>
      <c r="BH108" s="119" t="s">
        <v>5427</v>
      </c>
      <c r="BI108" s="119" t="s">
        <v>5427</v>
      </c>
      <c r="BJ108" s="119" t="s">
        <v>5494</v>
      </c>
      <c r="BK108" s="119" t="s">
        <v>5494</v>
      </c>
      <c r="BL108" s="119">
        <v>1</v>
      </c>
      <c r="BM108" s="123">
        <v>2.9411764705882355</v>
      </c>
      <c r="BN108" s="119">
        <v>0</v>
      </c>
      <c r="BO108" s="123">
        <v>0</v>
      </c>
      <c r="BP108" s="119">
        <v>0</v>
      </c>
      <c r="BQ108" s="123">
        <v>0</v>
      </c>
      <c r="BR108" s="119">
        <v>33</v>
      </c>
      <c r="BS108" s="123">
        <v>97.05882352941177</v>
      </c>
      <c r="BT108" s="119">
        <v>34</v>
      </c>
      <c r="BU108" s="2"/>
      <c r="BV108" s="3"/>
      <c r="BW108" s="3"/>
      <c r="BX108" s="3"/>
      <c r="BY108" s="3"/>
    </row>
    <row r="109" spans="1:77" ht="41.45" customHeight="1">
      <c r="A109" s="64" t="s">
        <v>315</v>
      </c>
      <c r="C109" s="65"/>
      <c r="D109" s="65" t="s">
        <v>64</v>
      </c>
      <c r="E109" s="66">
        <v>163.72926297863816</v>
      </c>
      <c r="F109" s="68">
        <v>99.99780969006582</v>
      </c>
      <c r="G109" s="103" t="s">
        <v>795</v>
      </c>
      <c r="H109" s="65"/>
      <c r="I109" s="69" t="s">
        <v>315</v>
      </c>
      <c r="J109" s="70"/>
      <c r="K109" s="70"/>
      <c r="L109" s="69" t="s">
        <v>4733</v>
      </c>
      <c r="M109" s="73">
        <v>1.7299572907283791</v>
      </c>
      <c r="N109" s="74">
        <v>3075.420166015625</v>
      </c>
      <c r="O109" s="74">
        <v>1082.8126220703125</v>
      </c>
      <c r="P109" s="75"/>
      <c r="Q109" s="76"/>
      <c r="R109" s="76"/>
      <c r="S109" s="88"/>
      <c r="T109" s="48">
        <v>0</v>
      </c>
      <c r="U109" s="48">
        <v>1</v>
      </c>
      <c r="V109" s="49">
        <v>0</v>
      </c>
      <c r="W109" s="49">
        <v>0.000948</v>
      </c>
      <c r="X109" s="49">
        <v>0.00283</v>
      </c>
      <c r="Y109" s="49">
        <v>0.493722</v>
      </c>
      <c r="Z109" s="49">
        <v>0</v>
      </c>
      <c r="AA109" s="49">
        <v>0</v>
      </c>
      <c r="AB109" s="71">
        <v>109</v>
      </c>
      <c r="AC109" s="71"/>
      <c r="AD109" s="72"/>
      <c r="AE109" s="78" t="s">
        <v>2795</v>
      </c>
      <c r="AF109" s="78">
        <v>802</v>
      </c>
      <c r="AG109" s="78">
        <v>824</v>
      </c>
      <c r="AH109" s="78">
        <v>11138</v>
      </c>
      <c r="AI109" s="78">
        <v>4559</v>
      </c>
      <c r="AJ109" s="78"/>
      <c r="AK109" s="78" t="s">
        <v>3181</v>
      </c>
      <c r="AL109" s="78" t="s">
        <v>3516</v>
      </c>
      <c r="AM109" s="83" t="s">
        <v>3733</v>
      </c>
      <c r="AN109" s="78"/>
      <c r="AO109" s="80">
        <v>40125.82732638889</v>
      </c>
      <c r="AP109" s="83" t="s">
        <v>3923</v>
      </c>
      <c r="AQ109" s="78" t="b">
        <v>0</v>
      </c>
      <c r="AR109" s="78" t="b">
        <v>0</v>
      </c>
      <c r="AS109" s="78" t="b">
        <v>0</v>
      </c>
      <c r="AT109" s="78"/>
      <c r="AU109" s="78">
        <v>91</v>
      </c>
      <c r="AV109" s="83" t="s">
        <v>4197</v>
      </c>
      <c r="AW109" s="78" t="b">
        <v>0</v>
      </c>
      <c r="AX109" s="78" t="s">
        <v>4210</v>
      </c>
      <c r="AY109" s="83" t="s">
        <v>4317</v>
      </c>
      <c r="AZ109" s="78" t="s">
        <v>66</v>
      </c>
      <c r="BA109" s="78" t="str">
        <f>REPLACE(INDEX(GroupVertices[Group],MATCH(Vertices[[#This Row],[Vertex]],GroupVertices[Vertex],0)),1,1,"")</f>
        <v>1</v>
      </c>
      <c r="BB109" s="48"/>
      <c r="BC109" s="48"/>
      <c r="BD109" s="48"/>
      <c r="BE109" s="48"/>
      <c r="BF109" s="48" t="s">
        <v>660</v>
      </c>
      <c r="BG109" s="48" t="s">
        <v>660</v>
      </c>
      <c r="BH109" s="119" t="s">
        <v>5427</v>
      </c>
      <c r="BI109" s="119" t="s">
        <v>5427</v>
      </c>
      <c r="BJ109" s="119" t="s">
        <v>5494</v>
      </c>
      <c r="BK109" s="119" t="s">
        <v>5494</v>
      </c>
      <c r="BL109" s="119">
        <v>1</v>
      </c>
      <c r="BM109" s="123">
        <v>2.9411764705882355</v>
      </c>
      <c r="BN109" s="119">
        <v>0</v>
      </c>
      <c r="BO109" s="123">
        <v>0</v>
      </c>
      <c r="BP109" s="119">
        <v>0</v>
      </c>
      <c r="BQ109" s="123">
        <v>0</v>
      </c>
      <c r="BR109" s="119">
        <v>33</v>
      </c>
      <c r="BS109" s="123">
        <v>97.05882352941177</v>
      </c>
      <c r="BT109" s="119">
        <v>34</v>
      </c>
      <c r="BU109" s="2"/>
      <c r="BV109" s="3"/>
      <c r="BW109" s="3"/>
      <c r="BX109" s="3"/>
      <c r="BY109" s="3"/>
    </row>
    <row r="110" spans="1:77" ht="41.45" customHeight="1">
      <c r="A110" s="64" t="s">
        <v>316</v>
      </c>
      <c r="C110" s="65"/>
      <c r="D110" s="65" t="s">
        <v>64</v>
      </c>
      <c r="E110" s="66">
        <v>162.4239212641807</v>
      </c>
      <c r="F110" s="68">
        <v>99.99946305508895</v>
      </c>
      <c r="G110" s="103" t="s">
        <v>796</v>
      </c>
      <c r="H110" s="65"/>
      <c r="I110" s="69" t="s">
        <v>316</v>
      </c>
      <c r="J110" s="70"/>
      <c r="K110" s="70"/>
      <c r="L110" s="69" t="s">
        <v>4734</v>
      </c>
      <c r="M110" s="73">
        <v>1.1789458406882676</v>
      </c>
      <c r="N110" s="74">
        <v>9692.7138671875</v>
      </c>
      <c r="O110" s="74">
        <v>8205.146484375</v>
      </c>
      <c r="P110" s="75"/>
      <c r="Q110" s="76"/>
      <c r="R110" s="76"/>
      <c r="S110" s="88"/>
      <c r="T110" s="48">
        <v>0</v>
      </c>
      <c r="U110" s="48">
        <v>2</v>
      </c>
      <c r="V110" s="49">
        <v>0</v>
      </c>
      <c r="W110" s="49">
        <v>0.0006</v>
      </c>
      <c r="X110" s="49">
        <v>8E-05</v>
      </c>
      <c r="Y110" s="49">
        <v>0.559317</v>
      </c>
      <c r="Z110" s="49">
        <v>0.5</v>
      </c>
      <c r="AA110" s="49">
        <v>0</v>
      </c>
      <c r="AB110" s="71">
        <v>110</v>
      </c>
      <c r="AC110" s="71"/>
      <c r="AD110" s="72"/>
      <c r="AE110" s="78" t="s">
        <v>2796</v>
      </c>
      <c r="AF110" s="78">
        <v>229</v>
      </c>
      <c r="AG110" s="78">
        <v>202</v>
      </c>
      <c r="AH110" s="78">
        <v>58391</v>
      </c>
      <c r="AI110" s="78">
        <v>2394</v>
      </c>
      <c r="AJ110" s="78"/>
      <c r="AK110" s="78" t="s">
        <v>3182</v>
      </c>
      <c r="AL110" s="78" t="s">
        <v>3517</v>
      </c>
      <c r="AM110" s="78"/>
      <c r="AN110" s="78"/>
      <c r="AO110" s="80">
        <v>40543.54336805556</v>
      </c>
      <c r="AP110" s="83" t="s">
        <v>3924</v>
      </c>
      <c r="AQ110" s="78" t="b">
        <v>0</v>
      </c>
      <c r="AR110" s="78" t="b">
        <v>0</v>
      </c>
      <c r="AS110" s="78" t="b">
        <v>0</v>
      </c>
      <c r="AT110" s="78"/>
      <c r="AU110" s="78">
        <v>12</v>
      </c>
      <c r="AV110" s="83" t="s">
        <v>4183</v>
      </c>
      <c r="AW110" s="78" t="b">
        <v>0</v>
      </c>
      <c r="AX110" s="78" t="s">
        <v>4210</v>
      </c>
      <c r="AY110" s="83" t="s">
        <v>4318</v>
      </c>
      <c r="AZ110" s="78" t="s">
        <v>66</v>
      </c>
      <c r="BA110" s="78" t="str">
        <f>REPLACE(INDEX(GroupVertices[Group],MATCH(Vertices[[#This Row],[Vertex]],GroupVertices[Vertex],0)),1,1,"")</f>
        <v>3</v>
      </c>
      <c r="BB110" s="48"/>
      <c r="BC110" s="48"/>
      <c r="BD110" s="48"/>
      <c r="BE110" s="48"/>
      <c r="BF110" s="48" t="s">
        <v>663</v>
      </c>
      <c r="BG110" s="48" t="s">
        <v>663</v>
      </c>
      <c r="BH110" s="119" t="s">
        <v>5431</v>
      </c>
      <c r="BI110" s="119" t="s">
        <v>5431</v>
      </c>
      <c r="BJ110" s="119" t="s">
        <v>5497</v>
      </c>
      <c r="BK110" s="119" t="s">
        <v>5497</v>
      </c>
      <c r="BL110" s="119">
        <v>0</v>
      </c>
      <c r="BM110" s="123">
        <v>0</v>
      </c>
      <c r="BN110" s="119">
        <v>0</v>
      </c>
      <c r="BO110" s="123">
        <v>0</v>
      </c>
      <c r="BP110" s="119">
        <v>0</v>
      </c>
      <c r="BQ110" s="123">
        <v>0</v>
      </c>
      <c r="BR110" s="119">
        <v>6</v>
      </c>
      <c r="BS110" s="123">
        <v>100</v>
      </c>
      <c r="BT110" s="119">
        <v>6</v>
      </c>
      <c r="BU110" s="2"/>
      <c r="BV110" s="3"/>
      <c r="BW110" s="3"/>
      <c r="BX110" s="3"/>
      <c r="BY110" s="3"/>
    </row>
    <row r="111" spans="1:77" ht="41.45" customHeight="1">
      <c r="A111" s="64" t="s">
        <v>317</v>
      </c>
      <c r="C111" s="65"/>
      <c r="D111" s="65" t="s">
        <v>64</v>
      </c>
      <c r="E111" s="66">
        <v>185.63256116801483</v>
      </c>
      <c r="F111" s="68">
        <v>99.97006665028069</v>
      </c>
      <c r="G111" s="103" t="s">
        <v>797</v>
      </c>
      <c r="H111" s="65"/>
      <c r="I111" s="69" t="s">
        <v>317</v>
      </c>
      <c r="J111" s="70"/>
      <c r="K111" s="70"/>
      <c r="L111" s="69" t="s">
        <v>4735</v>
      </c>
      <c r="M111" s="73">
        <v>10.975787683121695</v>
      </c>
      <c r="N111" s="74">
        <v>527.8110961914062</v>
      </c>
      <c r="O111" s="74">
        <v>3678.987060546875</v>
      </c>
      <c r="P111" s="75"/>
      <c r="Q111" s="76"/>
      <c r="R111" s="76"/>
      <c r="S111" s="88"/>
      <c r="T111" s="48">
        <v>0</v>
      </c>
      <c r="U111" s="48">
        <v>1</v>
      </c>
      <c r="V111" s="49">
        <v>0</v>
      </c>
      <c r="W111" s="49">
        <v>0.000948</v>
      </c>
      <c r="X111" s="49">
        <v>0.00283</v>
      </c>
      <c r="Y111" s="49">
        <v>0.493722</v>
      </c>
      <c r="Z111" s="49">
        <v>0</v>
      </c>
      <c r="AA111" s="49">
        <v>0</v>
      </c>
      <c r="AB111" s="71">
        <v>111</v>
      </c>
      <c r="AC111" s="71"/>
      <c r="AD111" s="72"/>
      <c r="AE111" s="78" t="s">
        <v>2797</v>
      </c>
      <c r="AF111" s="78">
        <v>9626</v>
      </c>
      <c r="AG111" s="78">
        <v>11261</v>
      </c>
      <c r="AH111" s="78">
        <v>240778</v>
      </c>
      <c r="AI111" s="78">
        <v>163858</v>
      </c>
      <c r="AJ111" s="78"/>
      <c r="AK111" s="78" t="s">
        <v>3183</v>
      </c>
      <c r="AL111" s="78" t="s">
        <v>3518</v>
      </c>
      <c r="AM111" s="78"/>
      <c r="AN111" s="78"/>
      <c r="AO111" s="80">
        <v>40946.693923611114</v>
      </c>
      <c r="AP111" s="83" t="s">
        <v>3925</v>
      </c>
      <c r="AQ111" s="78" t="b">
        <v>0</v>
      </c>
      <c r="AR111" s="78" t="b">
        <v>0</v>
      </c>
      <c r="AS111" s="78" t="b">
        <v>1</v>
      </c>
      <c r="AT111" s="78"/>
      <c r="AU111" s="78">
        <v>40</v>
      </c>
      <c r="AV111" s="83" t="s">
        <v>4189</v>
      </c>
      <c r="AW111" s="78" t="b">
        <v>0</v>
      </c>
      <c r="AX111" s="78" t="s">
        <v>4210</v>
      </c>
      <c r="AY111" s="83" t="s">
        <v>4319</v>
      </c>
      <c r="AZ111" s="78" t="s">
        <v>66</v>
      </c>
      <c r="BA111" s="78" t="str">
        <f>REPLACE(INDEX(GroupVertices[Group],MATCH(Vertices[[#This Row],[Vertex]],GroupVertices[Vertex],0)),1,1,"")</f>
        <v>1</v>
      </c>
      <c r="BB111" s="48"/>
      <c r="BC111" s="48"/>
      <c r="BD111" s="48"/>
      <c r="BE111" s="48"/>
      <c r="BF111" s="48" t="s">
        <v>660</v>
      </c>
      <c r="BG111" s="48" t="s">
        <v>660</v>
      </c>
      <c r="BH111" s="119" t="s">
        <v>5427</v>
      </c>
      <c r="BI111" s="119" t="s">
        <v>5427</v>
      </c>
      <c r="BJ111" s="119" t="s">
        <v>5494</v>
      </c>
      <c r="BK111" s="119" t="s">
        <v>5494</v>
      </c>
      <c r="BL111" s="119">
        <v>1</v>
      </c>
      <c r="BM111" s="123">
        <v>2.9411764705882355</v>
      </c>
      <c r="BN111" s="119">
        <v>0</v>
      </c>
      <c r="BO111" s="123">
        <v>0</v>
      </c>
      <c r="BP111" s="119">
        <v>0</v>
      </c>
      <c r="BQ111" s="123">
        <v>0</v>
      </c>
      <c r="BR111" s="119">
        <v>33</v>
      </c>
      <c r="BS111" s="123">
        <v>97.05882352941177</v>
      </c>
      <c r="BT111" s="119">
        <v>34</v>
      </c>
      <c r="BU111" s="2"/>
      <c r="BV111" s="3"/>
      <c r="BW111" s="3"/>
      <c r="BX111" s="3"/>
      <c r="BY111" s="3"/>
    </row>
    <row r="112" spans="1:77" ht="41.45" customHeight="1">
      <c r="A112" s="64" t="s">
        <v>318</v>
      </c>
      <c r="C112" s="65"/>
      <c r="D112" s="65" t="s">
        <v>64</v>
      </c>
      <c r="E112" s="66">
        <v>162.05036688287296</v>
      </c>
      <c r="F112" s="68">
        <v>99.99993620456502</v>
      </c>
      <c r="G112" s="103" t="s">
        <v>798</v>
      </c>
      <c r="H112" s="65"/>
      <c r="I112" s="69" t="s">
        <v>318</v>
      </c>
      <c r="J112" s="70"/>
      <c r="K112" s="70"/>
      <c r="L112" s="69" t="s">
        <v>4736</v>
      </c>
      <c r="M112" s="73">
        <v>1.0212608919629624</v>
      </c>
      <c r="N112" s="74">
        <v>2153.32666015625</v>
      </c>
      <c r="O112" s="74">
        <v>604.4927368164062</v>
      </c>
      <c r="P112" s="75"/>
      <c r="Q112" s="76"/>
      <c r="R112" s="76"/>
      <c r="S112" s="88"/>
      <c r="T112" s="48">
        <v>0</v>
      </c>
      <c r="U112" s="48">
        <v>1</v>
      </c>
      <c r="V112" s="49">
        <v>0</v>
      </c>
      <c r="W112" s="49">
        <v>0.000948</v>
      </c>
      <c r="X112" s="49">
        <v>0.00283</v>
      </c>
      <c r="Y112" s="49">
        <v>0.493722</v>
      </c>
      <c r="Z112" s="49">
        <v>0</v>
      </c>
      <c r="AA112" s="49">
        <v>0</v>
      </c>
      <c r="AB112" s="71">
        <v>112</v>
      </c>
      <c r="AC112" s="71"/>
      <c r="AD112" s="72"/>
      <c r="AE112" s="78" t="s">
        <v>2798</v>
      </c>
      <c r="AF112" s="78">
        <v>55</v>
      </c>
      <c r="AG112" s="78">
        <v>24</v>
      </c>
      <c r="AH112" s="78">
        <v>44</v>
      </c>
      <c r="AI112" s="78">
        <v>244</v>
      </c>
      <c r="AJ112" s="78"/>
      <c r="AK112" s="78"/>
      <c r="AL112" s="78"/>
      <c r="AM112" s="78"/>
      <c r="AN112" s="78"/>
      <c r="AO112" s="80">
        <v>40590.678773148145</v>
      </c>
      <c r="AP112" s="78"/>
      <c r="AQ112" s="78" t="b">
        <v>1</v>
      </c>
      <c r="AR112" s="78" t="b">
        <v>0</v>
      </c>
      <c r="AS112" s="78" t="b">
        <v>0</v>
      </c>
      <c r="AT112" s="78"/>
      <c r="AU112" s="78">
        <v>0</v>
      </c>
      <c r="AV112" s="83" t="s">
        <v>4181</v>
      </c>
      <c r="AW112" s="78" t="b">
        <v>0</v>
      </c>
      <c r="AX112" s="78" t="s">
        <v>4210</v>
      </c>
      <c r="AY112" s="83" t="s">
        <v>4320</v>
      </c>
      <c r="AZ112" s="78" t="s">
        <v>66</v>
      </c>
      <c r="BA112" s="78" t="str">
        <f>REPLACE(INDEX(GroupVertices[Group],MATCH(Vertices[[#This Row],[Vertex]],GroupVertices[Vertex],0)),1,1,"")</f>
        <v>1</v>
      </c>
      <c r="BB112" s="48"/>
      <c r="BC112" s="48"/>
      <c r="BD112" s="48"/>
      <c r="BE112" s="48"/>
      <c r="BF112" s="48" t="s">
        <v>5376</v>
      </c>
      <c r="BG112" s="48" t="s">
        <v>5405</v>
      </c>
      <c r="BH112" s="119" t="s">
        <v>5430</v>
      </c>
      <c r="BI112" s="119" t="s">
        <v>5469</v>
      </c>
      <c r="BJ112" s="119" t="s">
        <v>5495</v>
      </c>
      <c r="BK112" s="119" t="s">
        <v>5516</v>
      </c>
      <c r="BL112" s="119">
        <v>2</v>
      </c>
      <c r="BM112" s="123">
        <v>2.73972602739726</v>
      </c>
      <c r="BN112" s="119">
        <v>0</v>
      </c>
      <c r="BO112" s="123">
        <v>0</v>
      </c>
      <c r="BP112" s="119">
        <v>0</v>
      </c>
      <c r="BQ112" s="123">
        <v>0</v>
      </c>
      <c r="BR112" s="119">
        <v>71</v>
      </c>
      <c r="BS112" s="123">
        <v>97.26027397260275</v>
      </c>
      <c r="BT112" s="119">
        <v>73</v>
      </c>
      <c r="BU112" s="2"/>
      <c r="BV112" s="3"/>
      <c r="BW112" s="3"/>
      <c r="BX112" s="3"/>
      <c r="BY112" s="3"/>
    </row>
    <row r="113" spans="1:77" ht="41.45" customHeight="1">
      <c r="A113" s="64" t="s">
        <v>319</v>
      </c>
      <c r="C113" s="65"/>
      <c r="D113" s="65" t="s">
        <v>64</v>
      </c>
      <c r="E113" s="66">
        <v>184.65880143247102</v>
      </c>
      <c r="F113" s="68">
        <v>99.97130002869022</v>
      </c>
      <c r="G113" s="103" t="s">
        <v>799</v>
      </c>
      <c r="H113" s="65"/>
      <c r="I113" s="69" t="s">
        <v>319</v>
      </c>
      <c r="J113" s="70"/>
      <c r="K113" s="70"/>
      <c r="L113" s="69" t="s">
        <v>4737</v>
      </c>
      <c r="M113" s="73">
        <v>10.564743771837753</v>
      </c>
      <c r="N113" s="74">
        <v>3264.1201171875</v>
      </c>
      <c r="O113" s="74">
        <v>8425.314453125</v>
      </c>
      <c r="P113" s="75"/>
      <c r="Q113" s="76"/>
      <c r="R113" s="76"/>
      <c r="S113" s="88"/>
      <c r="T113" s="48">
        <v>0</v>
      </c>
      <c r="U113" s="48">
        <v>1</v>
      </c>
      <c r="V113" s="49">
        <v>0</v>
      </c>
      <c r="W113" s="49">
        <v>0.000948</v>
      </c>
      <c r="X113" s="49">
        <v>0.00283</v>
      </c>
      <c r="Y113" s="49">
        <v>0.493722</v>
      </c>
      <c r="Z113" s="49">
        <v>0</v>
      </c>
      <c r="AA113" s="49">
        <v>0</v>
      </c>
      <c r="AB113" s="71">
        <v>113</v>
      </c>
      <c r="AC113" s="71"/>
      <c r="AD113" s="72"/>
      <c r="AE113" s="78" t="s">
        <v>2799</v>
      </c>
      <c r="AF113" s="78">
        <v>10886</v>
      </c>
      <c r="AG113" s="78">
        <v>10797</v>
      </c>
      <c r="AH113" s="78">
        <v>271973</v>
      </c>
      <c r="AI113" s="78">
        <v>49587</v>
      </c>
      <c r="AJ113" s="78"/>
      <c r="AK113" s="78" t="s">
        <v>3184</v>
      </c>
      <c r="AL113" s="78" t="s">
        <v>3519</v>
      </c>
      <c r="AM113" s="78"/>
      <c r="AN113" s="78"/>
      <c r="AO113" s="80">
        <v>41871.811435185184</v>
      </c>
      <c r="AP113" s="83" t="s">
        <v>3926</v>
      </c>
      <c r="AQ113" s="78" t="b">
        <v>0</v>
      </c>
      <c r="AR113" s="78" t="b">
        <v>0</v>
      </c>
      <c r="AS113" s="78" t="b">
        <v>1</v>
      </c>
      <c r="AT113" s="78"/>
      <c r="AU113" s="78">
        <v>512</v>
      </c>
      <c r="AV113" s="83" t="s">
        <v>4181</v>
      </c>
      <c r="AW113" s="78" t="b">
        <v>0</v>
      </c>
      <c r="AX113" s="78" t="s">
        <v>4210</v>
      </c>
      <c r="AY113" s="83" t="s">
        <v>4321</v>
      </c>
      <c r="AZ113" s="78" t="s">
        <v>66</v>
      </c>
      <c r="BA113" s="78" t="str">
        <f>REPLACE(INDEX(GroupVertices[Group],MATCH(Vertices[[#This Row],[Vertex]],GroupVertices[Vertex],0)),1,1,"")</f>
        <v>1</v>
      </c>
      <c r="BB113" s="48"/>
      <c r="BC113" s="48"/>
      <c r="BD113" s="48"/>
      <c r="BE113" s="48"/>
      <c r="BF113" s="48" t="s">
        <v>660</v>
      </c>
      <c r="BG113" s="48" t="s">
        <v>660</v>
      </c>
      <c r="BH113" s="119" t="s">
        <v>5427</v>
      </c>
      <c r="BI113" s="119" t="s">
        <v>5427</v>
      </c>
      <c r="BJ113" s="119" t="s">
        <v>5494</v>
      </c>
      <c r="BK113" s="119" t="s">
        <v>5494</v>
      </c>
      <c r="BL113" s="119">
        <v>1</v>
      </c>
      <c r="BM113" s="123">
        <v>2.9411764705882355</v>
      </c>
      <c r="BN113" s="119">
        <v>0</v>
      </c>
      <c r="BO113" s="123">
        <v>0</v>
      </c>
      <c r="BP113" s="119">
        <v>0</v>
      </c>
      <c r="BQ113" s="123">
        <v>0</v>
      </c>
      <c r="BR113" s="119">
        <v>33</v>
      </c>
      <c r="BS113" s="123">
        <v>97.05882352941177</v>
      </c>
      <c r="BT113" s="119">
        <v>34</v>
      </c>
      <c r="BU113" s="2"/>
      <c r="BV113" s="3"/>
      <c r="BW113" s="3"/>
      <c r="BX113" s="3"/>
      <c r="BY113" s="3"/>
    </row>
    <row r="114" spans="1:77" ht="41.45" customHeight="1">
      <c r="A114" s="64" t="s">
        <v>320</v>
      </c>
      <c r="C114" s="65"/>
      <c r="D114" s="65" t="s">
        <v>64</v>
      </c>
      <c r="E114" s="66">
        <v>163.75234779995492</v>
      </c>
      <c r="F114" s="68">
        <v>99.99778045049146</v>
      </c>
      <c r="G114" s="103" t="s">
        <v>800</v>
      </c>
      <c r="H114" s="65"/>
      <c r="I114" s="69" t="s">
        <v>320</v>
      </c>
      <c r="J114" s="70"/>
      <c r="K114" s="70"/>
      <c r="L114" s="69" t="s">
        <v>4738</v>
      </c>
      <c r="M114" s="73">
        <v>1.7397018662114037</v>
      </c>
      <c r="N114" s="74">
        <v>2004.419921875</v>
      </c>
      <c r="O114" s="74">
        <v>2550.392578125</v>
      </c>
      <c r="P114" s="75"/>
      <c r="Q114" s="76"/>
      <c r="R114" s="76"/>
      <c r="S114" s="88"/>
      <c r="T114" s="48">
        <v>0</v>
      </c>
      <c r="U114" s="48">
        <v>1</v>
      </c>
      <c r="V114" s="49">
        <v>0</v>
      </c>
      <c r="W114" s="49">
        <v>0.000948</v>
      </c>
      <c r="X114" s="49">
        <v>0.00283</v>
      </c>
      <c r="Y114" s="49">
        <v>0.493722</v>
      </c>
      <c r="Z114" s="49">
        <v>0</v>
      </c>
      <c r="AA114" s="49">
        <v>0</v>
      </c>
      <c r="AB114" s="71">
        <v>114</v>
      </c>
      <c r="AC114" s="71"/>
      <c r="AD114" s="72"/>
      <c r="AE114" s="78" t="s">
        <v>2800</v>
      </c>
      <c r="AF114" s="78">
        <v>2029</v>
      </c>
      <c r="AG114" s="78">
        <v>835</v>
      </c>
      <c r="AH114" s="78">
        <v>5024</v>
      </c>
      <c r="AI114" s="78">
        <v>837</v>
      </c>
      <c r="AJ114" s="78"/>
      <c r="AK114" s="78" t="s">
        <v>3185</v>
      </c>
      <c r="AL114" s="78" t="s">
        <v>3520</v>
      </c>
      <c r="AM114" s="83" t="s">
        <v>3734</v>
      </c>
      <c r="AN114" s="78"/>
      <c r="AO114" s="80">
        <v>39959.604421296295</v>
      </c>
      <c r="AP114" s="83" t="s">
        <v>3927</v>
      </c>
      <c r="AQ114" s="78" t="b">
        <v>0</v>
      </c>
      <c r="AR114" s="78" t="b">
        <v>0</v>
      </c>
      <c r="AS114" s="78" t="b">
        <v>1</v>
      </c>
      <c r="AT114" s="78"/>
      <c r="AU114" s="78">
        <v>35</v>
      </c>
      <c r="AV114" s="83" t="s">
        <v>4185</v>
      </c>
      <c r="AW114" s="78" t="b">
        <v>0</v>
      </c>
      <c r="AX114" s="78" t="s">
        <v>4210</v>
      </c>
      <c r="AY114" s="83" t="s">
        <v>4322</v>
      </c>
      <c r="AZ114" s="78" t="s">
        <v>66</v>
      </c>
      <c r="BA114" s="78" t="str">
        <f>REPLACE(INDEX(GroupVertices[Group],MATCH(Vertices[[#This Row],[Vertex]],GroupVertices[Vertex],0)),1,1,"")</f>
        <v>1</v>
      </c>
      <c r="BB114" s="48"/>
      <c r="BC114" s="48"/>
      <c r="BD114" s="48"/>
      <c r="BE114" s="48"/>
      <c r="BF114" s="48" t="s">
        <v>660</v>
      </c>
      <c r="BG114" s="48" t="s">
        <v>660</v>
      </c>
      <c r="BH114" s="119" t="s">
        <v>5427</v>
      </c>
      <c r="BI114" s="119" t="s">
        <v>5427</v>
      </c>
      <c r="BJ114" s="119" t="s">
        <v>5494</v>
      </c>
      <c r="BK114" s="119" t="s">
        <v>5494</v>
      </c>
      <c r="BL114" s="119">
        <v>1</v>
      </c>
      <c r="BM114" s="123">
        <v>2.9411764705882355</v>
      </c>
      <c r="BN114" s="119">
        <v>0</v>
      </c>
      <c r="BO114" s="123">
        <v>0</v>
      </c>
      <c r="BP114" s="119">
        <v>0</v>
      </c>
      <c r="BQ114" s="123">
        <v>0</v>
      </c>
      <c r="BR114" s="119">
        <v>33</v>
      </c>
      <c r="BS114" s="123">
        <v>97.05882352941177</v>
      </c>
      <c r="BT114" s="119">
        <v>34</v>
      </c>
      <c r="BU114" s="2"/>
      <c r="BV114" s="3"/>
      <c r="BW114" s="3"/>
      <c r="BX114" s="3"/>
      <c r="BY114" s="3"/>
    </row>
    <row r="115" spans="1:77" ht="41.45" customHeight="1">
      <c r="A115" s="64" t="s">
        <v>321</v>
      </c>
      <c r="C115" s="65"/>
      <c r="D115" s="65" t="s">
        <v>64</v>
      </c>
      <c r="E115" s="66">
        <v>163.36200445768952</v>
      </c>
      <c r="F115" s="68">
        <v>99.99827486511252</v>
      </c>
      <c r="G115" s="103" t="s">
        <v>801</v>
      </c>
      <c r="H115" s="65"/>
      <c r="I115" s="69" t="s">
        <v>321</v>
      </c>
      <c r="J115" s="70"/>
      <c r="K115" s="70"/>
      <c r="L115" s="69" t="s">
        <v>4739</v>
      </c>
      <c r="M115" s="73">
        <v>1.5749299534984442</v>
      </c>
      <c r="N115" s="74">
        <v>8401.453125</v>
      </c>
      <c r="O115" s="74">
        <v>4578.25537109375</v>
      </c>
      <c r="P115" s="75"/>
      <c r="Q115" s="76"/>
      <c r="R115" s="76"/>
      <c r="S115" s="88"/>
      <c r="T115" s="48">
        <v>0</v>
      </c>
      <c r="U115" s="48">
        <v>2</v>
      </c>
      <c r="V115" s="49">
        <v>0</v>
      </c>
      <c r="W115" s="49">
        <v>0.0006</v>
      </c>
      <c r="X115" s="49">
        <v>8E-05</v>
      </c>
      <c r="Y115" s="49">
        <v>0.559317</v>
      </c>
      <c r="Z115" s="49">
        <v>0.5</v>
      </c>
      <c r="AA115" s="49">
        <v>0</v>
      </c>
      <c r="AB115" s="71">
        <v>115</v>
      </c>
      <c r="AC115" s="71"/>
      <c r="AD115" s="72"/>
      <c r="AE115" s="78" t="s">
        <v>2801</v>
      </c>
      <c r="AF115" s="78">
        <v>1627</v>
      </c>
      <c r="AG115" s="78">
        <v>649</v>
      </c>
      <c r="AH115" s="78">
        <v>2611</v>
      </c>
      <c r="AI115" s="78">
        <v>4295</v>
      </c>
      <c r="AJ115" s="78"/>
      <c r="AK115" s="78" t="s">
        <v>3186</v>
      </c>
      <c r="AL115" s="78" t="s">
        <v>3521</v>
      </c>
      <c r="AM115" s="78"/>
      <c r="AN115" s="78"/>
      <c r="AO115" s="80">
        <v>42681.8237037037</v>
      </c>
      <c r="AP115" s="83" t="s">
        <v>3928</v>
      </c>
      <c r="AQ115" s="78" t="b">
        <v>1</v>
      </c>
      <c r="AR115" s="78" t="b">
        <v>0</v>
      </c>
      <c r="AS115" s="78" t="b">
        <v>0</v>
      </c>
      <c r="AT115" s="78"/>
      <c r="AU115" s="78">
        <v>12</v>
      </c>
      <c r="AV115" s="78"/>
      <c r="AW115" s="78" t="b">
        <v>0</v>
      </c>
      <c r="AX115" s="78" t="s">
        <v>4210</v>
      </c>
      <c r="AY115" s="83" t="s">
        <v>4323</v>
      </c>
      <c r="AZ115" s="78" t="s">
        <v>66</v>
      </c>
      <c r="BA115" s="78" t="str">
        <f>REPLACE(INDEX(GroupVertices[Group],MATCH(Vertices[[#This Row],[Vertex]],GroupVertices[Vertex],0)),1,1,"")</f>
        <v>3</v>
      </c>
      <c r="BB115" s="48"/>
      <c r="BC115" s="48"/>
      <c r="BD115" s="48"/>
      <c r="BE115" s="48"/>
      <c r="BF115" s="48"/>
      <c r="BG115" s="48"/>
      <c r="BH115" s="119" t="s">
        <v>5433</v>
      </c>
      <c r="BI115" s="119" t="s">
        <v>5433</v>
      </c>
      <c r="BJ115" s="119" t="s">
        <v>5499</v>
      </c>
      <c r="BK115" s="119" t="s">
        <v>5499</v>
      </c>
      <c r="BL115" s="119">
        <v>2</v>
      </c>
      <c r="BM115" s="123">
        <v>5.128205128205129</v>
      </c>
      <c r="BN115" s="119">
        <v>1</v>
      </c>
      <c r="BO115" s="123">
        <v>2.5641025641025643</v>
      </c>
      <c r="BP115" s="119">
        <v>1</v>
      </c>
      <c r="BQ115" s="123">
        <v>2.5641025641025643</v>
      </c>
      <c r="BR115" s="119">
        <v>36</v>
      </c>
      <c r="BS115" s="123">
        <v>92.3076923076923</v>
      </c>
      <c r="BT115" s="119">
        <v>39</v>
      </c>
      <c r="BU115" s="2"/>
      <c r="BV115" s="3"/>
      <c r="BW115" s="3"/>
      <c r="BX115" s="3"/>
      <c r="BY115" s="3"/>
    </row>
    <row r="116" spans="1:77" ht="41.45" customHeight="1">
      <c r="A116" s="64" t="s">
        <v>322</v>
      </c>
      <c r="C116" s="65"/>
      <c r="D116" s="65" t="s">
        <v>64</v>
      </c>
      <c r="E116" s="66">
        <v>162.97585835566352</v>
      </c>
      <c r="F116" s="68">
        <v>99.99876396344735</v>
      </c>
      <c r="G116" s="103" t="s">
        <v>802</v>
      </c>
      <c r="H116" s="65"/>
      <c r="I116" s="69" t="s">
        <v>322</v>
      </c>
      <c r="J116" s="70"/>
      <c r="K116" s="70"/>
      <c r="L116" s="69" t="s">
        <v>4740</v>
      </c>
      <c r="M116" s="73">
        <v>1.4119297817823984</v>
      </c>
      <c r="N116" s="74">
        <v>2584.4150390625</v>
      </c>
      <c r="O116" s="74">
        <v>7723.3212890625</v>
      </c>
      <c r="P116" s="75"/>
      <c r="Q116" s="76"/>
      <c r="R116" s="76"/>
      <c r="S116" s="88"/>
      <c r="T116" s="48">
        <v>0</v>
      </c>
      <c r="U116" s="48">
        <v>1</v>
      </c>
      <c r="V116" s="49">
        <v>0</v>
      </c>
      <c r="W116" s="49">
        <v>0.000948</v>
      </c>
      <c r="X116" s="49">
        <v>0.00283</v>
      </c>
      <c r="Y116" s="49">
        <v>0.493722</v>
      </c>
      <c r="Z116" s="49">
        <v>0</v>
      </c>
      <c r="AA116" s="49">
        <v>0</v>
      </c>
      <c r="AB116" s="71">
        <v>116</v>
      </c>
      <c r="AC116" s="71"/>
      <c r="AD116" s="72"/>
      <c r="AE116" s="78" t="s">
        <v>2802</v>
      </c>
      <c r="AF116" s="78">
        <v>343</v>
      </c>
      <c r="AG116" s="78">
        <v>465</v>
      </c>
      <c r="AH116" s="78">
        <v>1834</v>
      </c>
      <c r="AI116" s="78">
        <v>576</v>
      </c>
      <c r="AJ116" s="78"/>
      <c r="AK116" s="78" t="s">
        <v>3187</v>
      </c>
      <c r="AL116" s="78" t="s">
        <v>3522</v>
      </c>
      <c r="AM116" s="78"/>
      <c r="AN116" s="78"/>
      <c r="AO116" s="80">
        <v>42927.793900462966</v>
      </c>
      <c r="AP116" s="83" t="s">
        <v>3929</v>
      </c>
      <c r="AQ116" s="78" t="b">
        <v>1</v>
      </c>
      <c r="AR116" s="78" t="b">
        <v>0</v>
      </c>
      <c r="AS116" s="78" t="b">
        <v>0</v>
      </c>
      <c r="AT116" s="78"/>
      <c r="AU116" s="78">
        <v>6</v>
      </c>
      <c r="AV116" s="78"/>
      <c r="AW116" s="78" t="b">
        <v>0</v>
      </c>
      <c r="AX116" s="78" t="s">
        <v>4210</v>
      </c>
      <c r="AY116" s="83" t="s">
        <v>4324</v>
      </c>
      <c r="AZ116" s="78" t="s">
        <v>66</v>
      </c>
      <c r="BA116" s="78" t="str">
        <f>REPLACE(INDEX(GroupVertices[Group],MATCH(Vertices[[#This Row],[Vertex]],GroupVertices[Vertex],0)),1,1,"")</f>
        <v>1</v>
      </c>
      <c r="BB116" s="48"/>
      <c r="BC116" s="48"/>
      <c r="BD116" s="48"/>
      <c r="BE116" s="48"/>
      <c r="BF116" s="48" t="s">
        <v>660</v>
      </c>
      <c r="BG116" s="48" t="s">
        <v>660</v>
      </c>
      <c r="BH116" s="119" t="s">
        <v>5427</v>
      </c>
      <c r="BI116" s="119" t="s">
        <v>5427</v>
      </c>
      <c r="BJ116" s="119" t="s">
        <v>5494</v>
      </c>
      <c r="BK116" s="119" t="s">
        <v>5494</v>
      </c>
      <c r="BL116" s="119">
        <v>1</v>
      </c>
      <c r="BM116" s="123">
        <v>2.9411764705882355</v>
      </c>
      <c r="BN116" s="119">
        <v>0</v>
      </c>
      <c r="BO116" s="123">
        <v>0</v>
      </c>
      <c r="BP116" s="119">
        <v>0</v>
      </c>
      <c r="BQ116" s="123">
        <v>0</v>
      </c>
      <c r="BR116" s="119">
        <v>33</v>
      </c>
      <c r="BS116" s="123">
        <v>97.05882352941177</v>
      </c>
      <c r="BT116" s="119">
        <v>34</v>
      </c>
      <c r="BU116" s="2"/>
      <c r="BV116" s="3"/>
      <c r="BW116" s="3"/>
      <c r="BX116" s="3"/>
      <c r="BY116" s="3"/>
    </row>
    <row r="117" spans="1:77" ht="41.45" customHeight="1">
      <c r="A117" s="64" t="s">
        <v>323</v>
      </c>
      <c r="C117" s="65"/>
      <c r="D117" s="65" t="s">
        <v>64</v>
      </c>
      <c r="E117" s="66">
        <v>166.8184317948461</v>
      </c>
      <c r="F117" s="68">
        <v>99.99389690338731</v>
      </c>
      <c r="G117" s="103" t="s">
        <v>803</v>
      </c>
      <c r="H117" s="65"/>
      <c r="I117" s="69" t="s">
        <v>323</v>
      </c>
      <c r="J117" s="70"/>
      <c r="K117" s="70"/>
      <c r="L117" s="69" t="s">
        <v>4741</v>
      </c>
      <c r="M117" s="73">
        <v>3.0339586644567453</v>
      </c>
      <c r="N117" s="74">
        <v>2562.52734375</v>
      </c>
      <c r="O117" s="74">
        <v>526.03955078125</v>
      </c>
      <c r="P117" s="75"/>
      <c r="Q117" s="76"/>
      <c r="R117" s="76"/>
      <c r="S117" s="88"/>
      <c r="T117" s="48">
        <v>0</v>
      </c>
      <c r="U117" s="48">
        <v>1</v>
      </c>
      <c r="V117" s="49">
        <v>0</v>
      </c>
      <c r="W117" s="49">
        <v>0.000948</v>
      </c>
      <c r="X117" s="49">
        <v>0.00283</v>
      </c>
      <c r="Y117" s="49">
        <v>0.493722</v>
      </c>
      <c r="Z117" s="49">
        <v>0</v>
      </c>
      <c r="AA117" s="49">
        <v>0</v>
      </c>
      <c r="AB117" s="71">
        <v>117</v>
      </c>
      <c r="AC117" s="71"/>
      <c r="AD117" s="72"/>
      <c r="AE117" s="78" t="s">
        <v>2803</v>
      </c>
      <c r="AF117" s="78">
        <v>1102</v>
      </c>
      <c r="AG117" s="78">
        <v>2296</v>
      </c>
      <c r="AH117" s="78">
        <v>3392</v>
      </c>
      <c r="AI117" s="78">
        <v>3922</v>
      </c>
      <c r="AJ117" s="78"/>
      <c r="AK117" s="78" t="s">
        <v>3188</v>
      </c>
      <c r="AL117" s="78" t="s">
        <v>3523</v>
      </c>
      <c r="AM117" s="83" t="s">
        <v>3735</v>
      </c>
      <c r="AN117" s="78"/>
      <c r="AO117" s="80">
        <v>40885.58824074074</v>
      </c>
      <c r="AP117" s="83" t="s">
        <v>3930</v>
      </c>
      <c r="AQ117" s="78" t="b">
        <v>0</v>
      </c>
      <c r="AR117" s="78" t="b">
        <v>0</v>
      </c>
      <c r="AS117" s="78" t="b">
        <v>0</v>
      </c>
      <c r="AT117" s="78"/>
      <c r="AU117" s="78">
        <v>60</v>
      </c>
      <c r="AV117" s="83" t="s">
        <v>4190</v>
      </c>
      <c r="AW117" s="78" t="b">
        <v>0</v>
      </c>
      <c r="AX117" s="78" t="s">
        <v>4210</v>
      </c>
      <c r="AY117" s="83" t="s">
        <v>4325</v>
      </c>
      <c r="AZ117" s="78" t="s">
        <v>66</v>
      </c>
      <c r="BA117" s="78" t="str">
        <f>REPLACE(INDEX(GroupVertices[Group],MATCH(Vertices[[#This Row],[Vertex]],GroupVertices[Vertex],0)),1,1,"")</f>
        <v>1</v>
      </c>
      <c r="BB117" s="48"/>
      <c r="BC117" s="48"/>
      <c r="BD117" s="48"/>
      <c r="BE117" s="48"/>
      <c r="BF117" s="48" t="s">
        <v>660</v>
      </c>
      <c r="BG117" s="48" t="s">
        <v>660</v>
      </c>
      <c r="BH117" s="119" t="s">
        <v>5427</v>
      </c>
      <c r="BI117" s="119" t="s">
        <v>5427</v>
      </c>
      <c r="BJ117" s="119" t="s">
        <v>5494</v>
      </c>
      <c r="BK117" s="119" t="s">
        <v>5494</v>
      </c>
      <c r="BL117" s="119">
        <v>1</v>
      </c>
      <c r="BM117" s="123">
        <v>2.9411764705882355</v>
      </c>
      <c r="BN117" s="119">
        <v>0</v>
      </c>
      <c r="BO117" s="123">
        <v>0</v>
      </c>
      <c r="BP117" s="119">
        <v>0</v>
      </c>
      <c r="BQ117" s="123">
        <v>0</v>
      </c>
      <c r="BR117" s="119">
        <v>33</v>
      </c>
      <c r="BS117" s="123">
        <v>97.05882352941177</v>
      </c>
      <c r="BT117" s="119">
        <v>34</v>
      </c>
      <c r="BU117" s="2"/>
      <c r="BV117" s="3"/>
      <c r="BW117" s="3"/>
      <c r="BX117" s="3"/>
      <c r="BY117" s="3"/>
    </row>
    <row r="118" spans="1:77" ht="41.45" customHeight="1">
      <c r="A118" s="64" t="s">
        <v>324</v>
      </c>
      <c r="C118" s="65"/>
      <c r="D118" s="65" t="s">
        <v>64</v>
      </c>
      <c r="E118" s="66">
        <v>162.47428814705367</v>
      </c>
      <c r="F118" s="68">
        <v>99.99939925965398</v>
      </c>
      <c r="G118" s="103" t="s">
        <v>804</v>
      </c>
      <c r="H118" s="65"/>
      <c r="I118" s="69" t="s">
        <v>324</v>
      </c>
      <c r="J118" s="70"/>
      <c r="K118" s="70"/>
      <c r="L118" s="69" t="s">
        <v>4742</v>
      </c>
      <c r="M118" s="73">
        <v>1.2002067326512302</v>
      </c>
      <c r="N118" s="74">
        <v>2468.757568359375</v>
      </c>
      <c r="O118" s="74">
        <v>9160.0517578125</v>
      </c>
      <c r="P118" s="75"/>
      <c r="Q118" s="76"/>
      <c r="R118" s="76"/>
      <c r="S118" s="88"/>
      <c r="T118" s="48">
        <v>0</v>
      </c>
      <c r="U118" s="48">
        <v>1</v>
      </c>
      <c r="V118" s="49">
        <v>0</v>
      </c>
      <c r="W118" s="49">
        <v>0.000948</v>
      </c>
      <c r="X118" s="49">
        <v>0.00283</v>
      </c>
      <c r="Y118" s="49">
        <v>0.493722</v>
      </c>
      <c r="Z118" s="49">
        <v>0</v>
      </c>
      <c r="AA118" s="49">
        <v>0</v>
      </c>
      <c r="AB118" s="71">
        <v>118</v>
      </c>
      <c r="AC118" s="71"/>
      <c r="AD118" s="72"/>
      <c r="AE118" s="78" t="s">
        <v>2804</v>
      </c>
      <c r="AF118" s="78">
        <v>260</v>
      </c>
      <c r="AG118" s="78">
        <v>226</v>
      </c>
      <c r="AH118" s="78">
        <v>320</v>
      </c>
      <c r="AI118" s="78">
        <v>140</v>
      </c>
      <c r="AJ118" s="78"/>
      <c r="AK118" s="78" t="s">
        <v>3189</v>
      </c>
      <c r="AL118" s="78" t="s">
        <v>3524</v>
      </c>
      <c r="AM118" s="78"/>
      <c r="AN118" s="78"/>
      <c r="AO118" s="80">
        <v>41924.86313657407</v>
      </c>
      <c r="AP118" s="78"/>
      <c r="AQ118" s="78" t="b">
        <v>0</v>
      </c>
      <c r="AR118" s="78" t="b">
        <v>0</v>
      </c>
      <c r="AS118" s="78" t="b">
        <v>0</v>
      </c>
      <c r="AT118" s="78"/>
      <c r="AU118" s="78">
        <v>5</v>
      </c>
      <c r="AV118" s="83" t="s">
        <v>4188</v>
      </c>
      <c r="AW118" s="78" t="b">
        <v>0</v>
      </c>
      <c r="AX118" s="78" t="s">
        <v>4210</v>
      </c>
      <c r="AY118" s="83" t="s">
        <v>4326</v>
      </c>
      <c r="AZ118" s="78" t="s">
        <v>66</v>
      </c>
      <c r="BA118" s="78" t="str">
        <f>REPLACE(INDEX(GroupVertices[Group],MATCH(Vertices[[#This Row],[Vertex]],GroupVertices[Vertex],0)),1,1,"")</f>
        <v>1</v>
      </c>
      <c r="BB118" s="48"/>
      <c r="BC118" s="48"/>
      <c r="BD118" s="48"/>
      <c r="BE118" s="48"/>
      <c r="BF118" s="48" t="s">
        <v>660</v>
      </c>
      <c r="BG118" s="48" t="s">
        <v>660</v>
      </c>
      <c r="BH118" s="119" t="s">
        <v>5427</v>
      </c>
      <c r="BI118" s="119" t="s">
        <v>5427</v>
      </c>
      <c r="BJ118" s="119" t="s">
        <v>5494</v>
      </c>
      <c r="BK118" s="119" t="s">
        <v>5494</v>
      </c>
      <c r="BL118" s="119">
        <v>1</v>
      </c>
      <c r="BM118" s="123">
        <v>2.9411764705882355</v>
      </c>
      <c r="BN118" s="119">
        <v>0</v>
      </c>
      <c r="BO118" s="123">
        <v>0</v>
      </c>
      <c r="BP118" s="119">
        <v>0</v>
      </c>
      <c r="BQ118" s="123">
        <v>0</v>
      </c>
      <c r="BR118" s="119">
        <v>33</v>
      </c>
      <c r="BS118" s="123">
        <v>97.05882352941177</v>
      </c>
      <c r="BT118" s="119">
        <v>34</v>
      </c>
      <c r="BU118" s="2"/>
      <c r="BV118" s="3"/>
      <c r="BW118" s="3"/>
      <c r="BX118" s="3"/>
      <c r="BY118" s="3"/>
    </row>
    <row r="119" spans="1:77" ht="41.45" customHeight="1">
      <c r="A119" s="64" t="s">
        <v>325</v>
      </c>
      <c r="C119" s="65"/>
      <c r="D119" s="65" t="s">
        <v>64</v>
      </c>
      <c r="E119" s="66">
        <v>205.42884475720618</v>
      </c>
      <c r="F119" s="68">
        <v>99.94499238619204</v>
      </c>
      <c r="G119" s="103" t="s">
        <v>805</v>
      </c>
      <c r="H119" s="65"/>
      <c r="I119" s="69" t="s">
        <v>325</v>
      </c>
      <c r="J119" s="70"/>
      <c r="K119" s="70"/>
      <c r="L119" s="69" t="s">
        <v>4743</v>
      </c>
      <c r="M119" s="73">
        <v>19.332204095064412</v>
      </c>
      <c r="N119" s="74">
        <v>324.9780578613281</v>
      </c>
      <c r="O119" s="74">
        <v>5054.95654296875</v>
      </c>
      <c r="P119" s="75"/>
      <c r="Q119" s="76"/>
      <c r="R119" s="76"/>
      <c r="S119" s="88"/>
      <c r="T119" s="48">
        <v>0</v>
      </c>
      <c r="U119" s="48">
        <v>1</v>
      </c>
      <c r="V119" s="49">
        <v>0</v>
      </c>
      <c r="W119" s="49">
        <v>0.000948</v>
      </c>
      <c r="X119" s="49">
        <v>0.00283</v>
      </c>
      <c r="Y119" s="49">
        <v>0.493722</v>
      </c>
      <c r="Z119" s="49">
        <v>0</v>
      </c>
      <c r="AA119" s="49">
        <v>0</v>
      </c>
      <c r="AB119" s="71">
        <v>119</v>
      </c>
      <c r="AC119" s="71"/>
      <c r="AD119" s="72"/>
      <c r="AE119" s="78" t="s">
        <v>2805</v>
      </c>
      <c r="AF119" s="78">
        <v>14688</v>
      </c>
      <c r="AG119" s="78">
        <v>20694</v>
      </c>
      <c r="AH119" s="78">
        <v>105762</v>
      </c>
      <c r="AI119" s="78">
        <v>130444</v>
      </c>
      <c r="AJ119" s="78"/>
      <c r="AK119" s="78" t="s">
        <v>3190</v>
      </c>
      <c r="AL119" s="78" t="s">
        <v>3525</v>
      </c>
      <c r="AM119" s="83" t="s">
        <v>3736</v>
      </c>
      <c r="AN119" s="78"/>
      <c r="AO119" s="80">
        <v>39835.11087962963</v>
      </c>
      <c r="AP119" s="83" t="s">
        <v>3931</v>
      </c>
      <c r="AQ119" s="78" t="b">
        <v>0</v>
      </c>
      <c r="AR119" s="78" t="b">
        <v>0</v>
      </c>
      <c r="AS119" s="78" t="b">
        <v>1</v>
      </c>
      <c r="AT119" s="78"/>
      <c r="AU119" s="78">
        <v>314</v>
      </c>
      <c r="AV119" s="83" t="s">
        <v>4181</v>
      </c>
      <c r="AW119" s="78" t="b">
        <v>0</v>
      </c>
      <c r="AX119" s="78" t="s">
        <v>4210</v>
      </c>
      <c r="AY119" s="83" t="s">
        <v>4327</v>
      </c>
      <c r="AZ119" s="78" t="s">
        <v>66</v>
      </c>
      <c r="BA119" s="78" t="str">
        <f>REPLACE(INDEX(GroupVertices[Group],MATCH(Vertices[[#This Row],[Vertex]],GroupVertices[Vertex],0)),1,1,"")</f>
        <v>1</v>
      </c>
      <c r="BB119" s="48"/>
      <c r="BC119" s="48"/>
      <c r="BD119" s="48"/>
      <c r="BE119" s="48"/>
      <c r="BF119" s="48" t="s">
        <v>660</v>
      </c>
      <c r="BG119" s="48" t="s">
        <v>660</v>
      </c>
      <c r="BH119" s="119" t="s">
        <v>5427</v>
      </c>
      <c r="BI119" s="119" t="s">
        <v>5427</v>
      </c>
      <c r="BJ119" s="119" t="s">
        <v>5494</v>
      </c>
      <c r="BK119" s="119" t="s">
        <v>5494</v>
      </c>
      <c r="BL119" s="119">
        <v>1</v>
      </c>
      <c r="BM119" s="123">
        <v>2.9411764705882355</v>
      </c>
      <c r="BN119" s="119">
        <v>0</v>
      </c>
      <c r="BO119" s="123">
        <v>0</v>
      </c>
      <c r="BP119" s="119">
        <v>0</v>
      </c>
      <c r="BQ119" s="123">
        <v>0</v>
      </c>
      <c r="BR119" s="119">
        <v>33</v>
      </c>
      <c r="BS119" s="123">
        <v>97.05882352941177</v>
      </c>
      <c r="BT119" s="119">
        <v>34</v>
      </c>
      <c r="BU119" s="2"/>
      <c r="BV119" s="3"/>
      <c r="BW119" s="3"/>
      <c r="BX119" s="3"/>
      <c r="BY119" s="3"/>
    </row>
    <row r="120" spans="1:77" ht="41.45" customHeight="1">
      <c r="A120" s="64" t="s">
        <v>326</v>
      </c>
      <c r="C120" s="65"/>
      <c r="D120" s="65" t="s">
        <v>64</v>
      </c>
      <c r="E120" s="66">
        <v>162.28541233628007</v>
      </c>
      <c r="F120" s="68">
        <v>99.99963849253514</v>
      </c>
      <c r="G120" s="103" t="s">
        <v>806</v>
      </c>
      <c r="H120" s="65"/>
      <c r="I120" s="69" t="s">
        <v>326</v>
      </c>
      <c r="J120" s="70"/>
      <c r="K120" s="70"/>
      <c r="L120" s="69" t="s">
        <v>4744</v>
      </c>
      <c r="M120" s="73">
        <v>1.1204783877901208</v>
      </c>
      <c r="N120" s="74">
        <v>3420.234619140625</v>
      </c>
      <c r="O120" s="74">
        <v>1727.201904296875</v>
      </c>
      <c r="P120" s="75"/>
      <c r="Q120" s="76"/>
      <c r="R120" s="76"/>
      <c r="S120" s="88"/>
      <c r="T120" s="48">
        <v>0</v>
      </c>
      <c r="U120" s="48">
        <v>1</v>
      </c>
      <c r="V120" s="49">
        <v>0</v>
      </c>
      <c r="W120" s="49">
        <v>0.000948</v>
      </c>
      <c r="X120" s="49">
        <v>0.00283</v>
      </c>
      <c r="Y120" s="49">
        <v>0.493722</v>
      </c>
      <c r="Z120" s="49">
        <v>0</v>
      </c>
      <c r="AA120" s="49">
        <v>0</v>
      </c>
      <c r="AB120" s="71">
        <v>120</v>
      </c>
      <c r="AC120" s="71"/>
      <c r="AD120" s="72"/>
      <c r="AE120" s="78" t="s">
        <v>2806</v>
      </c>
      <c r="AF120" s="78">
        <v>1268</v>
      </c>
      <c r="AG120" s="78">
        <v>136</v>
      </c>
      <c r="AH120" s="78">
        <v>3093</v>
      </c>
      <c r="AI120" s="78">
        <v>1</v>
      </c>
      <c r="AJ120" s="78"/>
      <c r="AK120" s="78" t="s">
        <v>3191</v>
      </c>
      <c r="AL120" s="78" t="s">
        <v>3526</v>
      </c>
      <c r="AM120" s="83" t="s">
        <v>3737</v>
      </c>
      <c r="AN120" s="78"/>
      <c r="AO120" s="80">
        <v>43531.44793981482</v>
      </c>
      <c r="AP120" s="83" t="s">
        <v>3932</v>
      </c>
      <c r="AQ120" s="78" t="b">
        <v>1</v>
      </c>
      <c r="AR120" s="78" t="b">
        <v>0</v>
      </c>
      <c r="AS120" s="78" t="b">
        <v>0</v>
      </c>
      <c r="AT120" s="78"/>
      <c r="AU120" s="78">
        <v>0</v>
      </c>
      <c r="AV120" s="78"/>
      <c r="AW120" s="78" t="b">
        <v>0</v>
      </c>
      <c r="AX120" s="78" t="s">
        <v>4210</v>
      </c>
      <c r="AY120" s="83" t="s">
        <v>4328</v>
      </c>
      <c r="AZ120" s="78" t="s">
        <v>66</v>
      </c>
      <c r="BA120" s="78" t="str">
        <f>REPLACE(INDEX(GroupVertices[Group],MATCH(Vertices[[#This Row],[Vertex]],GroupVertices[Vertex],0)),1,1,"")</f>
        <v>1</v>
      </c>
      <c r="BB120" s="48"/>
      <c r="BC120" s="48"/>
      <c r="BD120" s="48"/>
      <c r="BE120" s="48"/>
      <c r="BF120" s="48" t="s">
        <v>660</v>
      </c>
      <c r="BG120" s="48" t="s">
        <v>660</v>
      </c>
      <c r="BH120" s="119" t="s">
        <v>5427</v>
      </c>
      <c r="BI120" s="119" t="s">
        <v>5427</v>
      </c>
      <c r="BJ120" s="119" t="s">
        <v>5494</v>
      </c>
      <c r="BK120" s="119" t="s">
        <v>5494</v>
      </c>
      <c r="BL120" s="119">
        <v>1</v>
      </c>
      <c r="BM120" s="123">
        <v>2.9411764705882355</v>
      </c>
      <c r="BN120" s="119">
        <v>0</v>
      </c>
      <c r="BO120" s="123">
        <v>0</v>
      </c>
      <c r="BP120" s="119">
        <v>0</v>
      </c>
      <c r="BQ120" s="123">
        <v>0</v>
      </c>
      <c r="BR120" s="119">
        <v>33</v>
      </c>
      <c r="BS120" s="123">
        <v>97.05882352941177</v>
      </c>
      <c r="BT120" s="119">
        <v>34</v>
      </c>
      <c r="BU120" s="2"/>
      <c r="BV120" s="3"/>
      <c r="BW120" s="3"/>
      <c r="BX120" s="3"/>
      <c r="BY120" s="3"/>
    </row>
    <row r="121" spans="1:77" ht="41.45" customHeight="1">
      <c r="A121" s="64" t="s">
        <v>327</v>
      </c>
      <c r="C121" s="65"/>
      <c r="D121" s="65" t="s">
        <v>64</v>
      </c>
      <c r="E121" s="66">
        <v>162.70303774010168</v>
      </c>
      <c r="F121" s="68">
        <v>99.99910952205346</v>
      </c>
      <c r="G121" s="103" t="s">
        <v>807</v>
      </c>
      <c r="H121" s="65"/>
      <c r="I121" s="69" t="s">
        <v>327</v>
      </c>
      <c r="J121" s="70"/>
      <c r="K121" s="70"/>
      <c r="L121" s="69" t="s">
        <v>4745</v>
      </c>
      <c r="M121" s="73">
        <v>1.2967666169830183</v>
      </c>
      <c r="N121" s="74">
        <v>8074.50634765625</v>
      </c>
      <c r="O121" s="74">
        <v>6084.8408203125</v>
      </c>
      <c r="P121" s="75"/>
      <c r="Q121" s="76"/>
      <c r="R121" s="76"/>
      <c r="S121" s="88"/>
      <c r="T121" s="48">
        <v>0</v>
      </c>
      <c r="U121" s="48">
        <v>2</v>
      </c>
      <c r="V121" s="49">
        <v>0</v>
      </c>
      <c r="W121" s="49">
        <v>0.0006</v>
      </c>
      <c r="X121" s="49">
        <v>8E-05</v>
      </c>
      <c r="Y121" s="49">
        <v>0.559317</v>
      </c>
      <c r="Z121" s="49">
        <v>0.5</v>
      </c>
      <c r="AA121" s="49">
        <v>0</v>
      </c>
      <c r="AB121" s="71">
        <v>121</v>
      </c>
      <c r="AC121" s="71"/>
      <c r="AD121" s="72"/>
      <c r="AE121" s="78" t="s">
        <v>2807</v>
      </c>
      <c r="AF121" s="78">
        <v>317</v>
      </c>
      <c r="AG121" s="78">
        <v>335</v>
      </c>
      <c r="AH121" s="78">
        <v>92353</v>
      </c>
      <c r="AI121" s="78">
        <v>113177</v>
      </c>
      <c r="AJ121" s="78"/>
      <c r="AK121" s="78" t="s">
        <v>3192</v>
      </c>
      <c r="AL121" s="78" t="s">
        <v>3527</v>
      </c>
      <c r="AM121" s="78"/>
      <c r="AN121" s="78"/>
      <c r="AO121" s="80">
        <v>42298.595347222225</v>
      </c>
      <c r="AP121" s="83" t="s">
        <v>3933</v>
      </c>
      <c r="AQ121" s="78" t="b">
        <v>0</v>
      </c>
      <c r="AR121" s="78" t="b">
        <v>0</v>
      </c>
      <c r="AS121" s="78" t="b">
        <v>0</v>
      </c>
      <c r="AT121" s="78"/>
      <c r="AU121" s="78">
        <v>8</v>
      </c>
      <c r="AV121" s="83" t="s">
        <v>4181</v>
      </c>
      <c r="AW121" s="78" t="b">
        <v>0</v>
      </c>
      <c r="AX121" s="78" t="s">
        <v>4210</v>
      </c>
      <c r="AY121" s="83" t="s">
        <v>4329</v>
      </c>
      <c r="AZ121" s="78" t="s">
        <v>66</v>
      </c>
      <c r="BA121" s="78" t="str">
        <f>REPLACE(INDEX(GroupVertices[Group],MATCH(Vertices[[#This Row],[Vertex]],GroupVertices[Vertex],0)),1,1,"")</f>
        <v>3</v>
      </c>
      <c r="BB121" s="48"/>
      <c r="BC121" s="48"/>
      <c r="BD121" s="48"/>
      <c r="BE121" s="48"/>
      <c r="BF121" s="48"/>
      <c r="BG121" s="48"/>
      <c r="BH121" s="119" t="s">
        <v>5433</v>
      </c>
      <c r="BI121" s="119" t="s">
        <v>5433</v>
      </c>
      <c r="BJ121" s="119" t="s">
        <v>5499</v>
      </c>
      <c r="BK121" s="119" t="s">
        <v>5499</v>
      </c>
      <c r="BL121" s="119">
        <v>2</v>
      </c>
      <c r="BM121" s="123">
        <v>5.128205128205129</v>
      </c>
      <c r="BN121" s="119">
        <v>1</v>
      </c>
      <c r="BO121" s="123">
        <v>2.5641025641025643</v>
      </c>
      <c r="BP121" s="119">
        <v>1</v>
      </c>
      <c r="BQ121" s="123">
        <v>2.5641025641025643</v>
      </c>
      <c r="BR121" s="119">
        <v>36</v>
      </c>
      <c r="BS121" s="123">
        <v>92.3076923076923</v>
      </c>
      <c r="BT121" s="119">
        <v>39</v>
      </c>
      <c r="BU121" s="2"/>
      <c r="BV121" s="3"/>
      <c r="BW121" s="3"/>
      <c r="BX121" s="3"/>
      <c r="BY121" s="3"/>
    </row>
    <row r="122" spans="1:77" ht="41.45" customHeight="1">
      <c r="A122" s="64" t="s">
        <v>328</v>
      </c>
      <c r="C122" s="65"/>
      <c r="D122" s="65" t="s">
        <v>64</v>
      </c>
      <c r="E122" s="66">
        <v>162.95277353434676</v>
      </c>
      <c r="F122" s="68">
        <v>99.9987932030217</v>
      </c>
      <c r="G122" s="103" t="s">
        <v>808</v>
      </c>
      <c r="H122" s="65"/>
      <c r="I122" s="69" t="s">
        <v>328</v>
      </c>
      <c r="J122" s="70"/>
      <c r="K122" s="70"/>
      <c r="L122" s="69" t="s">
        <v>4746</v>
      </c>
      <c r="M122" s="73">
        <v>1.4021852062993738</v>
      </c>
      <c r="N122" s="74">
        <v>8070.30810546875</v>
      </c>
      <c r="O122" s="74">
        <v>7868.77978515625</v>
      </c>
      <c r="P122" s="75"/>
      <c r="Q122" s="76"/>
      <c r="R122" s="76"/>
      <c r="S122" s="88"/>
      <c r="T122" s="48">
        <v>0</v>
      </c>
      <c r="U122" s="48">
        <v>2</v>
      </c>
      <c r="V122" s="49">
        <v>0</v>
      </c>
      <c r="W122" s="49">
        <v>0.0006</v>
      </c>
      <c r="X122" s="49">
        <v>8E-05</v>
      </c>
      <c r="Y122" s="49">
        <v>0.559317</v>
      </c>
      <c r="Z122" s="49">
        <v>0.5</v>
      </c>
      <c r="AA122" s="49">
        <v>0</v>
      </c>
      <c r="AB122" s="71">
        <v>122</v>
      </c>
      <c r="AC122" s="71"/>
      <c r="AD122" s="72"/>
      <c r="AE122" s="78" t="s">
        <v>2808</v>
      </c>
      <c r="AF122" s="78">
        <v>372</v>
      </c>
      <c r="AG122" s="78">
        <v>454</v>
      </c>
      <c r="AH122" s="78">
        <v>13443</v>
      </c>
      <c r="AI122" s="78">
        <v>2159</v>
      </c>
      <c r="AJ122" s="78"/>
      <c r="AK122" s="78" t="s">
        <v>3193</v>
      </c>
      <c r="AL122" s="78"/>
      <c r="AM122" s="83" t="s">
        <v>3738</v>
      </c>
      <c r="AN122" s="78"/>
      <c r="AO122" s="80">
        <v>42508.497569444444</v>
      </c>
      <c r="AP122" s="83" t="s">
        <v>3934</v>
      </c>
      <c r="AQ122" s="78" t="b">
        <v>0</v>
      </c>
      <c r="AR122" s="78" t="b">
        <v>0</v>
      </c>
      <c r="AS122" s="78" t="b">
        <v>0</v>
      </c>
      <c r="AT122" s="78"/>
      <c r="AU122" s="78">
        <v>145</v>
      </c>
      <c r="AV122" s="83" t="s">
        <v>4181</v>
      </c>
      <c r="AW122" s="78" t="b">
        <v>0</v>
      </c>
      <c r="AX122" s="78" t="s">
        <v>4210</v>
      </c>
      <c r="AY122" s="83" t="s">
        <v>4330</v>
      </c>
      <c r="AZ122" s="78" t="s">
        <v>66</v>
      </c>
      <c r="BA122" s="78" t="str">
        <f>REPLACE(INDEX(GroupVertices[Group],MATCH(Vertices[[#This Row],[Vertex]],GroupVertices[Vertex],0)),1,1,"")</f>
        <v>3</v>
      </c>
      <c r="BB122" s="48"/>
      <c r="BC122" s="48"/>
      <c r="BD122" s="48"/>
      <c r="BE122" s="48"/>
      <c r="BF122" s="48"/>
      <c r="BG122" s="48"/>
      <c r="BH122" s="119" t="s">
        <v>5433</v>
      </c>
      <c r="BI122" s="119" t="s">
        <v>5433</v>
      </c>
      <c r="BJ122" s="119" t="s">
        <v>5499</v>
      </c>
      <c r="BK122" s="119" t="s">
        <v>5499</v>
      </c>
      <c r="BL122" s="119">
        <v>2</v>
      </c>
      <c r="BM122" s="123">
        <v>5.128205128205129</v>
      </c>
      <c r="BN122" s="119">
        <v>1</v>
      </c>
      <c r="BO122" s="123">
        <v>2.5641025641025643</v>
      </c>
      <c r="BP122" s="119">
        <v>1</v>
      </c>
      <c r="BQ122" s="123">
        <v>2.5641025641025643</v>
      </c>
      <c r="BR122" s="119">
        <v>36</v>
      </c>
      <c r="BS122" s="123">
        <v>92.3076923076923</v>
      </c>
      <c r="BT122" s="119">
        <v>39</v>
      </c>
      <c r="BU122" s="2"/>
      <c r="BV122" s="3"/>
      <c r="BW122" s="3"/>
      <c r="BX122" s="3"/>
      <c r="BY122" s="3"/>
    </row>
    <row r="123" spans="1:77" ht="41.45" customHeight="1">
      <c r="A123" s="64" t="s">
        <v>329</v>
      </c>
      <c r="C123" s="65"/>
      <c r="D123" s="65" t="s">
        <v>64</v>
      </c>
      <c r="E123" s="66">
        <v>176.0229796398788</v>
      </c>
      <c r="F123" s="68">
        <v>99.98223828764546</v>
      </c>
      <c r="G123" s="103" t="s">
        <v>809</v>
      </c>
      <c r="H123" s="65"/>
      <c r="I123" s="69" t="s">
        <v>329</v>
      </c>
      <c r="J123" s="70"/>
      <c r="K123" s="70"/>
      <c r="L123" s="69" t="s">
        <v>4747</v>
      </c>
      <c r="M123" s="73">
        <v>6.919386670688142</v>
      </c>
      <c r="N123" s="74">
        <v>2948.067138671875</v>
      </c>
      <c r="O123" s="74">
        <v>757.6505737304688</v>
      </c>
      <c r="P123" s="75"/>
      <c r="Q123" s="76"/>
      <c r="R123" s="76"/>
      <c r="S123" s="88"/>
      <c r="T123" s="48">
        <v>0</v>
      </c>
      <c r="U123" s="48">
        <v>1</v>
      </c>
      <c r="V123" s="49">
        <v>0</v>
      </c>
      <c r="W123" s="49">
        <v>0.000948</v>
      </c>
      <c r="X123" s="49">
        <v>0.00283</v>
      </c>
      <c r="Y123" s="49">
        <v>0.493722</v>
      </c>
      <c r="Z123" s="49">
        <v>0</v>
      </c>
      <c r="AA123" s="49">
        <v>0</v>
      </c>
      <c r="AB123" s="71">
        <v>123</v>
      </c>
      <c r="AC123" s="71"/>
      <c r="AD123" s="72"/>
      <c r="AE123" s="78" t="s">
        <v>2809</v>
      </c>
      <c r="AF123" s="78">
        <v>7229</v>
      </c>
      <c r="AG123" s="78">
        <v>6682</v>
      </c>
      <c r="AH123" s="78">
        <v>203617</v>
      </c>
      <c r="AI123" s="78">
        <v>365639</v>
      </c>
      <c r="AJ123" s="78"/>
      <c r="AK123" s="78" t="s">
        <v>3194</v>
      </c>
      <c r="AL123" s="78" t="s">
        <v>3528</v>
      </c>
      <c r="AM123" s="78"/>
      <c r="AN123" s="78"/>
      <c r="AO123" s="80">
        <v>41755.693715277775</v>
      </c>
      <c r="AP123" s="83" t="s">
        <v>3935</v>
      </c>
      <c r="AQ123" s="78" t="b">
        <v>1</v>
      </c>
      <c r="AR123" s="78" t="b">
        <v>0</v>
      </c>
      <c r="AS123" s="78" t="b">
        <v>0</v>
      </c>
      <c r="AT123" s="78"/>
      <c r="AU123" s="78">
        <v>12</v>
      </c>
      <c r="AV123" s="83" t="s">
        <v>4181</v>
      </c>
      <c r="AW123" s="78" t="b">
        <v>0</v>
      </c>
      <c r="AX123" s="78" t="s">
        <v>4210</v>
      </c>
      <c r="AY123" s="83" t="s">
        <v>4331</v>
      </c>
      <c r="AZ123" s="78" t="s">
        <v>66</v>
      </c>
      <c r="BA123" s="78" t="str">
        <f>REPLACE(INDEX(GroupVertices[Group],MATCH(Vertices[[#This Row],[Vertex]],GroupVertices[Vertex],0)),1,1,"")</f>
        <v>1</v>
      </c>
      <c r="BB123" s="48"/>
      <c r="BC123" s="48"/>
      <c r="BD123" s="48"/>
      <c r="BE123" s="48"/>
      <c r="BF123" s="48" t="s">
        <v>660</v>
      </c>
      <c r="BG123" s="48" t="s">
        <v>660</v>
      </c>
      <c r="BH123" s="119" t="s">
        <v>5427</v>
      </c>
      <c r="BI123" s="119" t="s">
        <v>5427</v>
      </c>
      <c r="BJ123" s="119" t="s">
        <v>5494</v>
      </c>
      <c r="BK123" s="119" t="s">
        <v>5494</v>
      </c>
      <c r="BL123" s="119">
        <v>1</v>
      </c>
      <c r="BM123" s="123">
        <v>2.9411764705882355</v>
      </c>
      <c r="BN123" s="119">
        <v>0</v>
      </c>
      <c r="BO123" s="123">
        <v>0</v>
      </c>
      <c r="BP123" s="119">
        <v>0</v>
      </c>
      <c r="BQ123" s="123">
        <v>0</v>
      </c>
      <c r="BR123" s="119">
        <v>33</v>
      </c>
      <c r="BS123" s="123">
        <v>97.05882352941177</v>
      </c>
      <c r="BT123" s="119">
        <v>34</v>
      </c>
      <c r="BU123" s="2"/>
      <c r="BV123" s="3"/>
      <c r="BW123" s="3"/>
      <c r="BX123" s="3"/>
      <c r="BY123" s="3"/>
    </row>
    <row r="124" spans="1:77" ht="41.45" customHeight="1">
      <c r="A124" s="64" t="s">
        <v>330</v>
      </c>
      <c r="C124" s="65"/>
      <c r="D124" s="65" t="s">
        <v>64</v>
      </c>
      <c r="E124" s="66">
        <v>168.01674388319853</v>
      </c>
      <c r="F124" s="68">
        <v>99.99237910366351</v>
      </c>
      <c r="G124" s="103" t="s">
        <v>810</v>
      </c>
      <c r="H124" s="65"/>
      <c r="I124" s="69" t="s">
        <v>330</v>
      </c>
      <c r="J124" s="70"/>
      <c r="K124" s="70"/>
      <c r="L124" s="69" t="s">
        <v>4748</v>
      </c>
      <c r="M124" s="73">
        <v>3.5397907190755618</v>
      </c>
      <c r="N124" s="74">
        <v>9558.6103515625</v>
      </c>
      <c r="O124" s="74">
        <v>7097.03466796875</v>
      </c>
      <c r="P124" s="75"/>
      <c r="Q124" s="76"/>
      <c r="R124" s="76"/>
      <c r="S124" s="88"/>
      <c r="T124" s="48">
        <v>0</v>
      </c>
      <c r="U124" s="48">
        <v>2</v>
      </c>
      <c r="V124" s="49">
        <v>0</v>
      </c>
      <c r="W124" s="49">
        <v>0.0006</v>
      </c>
      <c r="X124" s="49">
        <v>8E-05</v>
      </c>
      <c r="Y124" s="49">
        <v>0.559317</v>
      </c>
      <c r="Z124" s="49">
        <v>0.5</v>
      </c>
      <c r="AA124" s="49">
        <v>0</v>
      </c>
      <c r="AB124" s="71">
        <v>124</v>
      </c>
      <c r="AC124" s="71"/>
      <c r="AD124" s="72"/>
      <c r="AE124" s="78" t="s">
        <v>2810</v>
      </c>
      <c r="AF124" s="78">
        <v>333</v>
      </c>
      <c r="AG124" s="78">
        <v>2867</v>
      </c>
      <c r="AH124" s="78">
        <v>95606</v>
      </c>
      <c r="AI124" s="78">
        <v>1701</v>
      </c>
      <c r="AJ124" s="78"/>
      <c r="AK124" s="78" t="s">
        <v>3195</v>
      </c>
      <c r="AL124" s="78" t="s">
        <v>3529</v>
      </c>
      <c r="AM124" s="83" t="s">
        <v>3739</v>
      </c>
      <c r="AN124" s="78"/>
      <c r="AO124" s="80">
        <v>40482.931655092594</v>
      </c>
      <c r="AP124" s="83" t="s">
        <v>3936</v>
      </c>
      <c r="AQ124" s="78" t="b">
        <v>0</v>
      </c>
      <c r="AR124" s="78" t="b">
        <v>0</v>
      </c>
      <c r="AS124" s="78" t="b">
        <v>1</v>
      </c>
      <c r="AT124" s="78"/>
      <c r="AU124" s="78">
        <v>267</v>
      </c>
      <c r="AV124" s="83" t="s">
        <v>4196</v>
      </c>
      <c r="AW124" s="78" t="b">
        <v>0</v>
      </c>
      <c r="AX124" s="78" t="s">
        <v>4210</v>
      </c>
      <c r="AY124" s="83" t="s">
        <v>4332</v>
      </c>
      <c r="AZ124" s="78" t="s">
        <v>66</v>
      </c>
      <c r="BA124" s="78" t="str">
        <f>REPLACE(INDEX(GroupVertices[Group],MATCH(Vertices[[#This Row],[Vertex]],GroupVertices[Vertex],0)),1,1,"")</f>
        <v>3</v>
      </c>
      <c r="BB124" s="48"/>
      <c r="BC124" s="48"/>
      <c r="BD124" s="48"/>
      <c r="BE124" s="48"/>
      <c r="BF124" s="48"/>
      <c r="BG124" s="48"/>
      <c r="BH124" s="119" t="s">
        <v>5433</v>
      </c>
      <c r="BI124" s="119" t="s">
        <v>5433</v>
      </c>
      <c r="BJ124" s="119" t="s">
        <v>5499</v>
      </c>
      <c r="BK124" s="119" t="s">
        <v>5499</v>
      </c>
      <c r="BL124" s="119">
        <v>2</v>
      </c>
      <c r="BM124" s="123">
        <v>5.128205128205129</v>
      </c>
      <c r="BN124" s="119">
        <v>1</v>
      </c>
      <c r="BO124" s="123">
        <v>2.5641025641025643</v>
      </c>
      <c r="BP124" s="119">
        <v>1</v>
      </c>
      <c r="BQ124" s="123">
        <v>2.5641025641025643</v>
      </c>
      <c r="BR124" s="119">
        <v>36</v>
      </c>
      <c r="BS124" s="123">
        <v>92.3076923076923</v>
      </c>
      <c r="BT124" s="119">
        <v>39</v>
      </c>
      <c r="BU124" s="2"/>
      <c r="BV124" s="3"/>
      <c r="BW124" s="3"/>
      <c r="BX124" s="3"/>
      <c r="BY124" s="3"/>
    </row>
    <row r="125" spans="1:77" ht="41.45" customHeight="1">
      <c r="A125" s="64" t="s">
        <v>331</v>
      </c>
      <c r="C125" s="65"/>
      <c r="D125" s="65" t="s">
        <v>64</v>
      </c>
      <c r="E125" s="66">
        <v>165.28643910746038</v>
      </c>
      <c r="F125" s="68">
        <v>99.99583734786782</v>
      </c>
      <c r="G125" s="103" t="s">
        <v>811</v>
      </c>
      <c r="H125" s="65"/>
      <c r="I125" s="69" t="s">
        <v>331</v>
      </c>
      <c r="J125" s="70"/>
      <c r="K125" s="70"/>
      <c r="L125" s="69" t="s">
        <v>4749</v>
      </c>
      <c r="M125" s="73">
        <v>2.387273200583303</v>
      </c>
      <c r="N125" s="74">
        <v>1212.3736572265625</v>
      </c>
      <c r="O125" s="74">
        <v>6858.99609375</v>
      </c>
      <c r="P125" s="75"/>
      <c r="Q125" s="76"/>
      <c r="R125" s="76"/>
      <c r="S125" s="88"/>
      <c r="T125" s="48">
        <v>0</v>
      </c>
      <c r="U125" s="48">
        <v>1</v>
      </c>
      <c r="V125" s="49">
        <v>0</v>
      </c>
      <c r="W125" s="49">
        <v>0.000948</v>
      </c>
      <c r="X125" s="49">
        <v>0.00283</v>
      </c>
      <c r="Y125" s="49">
        <v>0.493722</v>
      </c>
      <c r="Z125" s="49">
        <v>0</v>
      </c>
      <c r="AA125" s="49">
        <v>0</v>
      </c>
      <c r="AB125" s="71">
        <v>125</v>
      </c>
      <c r="AC125" s="71"/>
      <c r="AD125" s="72"/>
      <c r="AE125" s="78" t="s">
        <v>2811</v>
      </c>
      <c r="AF125" s="78">
        <v>2696</v>
      </c>
      <c r="AG125" s="78">
        <v>1566</v>
      </c>
      <c r="AH125" s="78">
        <v>70783</v>
      </c>
      <c r="AI125" s="78">
        <v>63219</v>
      </c>
      <c r="AJ125" s="78"/>
      <c r="AK125" s="78" t="s">
        <v>3196</v>
      </c>
      <c r="AL125" s="78" t="s">
        <v>3530</v>
      </c>
      <c r="AM125" s="83" t="s">
        <v>3740</v>
      </c>
      <c r="AN125" s="78"/>
      <c r="AO125" s="80">
        <v>42027.57881944445</v>
      </c>
      <c r="AP125" s="83" t="s">
        <v>3937</v>
      </c>
      <c r="AQ125" s="78" t="b">
        <v>0</v>
      </c>
      <c r="AR125" s="78" t="b">
        <v>0</v>
      </c>
      <c r="AS125" s="78" t="b">
        <v>1</v>
      </c>
      <c r="AT125" s="78"/>
      <c r="AU125" s="78">
        <v>30</v>
      </c>
      <c r="AV125" s="83" t="s">
        <v>4181</v>
      </c>
      <c r="AW125" s="78" t="b">
        <v>0</v>
      </c>
      <c r="AX125" s="78" t="s">
        <v>4210</v>
      </c>
      <c r="AY125" s="83" t="s">
        <v>4333</v>
      </c>
      <c r="AZ125" s="78" t="s">
        <v>66</v>
      </c>
      <c r="BA125" s="78" t="str">
        <f>REPLACE(INDEX(GroupVertices[Group],MATCH(Vertices[[#This Row],[Vertex]],GroupVertices[Vertex],0)),1,1,"")</f>
        <v>1</v>
      </c>
      <c r="BB125" s="48"/>
      <c r="BC125" s="48"/>
      <c r="BD125" s="48"/>
      <c r="BE125" s="48"/>
      <c r="BF125" s="48" t="s">
        <v>660</v>
      </c>
      <c r="BG125" s="48" t="s">
        <v>660</v>
      </c>
      <c r="BH125" s="119" t="s">
        <v>5427</v>
      </c>
      <c r="BI125" s="119" t="s">
        <v>5427</v>
      </c>
      <c r="BJ125" s="119" t="s">
        <v>5494</v>
      </c>
      <c r="BK125" s="119" t="s">
        <v>5494</v>
      </c>
      <c r="BL125" s="119">
        <v>1</v>
      </c>
      <c r="BM125" s="123">
        <v>2.9411764705882355</v>
      </c>
      <c r="BN125" s="119">
        <v>0</v>
      </c>
      <c r="BO125" s="123">
        <v>0</v>
      </c>
      <c r="BP125" s="119">
        <v>0</v>
      </c>
      <c r="BQ125" s="123">
        <v>0</v>
      </c>
      <c r="BR125" s="119">
        <v>33</v>
      </c>
      <c r="BS125" s="123">
        <v>97.05882352941177</v>
      </c>
      <c r="BT125" s="119">
        <v>34</v>
      </c>
      <c r="BU125" s="2"/>
      <c r="BV125" s="3"/>
      <c r="BW125" s="3"/>
      <c r="BX125" s="3"/>
      <c r="BY125" s="3"/>
    </row>
    <row r="126" spans="1:77" ht="41.45" customHeight="1">
      <c r="A126" s="64" t="s">
        <v>332</v>
      </c>
      <c r="C126" s="65"/>
      <c r="D126" s="65" t="s">
        <v>64</v>
      </c>
      <c r="E126" s="66">
        <v>162.72612256141844</v>
      </c>
      <c r="F126" s="68">
        <v>99.9990802824791</v>
      </c>
      <c r="G126" s="103" t="s">
        <v>812</v>
      </c>
      <c r="H126" s="65"/>
      <c r="I126" s="69" t="s">
        <v>332</v>
      </c>
      <c r="J126" s="70"/>
      <c r="K126" s="70"/>
      <c r="L126" s="69" t="s">
        <v>4750</v>
      </c>
      <c r="M126" s="73">
        <v>1.3065111924660426</v>
      </c>
      <c r="N126" s="74">
        <v>2038.124755859375</v>
      </c>
      <c r="O126" s="74">
        <v>8177.41748046875</v>
      </c>
      <c r="P126" s="75"/>
      <c r="Q126" s="76"/>
      <c r="R126" s="76"/>
      <c r="S126" s="88"/>
      <c r="T126" s="48">
        <v>0</v>
      </c>
      <c r="U126" s="48">
        <v>1</v>
      </c>
      <c r="V126" s="49">
        <v>0</v>
      </c>
      <c r="W126" s="49">
        <v>0.000948</v>
      </c>
      <c r="X126" s="49">
        <v>0.00283</v>
      </c>
      <c r="Y126" s="49">
        <v>0.493722</v>
      </c>
      <c r="Z126" s="49">
        <v>0</v>
      </c>
      <c r="AA126" s="49">
        <v>0</v>
      </c>
      <c r="AB126" s="71">
        <v>126</v>
      </c>
      <c r="AC126" s="71"/>
      <c r="AD126" s="72"/>
      <c r="AE126" s="78" t="s">
        <v>2812</v>
      </c>
      <c r="AF126" s="78">
        <v>546</v>
      </c>
      <c r="AG126" s="78">
        <v>346</v>
      </c>
      <c r="AH126" s="78">
        <v>10988</v>
      </c>
      <c r="AI126" s="78">
        <v>12983</v>
      </c>
      <c r="AJ126" s="78"/>
      <c r="AK126" s="78" t="s">
        <v>3197</v>
      </c>
      <c r="AL126" s="78" t="s">
        <v>3531</v>
      </c>
      <c r="AM126" s="78"/>
      <c r="AN126" s="78"/>
      <c r="AO126" s="80">
        <v>42769.710625</v>
      </c>
      <c r="AP126" s="83" t="s">
        <v>3938</v>
      </c>
      <c r="AQ126" s="78" t="b">
        <v>1</v>
      </c>
      <c r="AR126" s="78" t="b">
        <v>0</v>
      </c>
      <c r="AS126" s="78" t="b">
        <v>0</v>
      </c>
      <c r="AT126" s="78"/>
      <c r="AU126" s="78">
        <v>8</v>
      </c>
      <c r="AV126" s="78"/>
      <c r="AW126" s="78" t="b">
        <v>0</v>
      </c>
      <c r="AX126" s="78" t="s">
        <v>4210</v>
      </c>
      <c r="AY126" s="83" t="s">
        <v>4334</v>
      </c>
      <c r="AZ126" s="78" t="s">
        <v>66</v>
      </c>
      <c r="BA126" s="78" t="str">
        <f>REPLACE(INDEX(GroupVertices[Group],MATCH(Vertices[[#This Row],[Vertex]],GroupVertices[Vertex],0)),1,1,"")</f>
        <v>1</v>
      </c>
      <c r="BB126" s="48"/>
      <c r="BC126" s="48"/>
      <c r="BD126" s="48"/>
      <c r="BE126" s="48"/>
      <c r="BF126" s="48" t="s">
        <v>660</v>
      </c>
      <c r="BG126" s="48" t="s">
        <v>660</v>
      </c>
      <c r="BH126" s="119" t="s">
        <v>5427</v>
      </c>
      <c r="BI126" s="119" t="s">
        <v>5427</v>
      </c>
      <c r="BJ126" s="119" t="s">
        <v>5494</v>
      </c>
      <c r="BK126" s="119" t="s">
        <v>5494</v>
      </c>
      <c r="BL126" s="119">
        <v>1</v>
      </c>
      <c r="BM126" s="123">
        <v>2.9411764705882355</v>
      </c>
      <c r="BN126" s="119">
        <v>0</v>
      </c>
      <c r="BO126" s="123">
        <v>0</v>
      </c>
      <c r="BP126" s="119">
        <v>0</v>
      </c>
      <c r="BQ126" s="123">
        <v>0</v>
      </c>
      <c r="BR126" s="119">
        <v>33</v>
      </c>
      <c r="BS126" s="123">
        <v>97.05882352941177</v>
      </c>
      <c r="BT126" s="119">
        <v>34</v>
      </c>
      <c r="BU126" s="2"/>
      <c r="BV126" s="3"/>
      <c r="BW126" s="3"/>
      <c r="BX126" s="3"/>
      <c r="BY126" s="3"/>
    </row>
    <row r="127" spans="1:77" ht="41.45" customHeight="1">
      <c r="A127" s="64" t="s">
        <v>333</v>
      </c>
      <c r="C127" s="65"/>
      <c r="D127" s="65" t="s">
        <v>64</v>
      </c>
      <c r="E127" s="66">
        <v>162.72402394129875</v>
      </c>
      <c r="F127" s="68">
        <v>99.99908294062222</v>
      </c>
      <c r="G127" s="103" t="s">
        <v>813</v>
      </c>
      <c r="H127" s="65"/>
      <c r="I127" s="69" t="s">
        <v>333</v>
      </c>
      <c r="J127" s="70"/>
      <c r="K127" s="70"/>
      <c r="L127" s="69" t="s">
        <v>4751</v>
      </c>
      <c r="M127" s="73">
        <v>1.305625321967586</v>
      </c>
      <c r="N127" s="74">
        <v>450.1435546875</v>
      </c>
      <c r="O127" s="74">
        <v>3198.44140625</v>
      </c>
      <c r="P127" s="75"/>
      <c r="Q127" s="76"/>
      <c r="R127" s="76"/>
      <c r="S127" s="88"/>
      <c r="T127" s="48">
        <v>0</v>
      </c>
      <c r="U127" s="48">
        <v>1</v>
      </c>
      <c r="V127" s="49">
        <v>0</v>
      </c>
      <c r="W127" s="49">
        <v>0.000948</v>
      </c>
      <c r="X127" s="49">
        <v>0.00283</v>
      </c>
      <c r="Y127" s="49">
        <v>0.493722</v>
      </c>
      <c r="Z127" s="49">
        <v>0</v>
      </c>
      <c r="AA127" s="49">
        <v>0</v>
      </c>
      <c r="AB127" s="71">
        <v>127</v>
      </c>
      <c r="AC127" s="71"/>
      <c r="AD127" s="72"/>
      <c r="AE127" s="78" t="s">
        <v>2813</v>
      </c>
      <c r="AF127" s="78">
        <v>4175</v>
      </c>
      <c r="AG127" s="78">
        <v>345</v>
      </c>
      <c r="AH127" s="78">
        <v>16587</v>
      </c>
      <c r="AI127" s="78">
        <v>51017</v>
      </c>
      <c r="AJ127" s="78"/>
      <c r="AK127" s="86" t="s">
        <v>3198</v>
      </c>
      <c r="AL127" s="78" t="s">
        <v>3532</v>
      </c>
      <c r="AM127" s="83" t="s">
        <v>3741</v>
      </c>
      <c r="AN127" s="78"/>
      <c r="AO127" s="80">
        <v>42147.89195601852</v>
      </c>
      <c r="AP127" s="83" t="s">
        <v>3939</v>
      </c>
      <c r="AQ127" s="78" t="b">
        <v>0</v>
      </c>
      <c r="AR127" s="78" t="b">
        <v>0</v>
      </c>
      <c r="AS127" s="78" t="b">
        <v>0</v>
      </c>
      <c r="AT127" s="78"/>
      <c r="AU127" s="78">
        <v>15</v>
      </c>
      <c r="AV127" s="83" t="s">
        <v>4181</v>
      </c>
      <c r="AW127" s="78" t="b">
        <v>0</v>
      </c>
      <c r="AX127" s="78" t="s">
        <v>4210</v>
      </c>
      <c r="AY127" s="83" t="s">
        <v>4335</v>
      </c>
      <c r="AZ127" s="78" t="s">
        <v>66</v>
      </c>
      <c r="BA127" s="78" t="str">
        <f>REPLACE(INDEX(GroupVertices[Group],MATCH(Vertices[[#This Row],[Vertex]],GroupVertices[Vertex],0)),1,1,"")</f>
        <v>1</v>
      </c>
      <c r="BB127" s="48"/>
      <c r="BC127" s="48"/>
      <c r="BD127" s="48"/>
      <c r="BE127" s="48"/>
      <c r="BF127" s="48" t="s">
        <v>660</v>
      </c>
      <c r="BG127" s="48" t="s">
        <v>660</v>
      </c>
      <c r="BH127" s="119" t="s">
        <v>5427</v>
      </c>
      <c r="BI127" s="119" t="s">
        <v>5427</v>
      </c>
      <c r="BJ127" s="119" t="s">
        <v>5494</v>
      </c>
      <c r="BK127" s="119" t="s">
        <v>5494</v>
      </c>
      <c r="BL127" s="119">
        <v>1</v>
      </c>
      <c r="BM127" s="123">
        <v>2.9411764705882355</v>
      </c>
      <c r="BN127" s="119">
        <v>0</v>
      </c>
      <c r="BO127" s="123">
        <v>0</v>
      </c>
      <c r="BP127" s="119">
        <v>0</v>
      </c>
      <c r="BQ127" s="123">
        <v>0</v>
      </c>
      <c r="BR127" s="119">
        <v>33</v>
      </c>
      <c r="BS127" s="123">
        <v>97.05882352941177</v>
      </c>
      <c r="BT127" s="119">
        <v>34</v>
      </c>
      <c r="BU127" s="2"/>
      <c r="BV127" s="3"/>
      <c r="BW127" s="3"/>
      <c r="BX127" s="3"/>
      <c r="BY127" s="3"/>
    </row>
    <row r="128" spans="1:77" ht="41.45" customHeight="1">
      <c r="A128" s="64" t="s">
        <v>334</v>
      </c>
      <c r="C128" s="65"/>
      <c r="D128" s="65" t="s">
        <v>64</v>
      </c>
      <c r="E128" s="66">
        <v>166.31056572587713</v>
      </c>
      <c r="F128" s="68">
        <v>99.99454017402331</v>
      </c>
      <c r="G128" s="103" t="s">
        <v>814</v>
      </c>
      <c r="H128" s="65"/>
      <c r="I128" s="69" t="s">
        <v>334</v>
      </c>
      <c r="J128" s="70"/>
      <c r="K128" s="70"/>
      <c r="L128" s="69" t="s">
        <v>4752</v>
      </c>
      <c r="M128" s="73">
        <v>2.819578003830207</v>
      </c>
      <c r="N128" s="74">
        <v>2983.888916015625</v>
      </c>
      <c r="O128" s="74">
        <v>8984.1669921875</v>
      </c>
      <c r="P128" s="75"/>
      <c r="Q128" s="76"/>
      <c r="R128" s="76"/>
      <c r="S128" s="88"/>
      <c r="T128" s="48">
        <v>0</v>
      </c>
      <c r="U128" s="48">
        <v>1</v>
      </c>
      <c r="V128" s="49">
        <v>0</v>
      </c>
      <c r="W128" s="49">
        <v>0.000948</v>
      </c>
      <c r="X128" s="49">
        <v>0.00283</v>
      </c>
      <c r="Y128" s="49">
        <v>0.493722</v>
      </c>
      <c r="Z128" s="49">
        <v>0</v>
      </c>
      <c r="AA128" s="49">
        <v>0</v>
      </c>
      <c r="AB128" s="71">
        <v>128</v>
      </c>
      <c r="AC128" s="71"/>
      <c r="AD128" s="72"/>
      <c r="AE128" s="78" t="s">
        <v>2814</v>
      </c>
      <c r="AF128" s="78">
        <v>1969</v>
      </c>
      <c r="AG128" s="78">
        <v>2054</v>
      </c>
      <c r="AH128" s="78">
        <v>41804</v>
      </c>
      <c r="AI128" s="78">
        <v>32076</v>
      </c>
      <c r="AJ128" s="78"/>
      <c r="AK128" s="83" t="s">
        <v>3199</v>
      </c>
      <c r="AL128" s="78" t="s">
        <v>3533</v>
      </c>
      <c r="AM128" s="83" t="s">
        <v>3742</v>
      </c>
      <c r="AN128" s="78"/>
      <c r="AO128" s="80">
        <v>39926.58868055556</v>
      </c>
      <c r="AP128" s="83" t="s">
        <v>3940</v>
      </c>
      <c r="AQ128" s="78" t="b">
        <v>0</v>
      </c>
      <c r="AR128" s="78" t="b">
        <v>0</v>
      </c>
      <c r="AS128" s="78" t="b">
        <v>1</v>
      </c>
      <c r="AT128" s="78"/>
      <c r="AU128" s="78">
        <v>15</v>
      </c>
      <c r="AV128" s="83" t="s">
        <v>4191</v>
      </c>
      <c r="AW128" s="78" t="b">
        <v>0</v>
      </c>
      <c r="AX128" s="78" t="s">
        <v>4210</v>
      </c>
      <c r="AY128" s="83" t="s">
        <v>4336</v>
      </c>
      <c r="AZ128" s="78" t="s">
        <v>66</v>
      </c>
      <c r="BA128" s="78" t="str">
        <f>REPLACE(INDEX(GroupVertices[Group],MATCH(Vertices[[#This Row],[Vertex]],GroupVertices[Vertex],0)),1,1,"")</f>
        <v>1</v>
      </c>
      <c r="BB128" s="48"/>
      <c r="BC128" s="48"/>
      <c r="BD128" s="48"/>
      <c r="BE128" s="48"/>
      <c r="BF128" s="48" t="s">
        <v>660</v>
      </c>
      <c r="BG128" s="48" t="s">
        <v>660</v>
      </c>
      <c r="BH128" s="119" t="s">
        <v>5427</v>
      </c>
      <c r="BI128" s="119" t="s">
        <v>5427</v>
      </c>
      <c r="BJ128" s="119" t="s">
        <v>5494</v>
      </c>
      <c r="BK128" s="119" t="s">
        <v>5494</v>
      </c>
      <c r="BL128" s="119">
        <v>1</v>
      </c>
      <c r="BM128" s="123">
        <v>2.9411764705882355</v>
      </c>
      <c r="BN128" s="119">
        <v>0</v>
      </c>
      <c r="BO128" s="123">
        <v>0</v>
      </c>
      <c r="BP128" s="119">
        <v>0</v>
      </c>
      <c r="BQ128" s="123">
        <v>0</v>
      </c>
      <c r="BR128" s="119">
        <v>33</v>
      </c>
      <c r="BS128" s="123">
        <v>97.05882352941177</v>
      </c>
      <c r="BT128" s="119">
        <v>34</v>
      </c>
      <c r="BU128" s="2"/>
      <c r="BV128" s="3"/>
      <c r="BW128" s="3"/>
      <c r="BX128" s="3"/>
      <c r="BY128" s="3"/>
    </row>
    <row r="129" spans="1:77" ht="41.45" customHeight="1">
      <c r="A129" s="64" t="s">
        <v>335</v>
      </c>
      <c r="C129" s="65"/>
      <c r="D129" s="65" t="s">
        <v>64</v>
      </c>
      <c r="E129" s="66">
        <v>162.60020535423607</v>
      </c>
      <c r="F129" s="68">
        <v>99.99923977106654</v>
      </c>
      <c r="G129" s="103" t="s">
        <v>815</v>
      </c>
      <c r="H129" s="65"/>
      <c r="I129" s="69" t="s">
        <v>335</v>
      </c>
      <c r="J129" s="70"/>
      <c r="K129" s="70"/>
      <c r="L129" s="69" t="s">
        <v>4753</v>
      </c>
      <c r="M129" s="73">
        <v>1.2533589625586363</v>
      </c>
      <c r="N129" s="74">
        <v>2130.639892578125</v>
      </c>
      <c r="O129" s="74">
        <v>1510.7548828125</v>
      </c>
      <c r="P129" s="75"/>
      <c r="Q129" s="76"/>
      <c r="R129" s="76"/>
      <c r="S129" s="88"/>
      <c r="T129" s="48">
        <v>0</v>
      </c>
      <c r="U129" s="48">
        <v>1</v>
      </c>
      <c r="V129" s="49">
        <v>0</v>
      </c>
      <c r="W129" s="49">
        <v>0.000948</v>
      </c>
      <c r="X129" s="49">
        <v>0.00283</v>
      </c>
      <c r="Y129" s="49">
        <v>0.493722</v>
      </c>
      <c r="Z129" s="49">
        <v>0</v>
      </c>
      <c r="AA129" s="49">
        <v>0</v>
      </c>
      <c r="AB129" s="71">
        <v>129</v>
      </c>
      <c r="AC129" s="71"/>
      <c r="AD129" s="72"/>
      <c r="AE129" s="78" t="s">
        <v>2815</v>
      </c>
      <c r="AF129" s="78">
        <v>589</v>
      </c>
      <c r="AG129" s="78">
        <v>286</v>
      </c>
      <c r="AH129" s="78">
        <v>6217</v>
      </c>
      <c r="AI129" s="78">
        <v>2606</v>
      </c>
      <c r="AJ129" s="78"/>
      <c r="AK129" s="78" t="s">
        <v>3200</v>
      </c>
      <c r="AL129" s="78" t="s">
        <v>3534</v>
      </c>
      <c r="AM129" s="83" t="s">
        <v>3743</v>
      </c>
      <c r="AN129" s="78"/>
      <c r="AO129" s="80">
        <v>41446.07818287037</v>
      </c>
      <c r="AP129" s="83" t="s">
        <v>3941</v>
      </c>
      <c r="AQ129" s="78" t="b">
        <v>0</v>
      </c>
      <c r="AR129" s="78" t="b">
        <v>0</v>
      </c>
      <c r="AS129" s="78" t="b">
        <v>1</v>
      </c>
      <c r="AT129" s="78"/>
      <c r="AU129" s="78">
        <v>13</v>
      </c>
      <c r="AV129" s="83" t="s">
        <v>4191</v>
      </c>
      <c r="AW129" s="78" t="b">
        <v>0</v>
      </c>
      <c r="AX129" s="78" t="s">
        <v>4210</v>
      </c>
      <c r="AY129" s="83" t="s">
        <v>4337</v>
      </c>
      <c r="AZ129" s="78" t="s">
        <v>66</v>
      </c>
      <c r="BA129" s="78" t="str">
        <f>REPLACE(INDEX(GroupVertices[Group],MATCH(Vertices[[#This Row],[Vertex]],GroupVertices[Vertex],0)),1,1,"")</f>
        <v>1</v>
      </c>
      <c r="BB129" s="48"/>
      <c r="BC129" s="48"/>
      <c r="BD129" s="48"/>
      <c r="BE129" s="48"/>
      <c r="BF129" s="48" t="s">
        <v>660</v>
      </c>
      <c r="BG129" s="48" t="s">
        <v>660</v>
      </c>
      <c r="BH129" s="119" t="s">
        <v>5427</v>
      </c>
      <c r="BI129" s="119" t="s">
        <v>5427</v>
      </c>
      <c r="BJ129" s="119" t="s">
        <v>5494</v>
      </c>
      <c r="BK129" s="119" t="s">
        <v>5494</v>
      </c>
      <c r="BL129" s="119">
        <v>1</v>
      </c>
      <c r="BM129" s="123">
        <v>2.9411764705882355</v>
      </c>
      <c r="BN129" s="119">
        <v>0</v>
      </c>
      <c r="BO129" s="123">
        <v>0</v>
      </c>
      <c r="BP129" s="119">
        <v>0</v>
      </c>
      <c r="BQ129" s="123">
        <v>0</v>
      </c>
      <c r="BR129" s="119">
        <v>33</v>
      </c>
      <c r="BS129" s="123">
        <v>97.05882352941177</v>
      </c>
      <c r="BT129" s="119">
        <v>34</v>
      </c>
      <c r="BU129" s="2"/>
      <c r="BV129" s="3"/>
      <c r="BW129" s="3"/>
      <c r="BX129" s="3"/>
      <c r="BY129" s="3"/>
    </row>
    <row r="130" spans="1:77" ht="41.45" customHeight="1">
      <c r="A130" s="64" t="s">
        <v>336</v>
      </c>
      <c r="C130" s="65"/>
      <c r="D130" s="65" t="s">
        <v>64</v>
      </c>
      <c r="E130" s="66">
        <v>163.3599058375698</v>
      </c>
      <c r="F130" s="68">
        <v>99.99827752325565</v>
      </c>
      <c r="G130" s="103" t="s">
        <v>816</v>
      </c>
      <c r="H130" s="65"/>
      <c r="I130" s="69" t="s">
        <v>336</v>
      </c>
      <c r="J130" s="70"/>
      <c r="K130" s="70"/>
      <c r="L130" s="69" t="s">
        <v>4754</v>
      </c>
      <c r="M130" s="73">
        <v>1.5740440829999875</v>
      </c>
      <c r="N130" s="74">
        <v>843.5986938476562</v>
      </c>
      <c r="O130" s="74">
        <v>8054.50634765625</v>
      </c>
      <c r="P130" s="75"/>
      <c r="Q130" s="76"/>
      <c r="R130" s="76"/>
      <c r="S130" s="88"/>
      <c r="T130" s="48">
        <v>0</v>
      </c>
      <c r="U130" s="48">
        <v>1</v>
      </c>
      <c r="V130" s="49">
        <v>0</v>
      </c>
      <c r="W130" s="49">
        <v>0.000948</v>
      </c>
      <c r="X130" s="49">
        <v>0.00283</v>
      </c>
      <c r="Y130" s="49">
        <v>0.493722</v>
      </c>
      <c r="Z130" s="49">
        <v>0</v>
      </c>
      <c r="AA130" s="49">
        <v>0</v>
      </c>
      <c r="AB130" s="71">
        <v>130</v>
      </c>
      <c r="AC130" s="71"/>
      <c r="AD130" s="72"/>
      <c r="AE130" s="78" t="s">
        <v>2816</v>
      </c>
      <c r="AF130" s="78">
        <v>1951</v>
      </c>
      <c r="AG130" s="78">
        <v>648</v>
      </c>
      <c r="AH130" s="78">
        <v>7662</v>
      </c>
      <c r="AI130" s="78">
        <v>3654</v>
      </c>
      <c r="AJ130" s="78"/>
      <c r="AK130" s="78" t="s">
        <v>3201</v>
      </c>
      <c r="AL130" s="78" t="s">
        <v>3535</v>
      </c>
      <c r="AM130" s="78"/>
      <c r="AN130" s="78"/>
      <c r="AO130" s="80">
        <v>40771.658634259256</v>
      </c>
      <c r="AP130" s="83" t="s">
        <v>3942</v>
      </c>
      <c r="AQ130" s="78" t="b">
        <v>0</v>
      </c>
      <c r="AR130" s="78" t="b">
        <v>0</v>
      </c>
      <c r="AS130" s="78" t="b">
        <v>1</v>
      </c>
      <c r="AT130" s="78"/>
      <c r="AU130" s="78">
        <v>13</v>
      </c>
      <c r="AV130" s="83" t="s">
        <v>4198</v>
      </c>
      <c r="AW130" s="78" t="b">
        <v>0</v>
      </c>
      <c r="AX130" s="78" t="s">
        <v>4210</v>
      </c>
      <c r="AY130" s="83" t="s">
        <v>4338</v>
      </c>
      <c r="AZ130" s="78" t="s">
        <v>66</v>
      </c>
      <c r="BA130" s="78" t="str">
        <f>REPLACE(INDEX(GroupVertices[Group],MATCH(Vertices[[#This Row],[Vertex]],GroupVertices[Vertex],0)),1,1,"")</f>
        <v>1</v>
      </c>
      <c r="BB130" s="48"/>
      <c r="BC130" s="48"/>
      <c r="BD130" s="48"/>
      <c r="BE130" s="48"/>
      <c r="BF130" s="48" t="s">
        <v>664</v>
      </c>
      <c r="BG130" s="48" t="s">
        <v>664</v>
      </c>
      <c r="BH130" s="119" t="s">
        <v>5435</v>
      </c>
      <c r="BI130" s="119" t="s">
        <v>5435</v>
      </c>
      <c r="BJ130" s="119" t="s">
        <v>5500</v>
      </c>
      <c r="BK130" s="119" t="s">
        <v>5500</v>
      </c>
      <c r="BL130" s="119">
        <v>0</v>
      </c>
      <c r="BM130" s="123">
        <v>0</v>
      </c>
      <c r="BN130" s="119">
        <v>0</v>
      </c>
      <c r="BO130" s="123">
        <v>0</v>
      </c>
      <c r="BP130" s="119">
        <v>0</v>
      </c>
      <c r="BQ130" s="123">
        <v>0</v>
      </c>
      <c r="BR130" s="119">
        <v>40</v>
      </c>
      <c r="BS130" s="123">
        <v>100</v>
      </c>
      <c r="BT130" s="119">
        <v>40</v>
      </c>
      <c r="BU130" s="2"/>
      <c r="BV130" s="3"/>
      <c r="BW130" s="3"/>
      <c r="BX130" s="3"/>
      <c r="BY130" s="3"/>
    </row>
    <row r="131" spans="1:77" ht="41.45" customHeight="1">
      <c r="A131" s="64" t="s">
        <v>337</v>
      </c>
      <c r="C131" s="65"/>
      <c r="D131" s="65" t="s">
        <v>64</v>
      </c>
      <c r="E131" s="66">
        <v>162.12171996694298</v>
      </c>
      <c r="F131" s="68">
        <v>99.9998458276988</v>
      </c>
      <c r="G131" s="103" t="s">
        <v>817</v>
      </c>
      <c r="H131" s="65"/>
      <c r="I131" s="69" t="s">
        <v>337</v>
      </c>
      <c r="J131" s="70"/>
      <c r="K131" s="70"/>
      <c r="L131" s="69" t="s">
        <v>4755</v>
      </c>
      <c r="M131" s="73">
        <v>1.0513804889104927</v>
      </c>
      <c r="N131" s="74">
        <v>3157.554931640625</v>
      </c>
      <c r="O131" s="74">
        <v>2298.80859375</v>
      </c>
      <c r="P131" s="75"/>
      <c r="Q131" s="76"/>
      <c r="R131" s="76"/>
      <c r="S131" s="88"/>
      <c r="T131" s="48">
        <v>0</v>
      </c>
      <c r="U131" s="48">
        <v>1</v>
      </c>
      <c r="V131" s="49">
        <v>0</v>
      </c>
      <c r="W131" s="49">
        <v>0.000948</v>
      </c>
      <c r="X131" s="49">
        <v>0.00283</v>
      </c>
      <c r="Y131" s="49">
        <v>0.493722</v>
      </c>
      <c r="Z131" s="49">
        <v>0</v>
      </c>
      <c r="AA131" s="49">
        <v>0</v>
      </c>
      <c r="AB131" s="71">
        <v>131</v>
      </c>
      <c r="AC131" s="71"/>
      <c r="AD131" s="72"/>
      <c r="AE131" s="78" t="s">
        <v>2817</v>
      </c>
      <c r="AF131" s="78">
        <v>132</v>
      </c>
      <c r="AG131" s="78">
        <v>58</v>
      </c>
      <c r="AH131" s="78">
        <v>521</v>
      </c>
      <c r="AI131" s="78">
        <v>477</v>
      </c>
      <c r="AJ131" s="78"/>
      <c r="AK131" s="78" t="s">
        <v>3202</v>
      </c>
      <c r="AL131" s="78"/>
      <c r="AM131" s="78"/>
      <c r="AN131" s="78"/>
      <c r="AO131" s="80">
        <v>43507.7208912037</v>
      </c>
      <c r="AP131" s="78"/>
      <c r="AQ131" s="78" t="b">
        <v>1</v>
      </c>
      <c r="AR131" s="78" t="b">
        <v>0</v>
      </c>
      <c r="AS131" s="78" t="b">
        <v>0</v>
      </c>
      <c r="AT131" s="78"/>
      <c r="AU131" s="78">
        <v>0</v>
      </c>
      <c r="AV131" s="78"/>
      <c r="AW131" s="78" t="b">
        <v>0</v>
      </c>
      <c r="AX131" s="78" t="s">
        <v>4210</v>
      </c>
      <c r="AY131" s="83" t="s">
        <v>4339</v>
      </c>
      <c r="AZ131" s="78" t="s">
        <v>66</v>
      </c>
      <c r="BA131" s="78" t="str">
        <f>REPLACE(INDEX(GroupVertices[Group],MATCH(Vertices[[#This Row],[Vertex]],GroupVertices[Vertex],0)),1,1,"")</f>
        <v>1</v>
      </c>
      <c r="BB131" s="48"/>
      <c r="BC131" s="48"/>
      <c r="BD131" s="48"/>
      <c r="BE131" s="48"/>
      <c r="BF131" s="48" t="s">
        <v>664</v>
      </c>
      <c r="BG131" s="48" t="s">
        <v>664</v>
      </c>
      <c r="BH131" s="119" t="s">
        <v>5435</v>
      </c>
      <c r="BI131" s="119" t="s">
        <v>5435</v>
      </c>
      <c r="BJ131" s="119" t="s">
        <v>5500</v>
      </c>
      <c r="BK131" s="119" t="s">
        <v>5500</v>
      </c>
      <c r="BL131" s="119">
        <v>0</v>
      </c>
      <c r="BM131" s="123">
        <v>0</v>
      </c>
      <c r="BN131" s="119">
        <v>0</v>
      </c>
      <c r="BO131" s="123">
        <v>0</v>
      </c>
      <c r="BP131" s="119">
        <v>0</v>
      </c>
      <c r="BQ131" s="123">
        <v>0</v>
      </c>
      <c r="BR131" s="119">
        <v>40</v>
      </c>
      <c r="BS131" s="123">
        <v>100</v>
      </c>
      <c r="BT131" s="119">
        <v>40</v>
      </c>
      <c r="BU131" s="2"/>
      <c r="BV131" s="3"/>
      <c r="BW131" s="3"/>
      <c r="BX131" s="3"/>
      <c r="BY131" s="3"/>
    </row>
    <row r="132" spans="1:77" ht="41.45" customHeight="1">
      <c r="A132" s="64" t="s">
        <v>338</v>
      </c>
      <c r="C132" s="65"/>
      <c r="D132" s="65" t="s">
        <v>64</v>
      </c>
      <c r="E132" s="66">
        <v>164.423906238261</v>
      </c>
      <c r="F132" s="68">
        <v>99.99692984469179</v>
      </c>
      <c r="G132" s="103" t="s">
        <v>818</v>
      </c>
      <c r="H132" s="65"/>
      <c r="I132" s="69" t="s">
        <v>338</v>
      </c>
      <c r="J132" s="70"/>
      <c r="K132" s="70"/>
      <c r="L132" s="69" t="s">
        <v>4756</v>
      </c>
      <c r="M132" s="73">
        <v>2.02318042571757</v>
      </c>
      <c r="N132" s="74">
        <v>3418.28125</v>
      </c>
      <c r="O132" s="74">
        <v>8731.578125</v>
      </c>
      <c r="P132" s="75"/>
      <c r="Q132" s="76"/>
      <c r="R132" s="76"/>
      <c r="S132" s="88"/>
      <c r="T132" s="48">
        <v>0</v>
      </c>
      <c r="U132" s="48">
        <v>1</v>
      </c>
      <c r="V132" s="49">
        <v>0</v>
      </c>
      <c r="W132" s="49">
        <v>0.000948</v>
      </c>
      <c r="X132" s="49">
        <v>0.00283</v>
      </c>
      <c r="Y132" s="49">
        <v>0.493722</v>
      </c>
      <c r="Z132" s="49">
        <v>0</v>
      </c>
      <c r="AA132" s="49">
        <v>0</v>
      </c>
      <c r="AB132" s="71">
        <v>132</v>
      </c>
      <c r="AC132" s="71"/>
      <c r="AD132" s="72"/>
      <c r="AE132" s="78" t="s">
        <v>2818</v>
      </c>
      <c r="AF132" s="78">
        <v>1266</v>
      </c>
      <c r="AG132" s="78">
        <v>1155</v>
      </c>
      <c r="AH132" s="78">
        <v>4592</v>
      </c>
      <c r="AI132" s="78">
        <v>5775</v>
      </c>
      <c r="AJ132" s="78"/>
      <c r="AK132" s="78" t="s">
        <v>3203</v>
      </c>
      <c r="AL132" s="78" t="s">
        <v>3536</v>
      </c>
      <c r="AM132" s="78"/>
      <c r="AN132" s="78"/>
      <c r="AO132" s="80">
        <v>42912.87428240741</v>
      </c>
      <c r="AP132" s="83" t="s">
        <v>3943</v>
      </c>
      <c r="AQ132" s="78" t="b">
        <v>1</v>
      </c>
      <c r="AR132" s="78" t="b">
        <v>0</v>
      </c>
      <c r="AS132" s="78" t="b">
        <v>0</v>
      </c>
      <c r="AT132" s="78"/>
      <c r="AU132" s="78">
        <v>2</v>
      </c>
      <c r="AV132" s="78"/>
      <c r="AW132" s="78" t="b">
        <v>0</v>
      </c>
      <c r="AX132" s="78" t="s">
        <v>4210</v>
      </c>
      <c r="AY132" s="83" t="s">
        <v>4340</v>
      </c>
      <c r="AZ132" s="78" t="s">
        <v>66</v>
      </c>
      <c r="BA132" s="78" t="str">
        <f>REPLACE(INDEX(GroupVertices[Group],MATCH(Vertices[[#This Row],[Vertex]],GroupVertices[Vertex],0)),1,1,"")</f>
        <v>1</v>
      </c>
      <c r="BB132" s="48"/>
      <c r="BC132" s="48"/>
      <c r="BD132" s="48"/>
      <c r="BE132" s="48"/>
      <c r="BF132" s="48" t="s">
        <v>664</v>
      </c>
      <c r="BG132" s="48" t="s">
        <v>664</v>
      </c>
      <c r="BH132" s="119" t="s">
        <v>5435</v>
      </c>
      <c r="BI132" s="119" t="s">
        <v>5435</v>
      </c>
      <c r="BJ132" s="119" t="s">
        <v>5500</v>
      </c>
      <c r="BK132" s="119" t="s">
        <v>5500</v>
      </c>
      <c r="BL132" s="119">
        <v>0</v>
      </c>
      <c r="BM132" s="123">
        <v>0</v>
      </c>
      <c r="BN132" s="119">
        <v>0</v>
      </c>
      <c r="BO132" s="123">
        <v>0</v>
      </c>
      <c r="BP132" s="119">
        <v>0</v>
      </c>
      <c r="BQ132" s="123">
        <v>0</v>
      </c>
      <c r="BR132" s="119">
        <v>40</v>
      </c>
      <c r="BS132" s="123">
        <v>100</v>
      </c>
      <c r="BT132" s="119">
        <v>40</v>
      </c>
      <c r="BU132" s="2"/>
      <c r="BV132" s="3"/>
      <c r="BW132" s="3"/>
      <c r="BX132" s="3"/>
      <c r="BY132" s="3"/>
    </row>
    <row r="133" spans="1:77" ht="41.45" customHeight="1">
      <c r="A133" s="64" t="s">
        <v>339</v>
      </c>
      <c r="C133" s="65"/>
      <c r="D133" s="65" t="s">
        <v>64</v>
      </c>
      <c r="E133" s="66">
        <v>162.76389772357317</v>
      </c>
      <c r="F133" s="68">
        <v>99.99903243590286</v>
      </c>
      <c r="G133" s="103" t="s">
        <v>819</v>
      </c>
      <c r="H133" s="65"/>
      <c r="I133" s="69" t="s">
        <v>339</v>
      </c>
      <c r="J133" s="70"/>
      <c r="K133" s="70"/>
      <c r="L133" s="69" t="s">
        <v>4757</v>
      </c>
      <c r="M133" s="73">
        <v>1.3224568614382646</v>
      </c>
      <c r="N133" s="74">
        <v>1226.866943359375</v>
      </c>
      <c r="O133" s="74">
        <v>7457.0517578125</v>
      </c>
      <c r="P133" s="75"/>
      <c r="Q133" s="76"/>
      <c r="R133" s="76"/>
      <c r="S133" s="88"/>
      <c r="T133" s="48">
        <v>0</v>
      </c>
      <c r="U133" s="48">
        <v>1</v>
      </c>
      <c r="V133" s="49">
        <v>0</v>
      </c>
      <c r="W133" s="49">
        <v>0.000948</v>
      </c>
      <c r="X133" s="49">
        <v>0.00283</v>
      </c>
      <c r="Y133" s="49">
        <v>0.493722</v>
      </c>
      <c r="Z133" s="49">
        <v>0</v>
      </c>
      <c r="AA133" s="49">
        <v>0</v>
      </c>
      <c r="AB133" s="71">
        <v>133</v>
      </c>
      <c r="AC133" s="71"/>
      <c r="AD133" s="72"/>
      <c r="AE133" s="78" t="s">
        <v>2819</v>
      </c>
      <c r="AF133" s="78">
        <v>1006</v>
      </c>
      <c r="AG133" s="78">
        <v>364</v>
      </c>
      <c r="AH133" s="78">
        <v>1542</v>
      </c>
      <c r="AI133" s="78">
        <v>1810</v>
      </c>
      <c r="AJ133" s="78"/>
      <c r="AK133" s="78" t="s">
        <v>3204</v>
      </c>
      <c r="AL133" s="78" t="s">
        <v>3537</v>
      </c>
      <c r="AM133" s="83" t="s">
        <v>3744</v>
      </c>
      <c r="AN133" s="78"/>
      <c r="AO133" s="80">
        <v>41995.46282407407</v>
      </c>
      <c r="AP133" s="83" t="s">
        <v>3944</v>
      </c>
      <c r="AQ133" s="78" t="b">
        <v>1</v>
      </c>
      <c r="AR133" s="78" t="b">
        <v>0</v>
      </c>
      <c r="AS133" s="78" t="b">
        <v>1</v>
      </c>
      <c r="AT133" s="78"/>
      <c r="AU133" s="78">
        <v>1</v>
      </c>
      <c r="AV133" s="83" t="s">
        <v>4181</v>
      </c>
      <c r="AW133" s="78" t="b">
        <v>0</v>
      </c>
      <c r="AX133" s="78" t="s">
        <v>4210</v>
      </c>
      <c r="AY133" s="83" t="s">
        <v>4341</v>
      </c>
      <c r="AZ133" s="78" t="s">
        <v>66</v>
      </c>
      <c r="BA133" s="78" t="str">
        <f>REPLACE(INDEX(GroupVertices[Group],MATCH(Vertices[[#This Row],[Vertex]],GroupVertices[Vertex],0)),1,1,"")</f>
        <v>1</v>
      </c>
      <c r="BB133" s="48"/>
      <c r="BC133" s="48"/>
      <c r="BD133" s="48"/>
      <c r="BE133" s="48"/>
      <c r="BF133" s="48" t="s">
        <v>664</v>
      </c>
      <c r="BG133" s="48" t="s">
        <v>664</v>
      </c>
      <c r="BH133" s="119" t="s">
        <v>5435</v>
      </c>
      <c r="BI133" s="119" t="s">
        <v>5435</v>
      </c>
      <c r="BJ133" s="119" t="s">
        <v>5500</v>
      </c>
      <c r="BK133" s="119" t="s">
        <v>5500</v>
      </c>
      <c r="BL133" s="119">
        <v>0</v>
      </c>
      <c r="BM133" s="123">
        <v>0</v>
      </c>
      <c r="BN133" s="119">
        <v>0</v>
      </c>
      <c r="BO133" s="123">
        <v>0</v>
      </c>
      <c r="BP133" s="119">
        <v>0</v>
      </c>
      <c r="BQ133" s="123">
        <v>0</v>
      </c>
      <c r="BR133" s="119">
        <v>40</v>
      </c>
      <c r="BS133" s="123">
        <v>100</v>
      </c>
      <c r="BT133" s="119">
        <v>40</v>
      </c>
      <c r="BU133" s="2"/>
      <c r="BV133" s="3"/>
      <c r="BW133" s="3"/>
      <c r="BX133" s="3"/>
      <c r="BY133" s="3"/>
    </row>
    <row r="134" spans="1:77" ht="41.45" customHeight="1">
      <c r="A134" s="64" t="s">
        <v>340</v>
      </c>
      <c r="C134" s="65"/>
      <c r="D134" s="65" t="s">
        <v>64</v>
      </c>
      <c r="E134" s="66">
        <v>162.45749918609602</v>
      </c>
      <c r="F134" s="68">
        <v>99.99942052479896</v>
      </c>
      <c r="G134" s="103" t="s">
        <v>820</v>
      </c>
      <c r="H134" s="65"/>
      <c r="I134" s="69" t="s">
        <v>340</v>
      </c>
      <c r="J134" s="70"/>
      <c r="K134" s="70"/>
      <c r="L134" s="69" t="s">
        <v>4758</v>
      </c>
      <c r="M134" s="73">
        <v>1.193119768663576</v>
      </c>
      <c r="N134" s="74">
        <v>1165.021484375</v>
      </c>
      <c r="O134" s="74">
        <v>1257.8310546875</v>
      </c>
      <c r="P134" s="75"/>
      <c r="Q134" s="76"/>
      <c r="R134" s="76"/>
      <c r="S134" s="88"/>
      <c r="T134" s="48">
        <v>0</v>
      </c>
      <c r="U134" s="48">
        <v>1</v>
      </c>
      <c r="V134" s="49">
        <v>0</v>
      </c>
      <c r="W134" s="49">
        <v>0.000948</v>
      </c>
      <c r="X134" s="49">
        <v>0.00283</v>
      </c>
      <c r="Y134" s="49">
        <v>0.493722</v>
      </c>
      <c r="Z134" s="49">
        <v>0</v>
      </c>
      <c r="AA134" s="49">
        <v>0</v>
      </c>
      <c r="AB134" s="71">
        <v>134</v>
      </c>
      <c r="AC134" s="71"/>
      <c r="AD134" s="72"/>
      <c r="AE134" s="78" t="s">
        <v>2820</v>
      </c>
      <c r="AF134" s="78">
        <v>628</v>
      </c>
      <c r="AG134" s="78">
        <v>218</v>
      </c>
      <c r="AH134" s="78">
        <v>9909</v>
      </c>
      <c r="AI134" s="78">
        <v>13571</v>
      </c>
      <c r="AJ134" s="78"/>
      <c r="AK134" s="78" t="s">
        <v>3205</v>
      </c>
      <c r="AL134" s="78" t="s">
        <v>3538</v>
      </c>
      <c r="AM134" s="83" t="s">
        <v>3745</v>
      </c>
      <c r="AN134" s="78"/>
      <c r="AO134" s="80">
        <v>43168.76956018519</v>
      </c>
      <c r="AP134" s="83" t="s">
        <v>3945</v>
      </c>
      <c r="AQ134" s="78" t="b">
        <v>1</v>
      </c>
      <c r="AR134" s="78" t="b">
        <v>0</v>
      </c>
      <c r="AS134" s="78" t="b">
        <v>0</v>
      </c>
      <c r="AT134" s="78"/>
      <c r="AU134" s="78">
        <v>1</v>
      </c>
      <c r="AV134" s="78"/>
      <c r="AW134" s="78" t="b">
        <v>0</v>
      </c>
      <c r="AX134" s="78" t="s">
        <v>4210</v>
      </c>
      <c r="AY134" s="83" t="s">
        <v>4342</v>
      </c>
      <c r="AZ134" s="78" t="s">
        <v>66</v>
      </c>
      <c r="BA134" s="78" t="str">
        <f>REPLACE(INDEX(GroupVertices[Group],MATCH(Vertices[[#This Row],[Vertex]],GroupVertices[Vertex],0)),1,1,"")</f>
        <v>1</v>
      </c>
      <c r="BB134" s="48"/>
      <c r="BC134" s="48"/>
      <c r="BD134" s="48"/>
      <c r="BE134" s="48"/>
      <c r="BF134" s="48" t="s">
        <v>660</v>
      </c>
      <c r="BG134" s="48" t="s">
        <v>660</v>
      </c>
      <c r="BH134" s="119" t="s">
        <v>5427</v>
      </c>
      <c r="BI134" s="119" t="s">
        <v>5427</v>
      </c>
      <c r="BJ134" s="119" t="s">
        <v>5494</v>
      </c>
      <c r="BK134" s="119" t="s">
        <v>5494</v>
      </c>
      <c r="BL134" s="119">
        <v>1</v>
      </c>
      <c r="BM134" s="123">
        <v>2.9411764705882355</v>
      </c>
      <c r="BN134" s="119">
        <v>0</v>
      </c>
      <c r="BO134" s="123">
        <v>0</v>
      </c>
      <c r="BP134" s="119">
        <v>0</v>
      </c>
      <c r="BQ134" s="123">
        <v>0</v>
      </c>
      <c r="BR134" s="119">
        <v>33</v>
      </c>
      <c r="BS134" s="123">
        <v>97.05882352941177</v>
      </c>
      <c r="BT134" s="119">
        <v>34</v>
      </c>
      <c r="BU134" s="2"/>
      <c r="BV134" s="3"/>
      <c r="BW134" s="3"/>
      <c r="BX134" s="3"/>
      <c r="BY134" s="3"/>
    </row>
    <row r="135" spans="1:77" ht="41.45" customHeight="1">
      <c r="A135" s="64" t="s">
        <v>341</v>
      </c>
      <c r="C135" s="65"/>
      <c r="D135" s="65" t="s">
        <v>64</v>
      </c>
      <c r="E135" s="66">
        <v>162.03777516215473</v>
      </c>
      <c r="F135" s="68">
        <v>99.99995215342376</v>
      </c>
      <c r="G135" s="103" t="s">
        <v>821</v>
      </c>
      <c r="H135" s="65"/>
      <c r="I135" s="69" t="s">
        <v>341</v>
      </c>
      <c r="J135" s="70"/>
      <c r="K135" s="70"/>
      <c r="L135" s="69" t="s">
        <v>4759</v>
      </c>
      <c r="M135" s="73">
        <v>1.015945668972222</v>
      </c>
      <c r="N135" s="74">
        <v>2077.672607421875</v>
      </c>
      <c r="O135" s="74">
        <v>3696.675537109375</v>
      </c>
      <c r="P135" s="75"/>
      <c r="Q135" s="76"/>
      <c r="R135" s="76"/>
      <c r="S135" s="88"/>
      <c r="T135" s="48">
        <v>0</v>
      </c>
      <c r="U135" s="48">
        <v>1</v>
      </c>
      <c r="V135" s="49">
        <v>0</v>
      </c>
      <c r="W135" s="49">
        <v>0.000948</v>
      </c>
      <c r="X135" s="49">
        <v>0.00283</v>
      </c>
      <c r="Y135" s="49">
        <v>0.493722</v>
      </c>
      <c r="Z135" s="49">
        <v>0</v>
      </c>
      <c r="AA135" s="49">
        <v>0</v>
      </c>
      <c r="AB135" s="71">
        <v>135</v>
      </c>
      <c r="AC135" s="71"/>
      <c r="AD135" s="72"/>
      <c r="AE135" s="78" t="s">
        <v>2821</v>
      </c>
      <c r="AF135" s="78">
        <v>40</v>
      </c>
      <c r="AG135" s="78">
        <v>18</v>
      </c>
      <c r="AH135" s="78">
        <v>74</v>
      </c>
      <c r="AI135" s="78">
        <v>42</v>
      </c>
      <c r="AJ135" s="78"/>
      <c r="AK135" s="78"/>
      <c r="AL135" s="78"/>
      <c r="AM135" s="78"/>
      <c r="AN135" s="78"/>
      <c r="AO135" s="80">
        <v>40735.77916666667</v>
      </c>
      <c r="AP135" s="83" t="s">
        <v>3946</v>
      </c>
      <c r="AQ135" s="78" t="b">
        <v>1</v>
      </c>
      <c r="AR135" s="78" t="b">
        <v>0</v>
      </c>
      <c r="AS135" s="78" t="b">
        <v>0</v>
      </c>
      <c r="AT135" s="78"/>
      <c r="AU135" s="78">
        <v>0</v>
      </c>
      <c r="AV135" s="83" t="s">
        <v>4181</v>
      </c>
      <c r="AW135" s="78" t="b">
        <v>0</v>
      </c>
      <c r="AX135" s="78" t="s">
        <v>4210</v>
      </c>
      <c r="AY135" s="83" t="s">
        <v>4343</v>
      </c>
      <c r="AZ135" s="78" t="s">
        <v>66</v>
      </c>
      <c r="BA135" s="78" t="str">
        <f>REPLACE(INDEX(GroupVertices[Group],MATCH(Vertices[[#This Row],[Vertex]],GroupVertices[Vertex],0)),1,1,"")</f>
        <v>1</v>
      </c>
      <c r="BB135" s="48"/>
      <c r="BC135" s="48"/>
      <c r="BD135" s="48"/>
      <c r="BE135" s="48"/>
      <c r="BF135" s="48" t="s">
        <v>660</v>
      </c>
      <c r="BG135" s="48" t="s">
        <v>660</v>
      </c>
      <c r="BH135" s="119" t="s">
        <v>5427</v>
      </c>
      <c r="BI135" s="119" t="s">
        <v>5427</v>
      </c>
      <c r="BJ135" s="119" t="s">
        <v>5494</v>
      </c>
      <c r="BK135" s="119" t="s">
        <v>5494</v>
      </c>
      <c r="BL135" s="119">
        <v>1</v>
      </c>
      <c r="BM135" s="123">
        <v>2.9411764705882355</v>
      </c>
      <c r="BN135" s="119">
        <v>0</v>
      </c>
      <c r="BO135" s="123">
        <v>0</v>
      </c>
      <c r="BP135" s="119">
        <v>0</v>
      </c>
      <c r="BQ135" s="123">
        <v>0</v>
      </c>
      <c r="BR135" s="119">
        <v>33</v>
      </c>
      <c r="BS135" s="123">
        <v>97.05882352941177</v>
      </c>
      <c r="BT135" s="119">
        <v>34</v>
      </c>
      <c r="BU135" s="2"/>
      <c r="BV135" s="3"/>
      <c r="BW135" s="3"/>
      <c r="BX135" s="3"/>
      <c r="BY135" s="3"/>
    </row>
    <row r="136" spans="1:77" ht="41.45" customHeight="1">
      <c r="A136" s="64" t="s">
        <v>342</v>
      </c>
      <c r="C136" s="65"/>
      <c r="D136" s="65" t="s">
        <v>64</v>
      </c>
      <c r="E136" s="66">
        <v>183.80886028398987</v>
      </c>
      <c r="F136" s="68">
        <v>99.97237657665545</v>
      </c>
      <c r="G136" s="103" t="s">
        <v>822</v>
      </c>
      <c r="H136" s="65"/>
      <c r="I136" s="69" t="s">
        <v>342</v>
      </c>
      <c r="J136" s="70"/>
      <c r="K136" s="70"/>
      <c r="L136" s="69" t="s">
        <v>4760</v>
      </c>
      <c r="M136" s="73">
        <v>10.205966219962761</v>
      </c>
      <c r="N136" s="74">
        <v>1665.783935546875</v>
      </c>
      <c r="O136" s="74">
        <v>1799.9542236328125</v>
      </c>
      <c r="P136" s="75"/>
      <c r="Q136" s="76"/>
      <c r="R136" s="76"/>
      <c r="S136" s="88"/>
      <c r="T136" s="48">
        <v>0</v>
      </c>
      <c r="U136" s="48">
        <v>1</v>
      </c>
      <c r="V136" s="49">
        <v>0</v>
      </c>
      <c r="W136" s="49">
        <v>0.000948</v>
      </c>
      <c r="X136" s="49">
        <v>0.00283</v>
      </c>
      <c r="Y136" s="49">
        <v>0.493722</v>
      </c>
      <c r="Z136" s="49">
        <v>0</v>
      </c>
      <c r="AA136" s="49">
        <v>0</v>
      </c>
      <c r="AB136" s="71">
        <v>136</v>
      </c>
      <c r="AC136" s="71"/>
      <c r="AD136" s="72"/>
      <c r="AE136" s="78" t="s">
        <v>2822</v>
      </c>
      <c r="AF136" s="78">
        <v>9318</v>
      </c>
      <c r="AG136" s="78">
        <v>10392</v>
      </c>
      <c r="AH136" s="78">
        <v>12601</v>
      </c>
      <c r="AI136" s="78">
        <v>15679</v>
      </c>
      <c r="AJ136" s="78"/>
      <c r="AK136" s="78" t="s">
        <v>3206</v>
      </c>
      <c r="AL136" s="78" t="s">
        <v>3539</v>
      </c>
      <c r="AM136" s="83" t="s">
        <v>3746</v>
      </c>
      <c r="AN136" s="78"/>
      <c r="AO136" s="80">
        <v>41607.846817129626</v>
      </c>
      <c r="AP136" s="83" t="s">
        <v>3947</v>
      </c>
      <c r="AQ136" s="78" t="b">
        <v>0</v>
      </c>
      <c r="AR136" s="78" t="b">
        <v>0</v>
      </c>
      <c r="AS136" s="78" t="b">
        <v>0</v>
      </c>
      <c r="AT136" s="78"/>
      <c r="AU136" s="78">
        <v>312</v>
      </c>
      <c r="AV136" s="83" t="s">
        <v>4181</v>
      </c>
      <c r="AW136" s="78" t="b">
        <v>0</v>
      </c>
      <c r="AX136" s="78" t="s">
        <v>4210</v>
      </c>
      <c r="AY136" s="83" t="s">
        <v>4344</v>
      </c>
      <c r="AZ136" s="78" t="s">
        <v>66</v>
      </c>
      <c r="BA136" s="78" t="str">
        <f>REPLACE(INDEX(GroupVertices[Group],MATCH(Vertices[[#This Row],[Vertex]],GroupVertices[Vertex],0)),1,1,"")</f>
        <v>1</v>
      </c>
      <c r="BB136" s="48"/>
      <c r="BC136" s="48"/>
      <c r="BD136" s="48"/>
      <c r="BE136" s="48"/>
      <c r="BF136" s="48" t="s">
        <v>659</v>
      </c>
      <c r="BG136" s="48" t="s">
        <v>659</v>
      </c>
      <c r="BH136" s="119" t="s">
        <v>5425</v>
      </c>
      <c r="BI136" s="119" t="s">
        <v>5425</v>
      </c>
      <c r="BJ136" s="119" t="s">
        <v>5493</v>
      </c>
      <c r="BK136" s="119" t="s">
        <v>5493</v>
      </c>
      <c r="BL136" s="119">
        <v>1</v>
      </c>
      <c r="BM136" s="123">
        <v>2.5641025641025643</v>
      </c>
      <c r="BN136" s="119">
        <v>0</v>
      </c>
      <c r="BO136" s="123">
        <v>0</v>
      </c>
      <c r="BP136" s="119">
        <v>0</v>
      </c>
      <c r="BQ136" s="123">
        <v>0</v>
      </c>
      <c r="BR136" s="119">
        <v>38</v>
      </c>
      <c r="BS136" s="123">
        <v>97.43589743589743</v>
      </c>
      <c r="BT136" s="119">
        <v>39</v>
      </c>
      <c r="BU136" s="2"/>
      <c r="BV136" s="3"/>
      <c r="BW136" s="3"/>
      <c r="BX136" s="3"/>
      <c r="BY136" s="3"/>
    </row>
    <row r="137" spans="1:77" ht="41.45" customHeight="1">
      <c r="A137" s="64" t="s">
        <v>343</v>
      </c>
      <c r="C137" s="65"/>
      <c r="D137" s="65" t="s">
        <v>64</v>
      </c>
      <c r="E137" s="66">
        <v>162.1888758107736</v>
      </c>
      <c r="F137" s="68">
        <v>99.99976076711884</v>
      </c>
      <c r="G137" s="103" t="s">
        <v>823</v>
      </c>
      <c r="H137" s="65"/>
      <c r="I137" s="69" t="s">
        <v>343</v>
      </c>
      <c r="J137" s="70"/>
      <c r="K137" s="70"/>
      <c r="L137" s="69" t="s">
        <v>4761</v>
      </c>
      <c r="M137" s="73">
        <v>1.0797283448611092</v>
      </c>
      <c r="N137" s="74">
        <v>2755.417724609375</v>
      </c>
      <c r="O137" s="74">
        <v>7010.02099609375</v>
      </c>
      <c r="P137" s="75"/>
      <c r="Q137" s="76"/>
      <c r="R137" s="76"/>
      <c r="S137" s="88"/>
      <c r="T137" s="48">
        <v>0</v>
      </c>
      <c r="U137" s="48">
        <v>1</v>
      </c>
      <c r="V137" s="49">
        <v>0</v>
      </c>
      <c r="W137" s="49">
        <v>0.000948</v>
      </c>
      <c r="X137" s="49">
        <v>0.00283</v>
      </c>
      <c r="Y137" s="49">
        <v>0.493722</v>
      </c>
      <c r="Z137" s="49">
        <v>0</v>
      </c>
      <c r="AA137" s="49">
        <v>0</v>
      </c>
      <c r="AB137" s="71">
        <v>137</v>
      </c>
      <c r="AC137" s="71"/>
      <c r="AD137" s="72"/>
      <c r="AE137" s="78" t="s">
        <v>2823</v>
      </c>
      <c r="AF137" s="78">
        <v>938</v>
      </c>
      <c r="AG137" s="78">
        <v>90</v>
      </c>
      <c r="AH137" s="78">
        <v>628</v>
      </c>
      <c r="AI137" s="78">
        <v>782</v>
      </c>
      <c r="AJ137" s="78"/>
      <c r="AK137" s="78" t="s">
        <v>3207</v>
      </c>
      <c r="AL137" s="78" t="s">
        <v>3540</v>
      </c>
      <c r="AM137" s="83" t="s">
        <v>3747</v>
      </c>
      <c r="AN137" s="78"/>
      <c r="AO137" s="80">
        <v>41558.79699074074</v>
      </c>
      <c r="AP137" s="83" t="s">
        <v>3948</v>
      </c>
      <c r="AQ137" s="78" t="b">
        <v>1</v>
      </c>
      <c r="AR137" s="78" t="b">
        <v>0</v>
      </c>
      <c r="AS137" s="78" t="b">
        <v>1</v>
      </c>
      <c r="AT137" s="78"/>
      <c r="AU137" s="78">
        <v>2</v>
      </c>
      <c r="AV137" s="83" t="s">
        <v>4181</v>
      </c>
      <c r="AW137" s="78" t="b">
        <v>0</v>
      </c>
      <c r="AX137" s="78" t="s">
        <v>4210</v>
      </c>
      <c r="AY137" s="83" t="s">
        <v>4345</v>
      </c>
      <c r="AZ137" s="78" t="s">
        <v>66</v>
      </c>
      <c r="BA137" s="78" t="str">
        <f>REPLACE(INDEX(GroupVertices[Group],MATCH(Vertices[[#This Row],[Vertex]],GroupVertices[Vertex],0)),1,1,"")</f>
        <v>1</v>
      </c>
      <c r="BB137" s="48"/>
      <c r="BC137" s="48"/>
      <c r="BD137" s="48"/>
      <c r="BE137" s="48"/>
      <c r="BF137" s="48" t="s">
        <v>660</v>
      </c>
      <c r="BG137" s="48" t="s">
        <v>660</v>
      </c>
      <c r="BH137" s="119" t="s">
        <v>5427</v>
      </c>
      <c r="BI137" s="119" t="s">
        <v>5427</v>
      </c>
      <c r="BJ137" s="119" t="s">
        <v>5494</v>
      </c>
      <c r="BK137" s="119" t="s">
        <v>5494</v>
      </c>
      <c r="BL137" s="119">
        <v>1</v>
      </c>
      <c r="BM137" s="123">
        <v>2.9411764705882355</v>
      </c>
      <c r="BN137" s="119">
        <v>0</v>
      </c>
      <c r="BO137" s="123">
        <v>0</v>
      </c>
      <c r="BP137" s="119">
        <v>0</v>
      </c>
      <c r="BQ137" s="123">
        <v>0</v>
      </c>
      <c r="BR137" s="119">
        <v>33</v>
      </c>
      <c r="BS137" s="123">
        <v>97.05882352941177</v>
      </c>
      <c r="BT137" s="119">
        <v>34</v>
      </c>
      <c r="BU137" s="2"/>
      <c r="BV137" s="3"/>
      <c r="BW137" s="3"/>
      <c r="BX137" s="3"/>
      <c r="BY137" s="3"/>
    </row>
    <row r="138" spans="1:77" ht="41.45" customHeight="1">
      <c r="A138" s="64" t="s">
        <v>344</v>
      </c>
      <c r="C138" s="65"/>
      <c r="D138" s="65" t="s">
        <v>64</v>
      </c>
      <c r="E138" s="66">
        <v>169.5886103528587</v>
      </c>
      <c r="F138" s="68">
        <v>99.99038815446363</v>
      </c>
      <c r="G138" s="103" t="s">
        <v>824</v>
      </c>
      <c r="H138" s="65"/>
      <c r="I138" s="69" t="s">
        <v>344</v>
      </c>
      <c r="J138" s="70"/>
      <c r="K138" s="70"/>
      <c r="L138" s="69" t="s">
        <v>4762</v>
      </c>
      <c r="M138" s="73">
        <v>4.203307722419683</v>
      </c>
      <c r="N138" s="74">
        <v>9767.234375</v>
      </c>
      <c r="O138" s="74">
        <v>5962.46533203125</v>
      </c>
      <c r="P138" s="75"/>
      <c r="Q138" s="76"/>
      <c r="R138" s="76"/>
      <c r="S138" s="88"/>
      <c r="T138" s="48">
        <v>0</v>
      </c>
      <c r="U138" s="48">
        <v>3</v>
      </c>
      <c r="V138" s="49">
        <v>17395</v>
      </c>
      <c r="W138" s="49">
        <v>0.001045</v>
      </c>
      <c r="X138" s="49">
        <v>0.00291</v>
      </c>
      <c r="Y138" s="49">
        <v>0.903039</v>
      </c>
      <c r="Z138" s="49">
        <v>0.16666666666666666</v>
      </c>
      <c r="AA138" s="49">
        <v>0</v>
      </c>
      <c r="AB138" s="71">
        <v>138</v>
      </c>
      <c r="AC138" s="71"/>
      <c r="AD138" s="72"/>
      <c r="AE138" s="78" t="s">
        <v>2824</v>
      </c>
      <c r="AF138" s="78">
        <v>3294</v>
      </c>
      <c r="AG138" s="78">
        <v>3616</v>
      </c>
      <c r="AH138" s="78">
        <v>299</v>
      </c>
      <c r="AI138" s="78">
        <v>448</v>
      </c>
      <c r="AJ138" s="78"/>
      <c r="AK138" s="78" t="s">
        <v>3208</v>
      </c>
      <c r="AL138" s="78" t="s">
        <v>3541</v>
      </c>
      <c r="AM138" s="78"/>
      <c r="AN138" s="78"/>
      <c r="AO138" s="80">
        <v>39872.90572916667</v>
      </c>
      <c r="AP138" s="83" t="s">
        <v>3949</v>
      </c>
      <c r="AQ138" s="78" t="b">
        <v>0</v>
      </c>
      <c r="AR138" s="78" t="b">
        <v>0</v>
      </c>
      <c r="AS138" s="78" t="b">
        <v>1</v>
      </c>
      <c r="AT138" s="78"/>
      <c r="AU138" s="78">
        <v>112</v>
      </c>
      <c r="AV138" s="83" t="s">
        <v>4188</v>
      </c>
      <c r="AW138" s="78" t="b">
        <v>0</v>
      </c>
      <c r="AX138" s="78" t="s">
        <v>4210</v>
      </c>
      <c r="AY138" s="83" t="s">
        <v>4346</v>
      </c>
      <c r="AZ138" s="78" t="s">
        <v>66</v>
      </c>
      <c r="BA138" s="78" t="str">
        <f>REPLACE(INDEX(GroupVertices[Group],MATCH(Vertices[[#This Row],[Vertex]],GroupVertices[Vertex],0)),1,1,"")</f>
        <v>3</v>
      </c>
      <c r="BB138" s="48"/>
      <c r="BC138" s="48"/>
      <c r="BD138" s="48"/>
      <c r="BE138" s="48"/>
      <c r="BF138" s="48" t="s">
        <v>660</v>
      </c>
      <c r="BG138" s="48" t="s">
        <v>660</v>
      </c>
      <c r="BH138" s="119" t="s">
        <v>5436</v>
      </c>
      <c r="BI138" s="119" t="s">
        <v>5471</v>
      </c>
      <c r="BJ138" s="119" t="s">
        <v>5499</v>
      </c>
      <c r="BK138" s="119" t="s">
        <v>5499</v>
      </c>
      <c r="BL138" s="119">
        <v>3</v>
      </c>
      <c r="BM138" s="123">
        <v>4.109589041095891</v>
      </c>
      <c r="BN138" s="119">
        <v>1</v>
      </c>
      <c r="BO138" s="123">
        <v>1.36986301369863</v>
      </c>
      <c r="BP138" s="119">
        <v>1</v>
      </c>
      <c r="BQ138" s="123">
        <v>1.36986301369863</v>
      </c>
      <c r="BR138" s="119">
        <v>69</v>
      </c>
      <c r="BS138" s="123">
        <v>94.52054794520548</v>
      </c>
      <c r="BT138" s="119">
        <v>73</v>
      </c>
      <c r="BU138" s="2"/>
      <c r="BV138" s="3"/>
      <c r="BW138" s="3"/>
      <c r="BX138" s="3"/>
      <c r="BY138" s="3"/>
    </row>
    <row r="139" spans="1:77" ht="41.45" customHeight="1">
      <c r="A139" s="64" t="s">
        <v>345</v>
      </c>
      <c r="C139" s="65"/>
      <c r="D139" s="65" t="s">
        <v>64</v>
      </c>
      <c r="E139" s="66">
        <v>162.0629586035912</v>
      </c>
      <c r="F139" s="68">
        <v>99.99992025570629</v>
      </c>
      <c r="G139" s="103" t="s">
        <v>825</v>
      </c>
      <c r="H139" s="65"/>
      <c r="I139" s="69" t="s">
        <v>345</v>
      </c>
      <c r="J139" s="70"/>
      <c r="K139" s="70"/>
      <c r="L139" s="69" t="s">
        <v>4763</v>
      </c>
      <c r="M139" s="73">
        <v>1.0265761149537032</v>
      </c>
      <c r="N139" s="74">
        <v>1699.84912109375</v>
      </c>
      <c r="O139" s="74">
        <v>5032.03466796875</v>
      </c>
      <c r="P139" s="75"/>
      <c r="Q139" s="76"/>
      <c r="R139" s="76"/>
      <c r="S139" s="88"/>
      <c r="T139" s="48">
        <v>0</v>
      </c>
      <c r="U139" s="48">
        <v>1</v>
      </c>
      <c r="V139" s="49">
        <v>0</v>
      </c>
      <c r="W139" s="49">
        <v>0.000948</v>
      </c>
      <c r="X139" s="49">
        <v>0.00283</v>
      </c>
      <c r="Y139" s="49">
        <v>0.493722</v>
      </c>
      <c r="Z139" s="49">
        <v>0</v>
      </c>
      <c r="AA139" s="49">
        <v>0</v>
      </c>
      <c r="AB139" s="71">
        <v>139</v>
      </c>
      <c r="AC139" s="71"/>
      <c r="AD139" s="72"/>
      <c r="AE139" s="78" t="s">
        <v>2825</v>
      </c>
      <c r="AF139" s="78">
        <v>57</v>
      </c>
      <c r="AG139" s="78">
        <v>30</v>
      </c>
      <c r="AH139" s="78">
        <v>132</v>
      </c>
      <c r="AI139" s="78">
        <v>278</v>
      </c>
      <c r="AJ139" s="78"/>
      <c r="AK139" s="78" t="s">
        <v>3209</v>
      </c>
      <c r="AL139" s="78" t="s">
        <v>3542</v>
      </c>
      <c r="AM139" s="78"/>
      <c r="AN139" s="78"/>
      <c r="AO139" s="80">
        <v>40906.51962962963</v>
      </c>
      <c r="AP139" s="78"/>
      <c r="AQ139" s="78" t="b">
        <v>0</v>
      </c>
      <c r="AR139" s="78" t="b">
        <v>0</v>
      </c>
      <c r="AS139" s="78" t="b">
        <v>1</v>
      </c>
      <c r="AT139" s="78"/>
      <c r="AU139" s="78">
        <v>0</v>
      </c>
      <c r="AV139" s="83" t="s">
        <v>4194</v>
      </c>
      <c r="AW139" s="78" t="b">
        <v>0</v>
      </c>
      <c r="AX139" s="78" t="s">
        <v>4210</v>
      </c>
      <c r="AY139" s="83" t="s">
        <v>4347</v>
      </c>
      <c r="AZ139" s="78" t="s">
        <v>66</v>
      </c>
      <c r="BA139" s="78" t="str">
        <f>REPLACE(INDEX(GroupVertices[Group],MATCH(Vertices[[#This Row],[Vertex]],GroupVertices[Vertex],0)),1,1,"")</f>
        <v>1</v>
      </c>
      <c r="BB139" s="48"/>
      <c r="BC139" s="48"/>
      <c r="BD139" s="48"/>
      <c r="BE139" s="48"/>
      <c r="BF139" s="48" t="s">
        <v>660</v>
      </c>
      <c r="BG139" s="48" t="s">
        <v>660</v>
      </c>
      <c r="BH139" s="119" t="s">
        <v>5427</v>
      </c>
      <c r="BI139" s="119" t="s">
        <v>5427</v>
      </c>
      <c r="BJ139" s="119" t="s">
        <v>5494</v>
      </c>
      <c r="BK139" s="119" t="s">
        <v>5494</v>
      </c>
      <c r="BL139" s="119">
        <v>1</v>
      </c>
      <c r="BM139" s="123">
        <v>2.9411764705882355</v>
      </c>
      <c r="BN139" s="119">
        <v>0</v>
      </c>
      <c r="BO139" s="123">
        <v>0</v>
      </c>
      <c r="BP139" s="119">
        <v>0</v>
      </c>
      <c r="BQ139" s="123">
        <v>0</v>
      </c>
      <c r="BR139" s="119">
        <v>33</v>
      </c>
      <c r="BS139" s="123">
        <v>97.05882352941177</v>
      </c>
      <c r="BT139" s="119">
        <v>34</v>
      </c>
      <c r="BU139" s="2"/>
      <c r="BV139" s="3"/>
      <c r="BW139" s="3"/>
      <c r="BX139" s="3"/>
      <c r="BY139" s="3"/>
    </row>
    <row r="140" spans="1:77" ht="41.45" customHeight="1">
      <c r="A140" s="64" t="s">
        <v>346</v>
      </c>
      <c r="C140" s="65"/>
      <c r="D140" s="65" t="s">
        <v>64</v>
      </c>
      <c r="E140" s="66">
        <v>165.1710150008765</v>
      </c>
      <c r="F140" s="68">
        <v>99.99598354573965</v>
      </c>
      <c r="G140" s="103" t="s">
        <v>826</v>
      </c>
      <c r="H140" s="65"/>
      <c r="I140" s="69" t="s">
        <v>346</v>
      </c>
      <c r="J140" s="70"/>
      <c r="K140" s="70"/>
      <c r="L140" s="69" t="s">
        <v>4764</v>
      </c>
      <c r="M140" s="73">
        <v>2.338550323168181</v>
      </c>
      <c r="N140" s="74">
        <v>3585.93701171875</v>
      </c>
      <c r="O140" s="74">
        <v>7964.01123046875</v>
      </c>
      <c r="P140" s="75"/>
      <c r="Q140" s="76"/>
      <c r="R140" s="76"/>
      <c r="S140" s="88"/>
      <c r="T140" s="48">
        <v>0</v>
      </c>
      <c r="U140" s="48">
        <v>1</v>
      </c>
      <c r="V140" s="49">
        <v>0</v>
      </c>
      <c r="W140" s="49">
        <v>0.000948</v>
      </c>
      <c r="X140" s="49">
        <v>0.00283</v>
      </c>
      <c r="Y140" s="49">
        <v>0.493722</v>
      </c>
      <c r="Z140" s="49">
        <v>0</v>
      </c>
      <c r="AA140" s="49">
        <v>0</v>
      </c>
      <c r="AB140" s="71">
        <v>140</v>
      </c>
      <c r="AC140" s="71"/>
      <c r="AD140" s="72"/>
      <c r="AE140" s="78" t="s">
        <v>2826</v>
      </c>
      <c r="AF140" s="78">
        <v>4052</v>
      </c>
      <c r="AG140" s="78">
        <v>1511</v>
      </c>
      <c r="AH140" s="78">
        <v>7786</v>
      </c>
      <c r="AI140" s="78">
        <v>4620</v>
      </c>
      <c r="AJ140" s="78"/>
      <c r="AK140" s="78" t="s">
        <v>3210</v>
      </c>
      <c r="AL140" s="78"/>
      <c r="AM140" s="83" t="s">
        <v>3748</v>
      </c>
      <c r="AN140" s="78"/>
      <c r="AO140" s="80">
        <v>43636.716516203705</v>
      </c>
      <c r="AP140" s="83" t="s">
        <v>3950</v>
      </c>
      <c r="AQ140" s="78" t="b">
        <v>0</v>
      </c>
      <c r="AR140" s="78" t="b">
        <v>0</v>
      </c>
      <c r="AS140" s="78" t="b">
        <v>0</v>
      </c>
      <c r="AT140" s="78"/>
      <c r="AU140" s="78">
        <v>26</v>
      </c>
      <c r="AV140" s="83" t="s">
        <v>4181</v>
      </c>
      <c r="AW140" s="78" t="b">
        <v>0</v>
      </c>
      <c r="AX140" s="78" t="s">
        <v>4210</v>
      </c>
      <c r="AY140" s="83" t="s">
        <v>4348</v>
      </c>
      <c r="AZ140" s="78" t="s">
        <v>66</v>
      </c>
      <c r="BA140" s="78" t="str">
        <f>REPLACE(INDEX(GroupVertices[Group],MATCH(Vertices[[#This Row],[Vertex]],GroupVertices[Vertex],0)),1,1,"")</f>
        <v>1</v>
      </c>
      <c r="BB140" s="48"/>
      <c r="BC140" s="48"/>
      <c r="BD140" s="48"/>
      <c r="BE140" s="48"/>
      <c r="BF140" s="48" t="s">
        <v>659</v>
      </c>
      <c r="BG140" s="48" t="s">
        <v>659</v>
      </c>
      <c r="BH140" s="119" t="s">
        <v>5425</v>
      </c>
      <c r="BI140" s="119" t="s">
        <v>5425</v>
      </c>
      <c r="BJ140" s="119" t="s">
        <v>5493</v>
      </c>
      <c r="BK140" s="119" t="s">
        <v>5493</v>
      </c>
      <c r="BL140" s="119">
        <v>1</v>
      </c>
      <c r="BM140" s="123">
        <v>2.5641025641025643</v>
      </c>
      <c r="BN140" s="119">
        <v>0</v>
      </c>
      <c r="BO140" s="123">
        <v>0</v>
      </c>
      <c r="BP140" s="119">
        <v>0</v>
      </c>
      <c r="BQ140" s="123">
        <v>0</v>
      </c>
      <c r="BR140" s="119">
        <v>38</v>
      </c>
      <c r="BS140" s="123">
        <v>97.43589743589743</v>
      </c>
      <c r="BT140" s="119">
        <v>39</v>
      </c>
      <c r="BU140" s="2"/>
      <c r="BV140" s="3"/>
      <c r="BW140" s="3"/>
      <c r="BX140" s="3"/>
      <c r="BY140" s="3"/>
    </row>
    <row r="141" spans="1:77" ht="41.45" customHeight="1">
      <c r="A141" s="64" t="s">
        <v>347</v>
      </c>
      <c r="C141" s="65"/>
      <c r="D141" s="65" t="s">
        <v>64</v>
      </c>
      <c r="E141" s="66">
        <v>162.51206330920837</v>
      </c>
      <c r="F141" s="68">
        <v>99.99935141307775</v>
      </c>
      <c r="G141" s="103" t="s">
        <v>827</v>
      </c>
      <c r="H141" s="65"/>
      <c r="I141" s="69" t="s">
        <v>347</v>
      </c>
      <c r="J141" s="70"/>
      <c r="K141" s="70"/>
      <c r="L141" s="69" t="s">
        <v>4765</v>
      </c>
      <c r="M141" s="73">
        <v>1.216152401623452</v>
      </c>
      <c r="N141" s="74">
        <v>9261.111328125</v>
      </c>
      <c r="O141" s="74">
        <v>9408.8310546875</v>
      </c>
      <c r="P141" s="75"/>
      <c r="Q141" s="76"/>
      <c r="R141" s="76"/>
      <c r="S141" s="88"/>
      <c r="T141" s="48">
        <v>0</v>
      </c>
      <c r="U141" s="48">
        <v>2</v>
      </c>
      <c r="V141" s="49">
        <v>0</v>
      </c>
      <c r="W141" s="49">
        <v>0.0006</v>
      </c>
      <c r="X141" s="49">
        <v>8E-05</v>
      </c>
      <c r="Y141" s="49">
        <v>0.559317</v>
      </c>
      <c r="Z141" s="49">
        <v>0.5</v>
      </c>
      <c r="AA141" s="49">
        <v>0</v>
      </c>
      <c r="AB141" s="71">
        <v>141</v>
      </c>
      <c r="AC141" s="71"/>
      <c r="AD141" s="72"/>
      <c r="AE141" s="78" t="s">
        <v>2827</v>
      </c>
      <c r="AF141" s="78">
        <v>130</v>
      </c>
      <c r="AG141" s="78">
        <v>244</v>
      </c>
      <c r="AH141" s="78">
        <v>6269</v>
      </c>
      <c r="AI141" s="78">
        <v>1119</v>
      </c>
      <c r="AJ141" s="78"/>
      <c r="AK141" s="78" t="s">
        <v>3211</v>
      </c>
      <c r="AL141" s="78" t="s">
        <v>3543</v>
      </c>
      <c r="AM141" s="78"/>
      <c r="AN141" s="78"/>
      <c r="AO141" s="80">
        <v>42028.70123842593</v>
      </c>
      <c r="AP141" s="83" t="s">
        <v>3951</v>
      </c>
      <c r="AQ141" s="78" t="b">
        <v>0</v>
      </c>
      <c r="AR141" s="78" t="b">
        <v>0</v>
      </c>
      <c r="AS141" s="78" t="b">
        <v>0</v>
      </c>
      <c r="AT141" s="78"/>
      <c r="AU141" s="78">
        <v>3</v>
      </c>
      <c r="AV141" s="83" t="s">
        <v>4191</v>
      </c>
      <c r="AW141" s="78" t="b">
        <v>0</v>
      </c>
      <c r="AX141" s="78" t="s">
        <v>4210</v>
      </c>
      <c r="AY141" s="83" t="s">
        <v>4349</v>
      </c>
      <c r="AZ141" s="78" t="s">
        <v>66</v>
      </c>
      <c r="BA141" s="78" t="str">
        <f>REPLACE(INDEX(GroupVertices[Group],MATCH(Vertices[[#This Row],[Vertex]],GroupVertices[Vertex],0)),1,1,"")</f>
        <v>3</v>
      </c>
      <c r="BB141" s="48"/>
      <c r="BC141" s="48"/>
      <c r="BD141" s="48"/>
      <c r="BE141" s="48"/>
      <c r="BF141" s="48"/>
      <c r="BG141" s="48"/>
      <c r="BH141" s="119" t="s">
        <v>5433</v>
      </c>
      <c r="BI141" s="119" t="s">
        <v>5433</v>
      </c>
      <c r="BJ141" s="119" t="s">
        <v>5499</v>
      </c>
      <c r="BK141" s="119" t="s">
        <v>5499</v>
      </c>
      <c r="BL141" s="119">
        <v>2</v>
      </c>
      <c r="BM141" s="123">
        <v>5.128205128205129</v>
      </c>
      <c r="BN141" s="119">
        <v>1</v>
      </c>
      <c r="BO141" s="123">
        <v>2.5641025641025643</v>
      </c>
      <c r="BP141" s="119">
        <v>1</v>
      </c>
      <c r="BQ141" s="123">
        <v>2.5641025641025643</v>
      </c>
      <c r="BR141" s="119">
        <v>36</v>
      </c>
      <c r="BS141" s="123">
        <v>92.3076923076923</v>
      </c>
      <c r="BT141" s="119">
        <v>39</v>
      </c>
      <c r="BU141" s="2"/>
      <c r="BV141" s="3"/>
      <c r="BW141" s="3"/>
      <c r="BX141" s="3"/>
      <c r="BY141" s="3"/>
    </row>
    <row r="142" spans="1:77" ht="41.45" customHeight="1">
      <c r="A142" s="64" t="s">
        <v>348</v>
      </c>
      <c r="C142" s="65"/>
      <c r="D142" s="65" t="s">
        <v>64</v>
      </c>
      <c r="E142" s="66">
        <v>167.97267286068467</v>
      </c>
      <c r="F142" s="68">
        <v>99.99243492466911</v>
      </c>
      <c r="G142" s="103" t="s">
        <v>828</v>
      </c>
      <c r="H142" s="65"/>
      <c r="I142" s="69" t="s">
        <v>348</v>
      </c>
      <c r="J142" s="70"/>
      <c r="K142" s="70"/>
      <c r="L142" s="69" t="s">
        <v>4766</v>
      </c>
      <c r="M142" s="73">
        <v>3.5211874386079693</v>
      </c>
      <c r="N142" s="74">
        <v>3832.19921875</v>
      </c>
      <c r="O142" s="74">
        <v>4864.70458984375</v>
      </c>
      <c r="P142" s="75"/>
      <c r="Q142" s="76"/>
      <c r="R142" s="76"/>
      <c r="S142" s="88"/>
      <c r="T142" s="48">
        <v>0</v>
      </c>
      <c r="U142" s="48">
        <v>1</v>
      </c>
      <c r="V142" s="49">
        <v>0</v>
      </c>
      <c r="W142" s="49">
        <v>0.000948</v>
      </c>
      <c r="X142" s="49">
        <v>0.00283</v>
      </c>
      <c r="Y142" s="49">
        <v>0.493722</v>
      </c>
      <c r="Z142" s="49">
        <v>0</v>
      </c>
      <c r="AA142" s="49">
        <v>0</v>
      </c>
      <c r="AB142" s="71">
        <v>142</v>
      </c>
      <c r="AC142" s="71"/>
      <c r="AD142" s="72"/>
      <c r="AE142" s="78" t="s">
        <v>2828</v>
      </c>
      <c r="AF142" s="78">
        <v>1204</v>
      </c>
      <c r="AG142" s="78">
        <v>2846</v>
      </c>
      <c r="AH142" s="78">
        <v>3852</v>
      </c>
      <c r="AI142" s="78">
        <v>398</v>
      </c>
      <c r="AJ142" s="78"/>
      <c r="AK142" s="78" t="s">
        <v>3212</v>
      </c>
      <c r="AL142" s="78" t="s">
        <v>3476</v>
      </c>
      <c r="AM142" s="83" t="s">
        <v>3749</v>
      </c>
      <c r="AN142" s="78"/>
      <c r="AO142" s="80">
        <v>40009.625497685185</v>
      </c>
      <c r="AP142" s="83" t="s">
        <v>3952</v>
      </c>
      <c r="AQ142" s="78" t="b">
        <v>0</v>
      </c>
      <c r="AR142" s="78" t="b">
        <v>0</v>
      </c>
      <c r="AS142" s="78" t="b">
        <v>1</v>
      </c>
      <c r="AT142" s="78"/>
      <c r="AU142" s="78">
        <v>138</v>
      </c>
      <c r="AV142" s="83" t="s">
        <v>4194</v>
      </c>
      <c r="AW142" s="78" t="b">
        <v>0</v>
      </c>
      <c r="AX142" s="78" t="s">
        <v>4210</v>
      </c>
      <c r="AY142" s="83" t="s">
        <v>4350</v>
      </c>
      <c r="AZ142" s="78" t="s">
        <v>66</v>
      </c>
      <c r="BA142" s="78" t="str">
        <f>REPLACE(INDEX(GroupVertices[Group],MATCH(Vertices[[#This Row],[Vertex]],GroupVertices[Vertex],0)),1,1,"")</f>
        <v>1</v>
      </c>
      <c r="BB142" s="48"/>
      <c r="BC142" s="48"/>
      <c r="BD142" s="48"/>
      <c r="BE142" s="48"/>
      <c r="BF142" s="48" t="s">
        <v>664</v>
      </c>
      <c r="BG142" s="48" t="s">
        <v>664</v>
      </c>
      <c r="BH142" s="119" t="s">
        <v>5435</v>
      </c>
      <c r="BI142" s="119" t="s">
        <v>5435</v>
      </c>
      <c r="BJ142" s="119" t="s">
        <v>5500</v>
      </c>
      <c r="BK142" s="119" t="s">
        <v>5500</v>
      </c>
      <c r="BL142" s="119">
        <v>0</v>
      </c>
      <c r="BM142" s="123">
        <v>0</v>
      </c>
      <c r="BN142" s="119">
        <v>0</v>
      </c>
      <c r="BO142" s="123">
        <v>0</v>
      </c>
      <c r="BP142" s="119">
        <v>0</v>
      </c>
      <c r="BQ142" s="123">
        <v>0</v>
      </c>
      <c r="BR142" s="119">
        <v>40</v>
      </c>
      <c r="BS142" s="123">
        <v>100</v>
      </c>
      <c r="BT142" s="119">
        <v>40</v>
      </c>
      <c r="BU142" s="2"/>
      <c r="BV142" s="3"/>
      <c r="BW142" s="3"/>
      <c r="BX142" s="3"/>
      <c r="BY142" s="3"/>
    </row>
    <row r="143" spans="1:77" ht="41.45" customHeight="1">
      <c r="A143" s="64" t="s">
        <v>349</v>
      </c>
      <c r="C143" s="65"/>
      <c r="D143" s="65" t="s">
        <v>64</v>
      </c>
      <c r="E143" s="66">
        <v>162.29590543687863</v>
      </c>
      <c r="F143" s="68">
        <v>99.99962520181951</v>
      </c>
      <c r="G143" s="103" t="s">
        <v>829</v>
      </c>
      <c r="H143" s="65"/>
      <c r="I143" s="69" t="s">
        <v>349</v>
      </c>
      <c r="J143" s="70"/>
      <c r="K143" s="70"/>
      <c r="L143" s="69" t="s">
        <v>4767</v>
      </c>
      <c r="M143" s="73">
        <v>1.1249077402824046</v>
      </c>
      <c r="N143" s="74">
        <v>2669.04345703125</v>
      </c>
      <c r="O143" s="74">
        <v>8105.3642578125</v>
      </c>
      <c r="P143" s="75"/>
      <c r="Q143" s="76"/>
      <c r="R143" s="76"/>
      <c r="S143" s="88"/>
      <c r="T143" s="48">
        <v>0</v>
      </c>
      <c r="U143" s="48">
        <v>1</v>
      </c>
      <c r="V143" s="49">
        <v>0</v>
      </c>
      <c r="W143" s="49">
        <v>0.000948</v>
      </c>
      <c r="X143" s="49">
        <v>0.00283</v>
      </c>
      <c r="Y143" s="49">
        <v>0.493722</v>
      </c>
      <c r="Z143" s="49">
        <v>0</v>
      </c>
      <c r="AA143" s="49">
        <v>0</v>
      </c>
      <c r="AB143" s="71">
        <v>143</v>
      </c>
      <c r="AC143" s="71"/>
      <c r="AD143" s="72"/>
      <c r="AE143" s="78" t="s">
        <v>2829</v>
      </c>
      <c r="AF143" s="78">
        <v>1306</v>
      </c>
      <c r="AG143" s="78">
        <v>141</v>
      </c>
      <c r="AH143" s="78">
        <v>24584</v>
      </c>
      <c r="AI143" s="78">
        <v>23129</v>
      </c>
      <c r="AJ143" s="78"/>
      <c r="AK143" s="78"/>
      <c r="AL143" s="78" t="s">
        <v>3544</v>
      </c>
      <c r="AM143" s="78"/>
      <c r="AN143" s="78"/>
      <c r="AO143" s="80">
        <v>42745.600752314815</v>
      </c>
      <c r="AP143" s="83" t="s">
        <v>3953</v>
      </c>
      <c r="AQ143" s="78" t="b">
        <v>1</v>
      </c>
      <c r="AR143" s="78" t="b">
        <v>0</v>
      </c>
      <c r="AS143" s="78" t="b">
        <v>0</v>
      </c>
      <c r="AT143" s="78"/>
      <c r="AU143" s="78">
        <v>2</v>
      </c>
      <c r="AV143" s="78"/>
      <c r="AW143" s="78" t="b">
        <v>0</v>
      </c>
      <c r="AX143" s="78" t="s">
        <v>4210</v>
      </c>
      <c r="AY143" s="83" t="s">
        <v>4351</v>
      </c>
      <c r="AZ143" s="78" t="s">
        <v>66</v>
      </c>
      <c r="BA143" s="78" t="str">
        <f>REPLACE(INDEX(GroupVertices[Group],MATCH(Vertices[[#This Row],[Vertex]],GroupVertices[Vertex],0)),1,1,"")</f>
        <v>1</v>
      </c>
      <c r="BB143" s="48"/>
      <c r="BC143" s="48"/>
      <c r="BD143" s="48"/>
      <c r="BE143" s="48"/>
      <c r="BF143" s="48" t="s">
        <v>660</v>
      </c>
      <c r="BG143" s="48" t="s">
        <v>660</v>
      </c>
      <c r="BH143" s="119" t="s">
        <v>5427</v>
      </c>
      <c r="BI143" s="119" t="s">
        <v>5427</v>
      </c>
      <c r="BJ143" s="119" t="s">
        <v>5494</v>
      </c>
      <c r="BK143" s="119" t="s">
        <v>5494</v>
      </c>
      <c r="BL143" s="119">
        <v>1</v>
      </c>
      <c r="BM143" s="123">
        <v>2.9411764705882355</v>
      </c>
      <c r="BN143" s="119">
        <v>0</v>
      </c>
      <c r="BO143" s="123">
        <v>0</v>
      </c>
      <c r="BP143" s="119">
        <v>0</v>
      </c>
      <c r="BQ143" s="123">
        <v>0</v>
      </c>
      <c r="BR143" s="119">
        <v>33</v>
      </c>
      <c r="BS143" s="123">
        <v>97.05882352941177</v>
      </c>
      <c r="BT143" s="119">
        <v>34</v>
      </c>
      <c r="BU143" s="2"/>
      <c r="BV143" s="3"/>
      <c r="BW143" s="3"/>
      <c r="BX143" s="3"/>
      <c r="BY143" s="3"/>
    </row>
    <row r="144" spans="1:77" ht="41.45" customHeight="1">
      <c r="A144" s="64" t="s">
        <v>350</v>
      </c>
      <c r="C144" s="65"/>
      <c r="D144" s="65" t="s">
        <v>64</v>
      </c>
      <c r="E144" s="66">
        <v>162.42811850442013</v>
      </c>
      <c r="F144" s="68">
        <v>99.9994577388027</v>
      </c>
      <c r="G144" s="103" t="s">
        <v>830</v>
      </c>
      <c r="H144" s="65"/>
      <c r="I144" s="69" t="s">
        <v>350</v>
      </c>
      <c r="J144" s="70"/>
      <c r="K144" s="70"/>
      <c r="L144" s="69" t="s">
        <v>4768</v>
      </c>
      <c r="M144" s="73">
        <v>1.1807175816851812</v>
      </c>
      <c r="N144" s="74">
        <v>8897.6796875</v>
      </c>
      <c r="O144" s="74">
        <v>8954.7060546875</v>
      </c>
      <c r="P144" s="75"/>
      <c r="Q144" s="76"/>
      <c r="R144" s="76"/>
      <c r="S144" s="88"/>
      <c r="T144" s="48">
        <v>0</v>
      </c>
      <c r="U144" s="48">
        <v>2</v>
      </c>
      <c r="V144" s="49">
        <v>0</v>
      </c>
      <c r="W144" s="49">
        <v>0.0006</v>
      </c>
      <c r="X144" s="49">
        <v>8E-05</v>
      </c>
      <c r="Y144" s="49">
        <v>0.559317</v>
      </c>
      <c r="Z144" s="49">
        <v>0.5</v>
      </c>
      <c r="AA144" s="49">
        <v>0</v>
      </c>
      <c r="AB144" s="71">
        <v>144</v>
      </c>
      <c r="AC144" s="71"/>
      <c r="AD144" s="72"/>
      <c r="AE144" s="78" t="s">
        <v>2830</v>
      </c>
      <c r="AF144" s="78">
        <v>518</v>
      </c>
      <c r="AG144" s="78">
        <v>204</v>
      </c>
      <c r="AH144" s="78">
        <v>18095</v>
      </c>
      <c r="AI144" s="78">
        <v>24778</v>
      </c>
      <c r="AJ144" s="78"/>
      <c r="AK144" s="78" t="s">
        <v>3213</v>
      </c>
      <c r="AL144" s="78" t="s">
        <v>2654</v>
      </c>
      <c r="AM144" s="78"/>
      <c r="AN144" s="78"/>
      <c r="AO144" s="80">
        <v>40210.312256944446</v>
      </c>
      <c r="AP144" s="83" t="s">
        <v>3954</v>
      </c>
      <c r="AQ144" s="78" t="b">
        <v>0</v>
      </c>
      <c r="AR144" s="78" t="b">
        <v>0</v>
      </c>
      <c r="AS144" s="78" t="b">
        <v>1</v>
      </c>
      <c r="AT144" s="78"/>
      <c r="AU144" s="78">
        <v>3</v>
      </c>
      <c r="AV144" s="83" t="s">
        <v>4193</v>
      </c>
      <c r="AW144" s="78" t="b">
        <v>0</v>
      </c>
      <c r="AX144" s="78" t="s">
        <v>4210</v>
      </c>
      <c r="AY144" s="83" t="s">
        <v>4352</v>
      </c>
      <c r="AZ144" s="78" t="s">
        <v>66</v>
      </c>
      <c r="BA144" s="78" t="str">
        <f>REPLACE(INDEX(GroupVertices[Group],MATCH(Vertices[[#This Row],[Vertex]],GroupVertices[Vertex],0)),1,1,"")</f>
        <v>3</v>
      </c>
      <c r="BB144" s="48"/>
      <c r="BC144" s="48"/>
      <c r="BD144" s="48"/>
      <c r="BE144" s="48"/>
      <c r="BF144" s="48"/>
      <c r="BG144" s="48"/>
      <c r="BH144" s="119" t="s">
        <v>5433</v>
      </c>
      <c r="BI144" s="119" t="s">
        <v>5433</v>
      </c>
      <c r="BJ144" s="119" t="s">
        <v>5499</v>
      </c>
      <c r="BK144" s="119" t="s">
        <v>5499</v>
      </c>
      <c r="BL144" s="119">
        <v>2</v>
      </c>
      <c r="BM144" s="123">
        <v>5.128205128205129</v>
      </c>
      <c r="BN144" s="119">
        <v>1</v>
      </c>
      <c r="BO144" s="123">
        <v>2.5641025641025643</v>
      </c>
      <c r="BP144" s="119">
        <v>1</v>
      </c>
      <c r="BQ144" s="123">
        <v>2.5641025641025643</v>
      </c>
      <c r="BR144" s="119">
        <v>36</v>
      </c>
      <c r="BS144" s="123">
        <v>92.3076923076923</v>
      </c>
      <c r="BT144" s="119">
        <v>39</v>
      </c>
      <c r="BU144" s="2"/>
      <c r="BV144" s="3"/>
      <c r="BW144" s="3"/>
      <c r="BX144" s="3"/>
      <c r="BY144" s="3"/>
    </row>
    <row r="145" spans="1:77" ht="41.45" customHeight="1">
      <c r="A145" s="64" t="s">
        <v>351</v>
      </c>
      <c r="C145" s="65"/>
      <c r="D145" s="65" t="s">
        <v>64</v>
      </c>
      <c r="E145" s="66">
        <v>163.31163757481656</v>
      </c>
      <c r="F145" s="68">
        <v>99.9983386605475</v>
      </c>
      <c r="G145" s="103" t="s">
        <v>831</v>
      </c>
      <c r="H145" s="65"/>
      <c r="I145" s="69" t="s">
        <v>351</v>
      </c>
      <c r="J145" s="70"/>
      <c r="K145" s="70"/>
      <c r="L145" s="69" t="s">
        <v>4769</v>
      </c>
      <c r="M145" s="73">
        <v>1.5536690615354818</v>
      </c>
      <c r="N145" s="74">
        <v>9781.5986328125</v>
      </c>
      <c r="O145" s="74">
        <v>6558.2822265625</v>
      </c>
      <c r="P145" s="75"/>
      <c r="Q145" s="76"/>
      <c r="R145" s="76"/>
      <c r="S145" s="88"/>
      <c r="T145" s="48">
        <v>0</v>
      </c>
      <c r="U145" s="48">
        <v>2</v>
      </c>
      <c r="V145" s="49">
        <v>0</v>
      </c>
      <c r="W145" s="49">
        <v>0.0006</v>
      </c>
      <c r="X145" s="49">
        <v>8E-05</v>
      </c>
      <c r="Y145" s="49">
        <v>0.559317</v>
      </c>
      <c r="Z145" s="49">
        <v>0.5</v>
      </c>
      <c r="AA145" s="49">
        <v>0</v>
      </c>
      <c r="AB145" s="71">
        <v>145</v>
      </c>
      <c r="AC145" s="71"/>
      <c r="AD145" s="72"/>
      <c r="AE145" s="78" t="s">
        <v>2831</v>
      </c>
      <c r="AF145" s="78">
        <v>763</v>
      </c>
      <c r="AG145" s="78">
        <v>625</v>
      </c>
      <c r="AH145" s="78">
        <v>71498</v>
      </c>
      <c r="AI145" s="78">
        <v>41567</v>
      </c>
      <c r="AJ145" s="78"/>
      <c r="AK145" s="78" t="s">
        <v>3214</v>
      </c>
      <c r="AL145" s="78" t="s">
        <v>3545</v>
      </c>
      <c r="AM145" s="78"/>
      <c r="AN145" s="78"/>
      <c r="AO145" s="80">
        <v>40415.451469907406</v>
      </c>
      <c r="AP145" s="83" t="s">
        <v>3955</v>
      </c>
      <c r="AQ145" s="78" t="b">
        <v>0</v>
      </c>
      <c r="AR145" s="78" t="b">
        <v>0</v>
      </c>
      <c r="AS145" s="78" t="b">
        <v>0</v>
      </c>
      <c r="AT145" s="78"/>
      <c r="AU145" s="78">
        <v>26</v>
      </c>
      <c r="AV145" s="83" t="s">
        <v>4185</v>
      </c>
      <c r="AW145" s="78" t="b">
        <v>0</v>
      </c>
      <c r="AX145" s="78" t="s">
        <v>4210</v>
      </c>
      <c r="AY145" s="83" t="s">
        <v>4353</v>
      </c>
      <c r="AZ145" s="78" t="s">
        <v>66</v>
      </c>
      <c r="BA145" s="78" t="str">
        <f>REPLACE(INDEX(GroupVertices[Group],MATCH(Vertices[[#This Row],[Vertex]],GroupVertices[Vertex],0)),1,1,"")</f>
        <v>3</v>
      </c>
      <c r="BB145" s="48"/>
      <c r="BC145" s="48"/>
      <c r="BD145" s="48"/>
      <c r="BE145" s="48"/>
      <c r="BF145" s="48" t="s">
        <v>663</v>
      </c>
      <c r="BG145" s="48" t="s">
        <v>663</v>
      </c>
      <c r="BH145" s="119" t="s">
        <v>5434</v>
      </c>
      <c r="BI145" s="119" t="s">
        <v>5470</v>
      </c>
      <c r="BJ145" s="119" t="s">
        <v>5322</v>
      </c>
      <c r="BK145" s="119" t="s">
        <v>5517</v>
      </c>
      <c r="BL145" s="119">
        <v>2</v>
      </c>
      <c r="BM145" s="123">
        <v>4.444444444444445</v>
      </c>
      <c r="BN145" s="119">
        <v>1</v>
      </c>
      <c r="BO145" s="123">
        <v>2.2222222222222223</v>
      </c>
      <c r="BP145" s="119">
        <v>1</v>
      </c>
      <c r="BQ145" s="123">
        <v>2.2222222222222223</v>
      </c>
      <c r="BR145" s="119">
        <v>42</v>
      </c>
      <c r="BS145" s="123">
        <v>93.33333333333333</v>
      </c>
      <c r="BT145" s="119">
        <v>45</v>
      </c>
      <c r="BU145" s="2"/>
      <c r="BV145" s="3"/>
      <c r="BW145" s="3"/>
      <c r="BX145" s="3"/>
      <c r="BY145" s="3"/>
    </row>
    <row r="146" spans="1:77" ht="41.45" customHeight="1">
      <c r="A146" s="64" t="s">
        <v>352</v>
      </c>
      <c r="C146" s="65"/>
      <c r="D146" s="65" t="s">
        <v>64</v>
      </c>
      <c r="E146" s="66">
        <v>163.62433197265284</v>
      </c>
      <c r="F146" s="68">
        <v>99.99794259722202</v>
      </c>
      <c r="G146" s="103" t="s">
        <v>832</v>
      </c>
      <c r="H146" s="65"/>
      <c r="I146" s="69" t="s">
        <v>352</v>
      </c>
      <c r="J146" s="70"/>
      <c r="K146" s="70"/>
      <c r="L146" s="69" t="s">
        <v>4770</v>
      </c>
      <c r="M146" s="73">
        <v>1.6856637658055407</v>
      </c>
      <c r="N146" s="74">
        <v>4042.643310546875</v>
      </c>
      <c r="O146" s="74">
        <v>3178.174072265625</v>
      </c>
      <c r="P146" s="75"/>
      <c r="Q146" s="76"/>
      <c r="R146" s="76"/>
      <c r="S146" s="88"/>
      <c r="T146" s="48">
        <v>0</v>
      </c>
      <c r="U146" s="48">
        <v>1</v>
      </c>
      <c r="V146" s="49">
        <v>0</v>
      </c>
      <c r="W146" s="49">
        <v>0.000948</v>
      </c>
      <c r="X146" s="49">
        <v>0.00283</v>
      </c>
      <c r="Y146" s="49">
        <v>0.493722</v>
      </c>
      <c r="Z146" s="49">
        <v>0</v>
      </c>
      <c r="AA146" s="49">
        <v>0</v>
      </c>
      <c r="AB146" s="71">
        <v>146</v>
      </c>
      <c r="AC146" s="71"/>
      <c r="AD146" s="72"/>
      <c r="AE146" s="78" t="s">
        <v>2832</v>
      </c>
      <c r="AF146" s="78">
        <v>716</v>
      </c>
      <c r="AG146" s="78">
        <v>774</v>
      </c>
      <c r="AH146" s="78">
        <v>54712</v>
      </c>
      <c r="AI146" s="78">
        <v>94003</v>
      </c>
      <c r="AJ146" s="78"/>
      <c r="AK146" s="78" t="s">
        <v>3215</v>
      </c>
      <c r="AL146" s="78" t="s">
        <v>3511</v>
      </c>
      <c r="AM146" s="78"/>
      <c r="AN146" s="78"/>
      <c r="AO146" s="80">
        <v>40292.35009259259</v>
      </c>
      <c r="AP146" s="83" t="s">
        <v>3956</v>
      </c>
      <c r="AQ146" s="78" t="b">
        <v>1</v>
      </c>
      <c r="AR146" s="78" t="b">
        <v>0</v>
      </c>
      <c r="AS146" s="78" t="b">
        <v>1</v>
      </c>
      <c r="AT146" s="78"/>
      <c r="AU146" s="78">
        <v>6</v>
      </c>
      <c r="AV146" s="83" t="s">
        <v>4181</v>
      </c>
      <c r="AW146" s="78" t="b">
        <v>0</v>
      </c>
      <c r="AX146" s="78" t="s">
        <v>4210</v>
      </c>
      <c r="AY146" s="83" t="s">
        <v>4354</v>
      </c>
      <c r="AZ146" s="78" t="s">
        <v>66</v>
      </c>
      <c r="BA146" s="78" t="str">
        <f>REPLACE(INDEX(GroupVertices[Group],MATCH(Vertices[[#This Row],[Vertex]],GroupVertices[Vertex],0)),1,1,"")</f>
        <v>1</v>
      </c>
      <c r="BB146" s="48"/>
      <c r="BC146" s="48"/>
      <c r="BD146" s="48"/>
      <c r="BE146" s="48"/>
      <c r="BF146" s="48" t="s">
        <v>660</v>
      </c>
      <c r="BG146" s="48" t="s">
        <v>660</v>
      </c>
      <c r="BH146" s="119" t="s">
        <v>5427</v>
      </c>
      <c r="BI146" s="119" t="s">
        <v>5427</v>
      </c>
      <c r="BJ146" s="119" t="s">
        <v>5494</v>
      </c>
      <c r="BK146" s="119" t="s">
        <v>5494</v>
      </c>
      <c r="BL146" s="119">
        <v>1</v>
      </c>
      <c r="BM146" s="123">
        <v>2.9411764705882355</v>
      </c>
      <c r="BN146" s="119">
        <v>0</v>
      </c>
      <c r="BO146" s="123">
        <v>0</v>
      </c>
      <c r="BP146" s="119">
        <v>0</v>
      </c>
      <c r="BQ146" s="123">
        <v>0</v>
      </c>
      <c r="BR146" s="119">
        <v>33</v>
      </c>
      <c r="BS146" s="123">
        <v>97.05882352941177</v>
      </c>
      <c r="BT146" s="119">
        <v>34</v>
      </c>
      <c r="BU146" s="2"/>
      <c r="BV146" s="3"/>
      <c r="BW146" s="3"/>
      <c r="BX146" s="3"/>
      <c r="BY146" s="3"/>
    </row>
    <row r="147" spans="1:77" ht="41.45" customHeight="1">
      <c r="A147" s="64" t="s">
        <v>353</v>
      </c>
      <c r="C147" s="65"/>
      <c r="D147" s="65" t="s">
        <v>64</v>
      </c>
      <c r="E147" s="66">
        <v>162.07764894442914</v>
      </c>
      <c r="F147" s="68">
        <v>99.99990164870441</v>
      </c>
      <c r="G147" s="103" t="s">
        <v>833</v>
      </c>
      <c r="H147" s="65"/>
      <c r="I147" s="69" t="s">
        <v>353</v>
      </c>
      <c r="J147" s="70"/>
      <c r="K147" s="70"/>
      <c r="L147" s="69" t="s">
        <v>4771</v>
      </c>
      <c r="M147" s="73">
        <v>1.0327772084429006</v>
      </c>
      <c r="N147" s="74">
        <v>2555.572509765625</v>
      </c>
      <c r="O147" s="74">
        <v>1659.2191162109375</v>
      </c>
      <c r="P147" s="75"/>
      <c r="Q147" s="76"/>
      <c r="R147" s="76"/>
      <c r="S147" s="88"/>
      <c r="T147" s="48">
        <v>0</v>
      </c>
      <c r="U147" s="48">
        <v>1</v>
      </c>
      <c r="V147" s="49">
        <v>0</v>
      </c>
      <c r="W147" s="49">
        <v>0.000948</v>
      </c>
      <c r="X147" s="49">
        <v>0.00283</v>
      </c>
      <c r="Y147" s="49">
        <v>0.493722</v>
      </c>
      <c r="Z147" s="49">
        <v>0</v>
      </c>
      <c r="AA147" s="49">
        <v>0</v>
      </c>
      <c r="AB147" s="71">
        <v>147</v>
      </c>
      <c r="AC147" s="71"/>
      <c r="AD147" s="72"/>
      <c r="AE147" s="78" t="s">
        <v>2833</v>
      </c>
      <c r="AF147" s="78">
        <v>557</v>
      </c>
      <c r="AG147" s="78">
        <v>37</v>
      </c>
      <c r="AH147" s="78">
        <v>1385</v>
      </c>
      <c r="AI147" s="78">
        <v>2139</v>
      </c>
      <c r="AJ147" s="78"/>
      <c r="AK147" s="78" t="s">
        <v>3216</v>
      </c>
      <c r="AL147" s="78" t="s">
        <v>3546</v>
      </c>
      <c r="AM147" s="83" t="s">
        <v>3750</v>
      </c>
      <c r="AN147" s="78"/>
      <c r="AO147" s="80">
        <v>41049.27193287037</v>
      </c>
      <c r="AP147" s="83" t="s">
        <v>3957</v>
      </c>
      <c r="AQ147" s="78" t="b">
        <v>1</v>
      </c>
      <c r="AR147" s="78" t="b">
        <v>0</v>
      </c>
      <c r="AS147" s="78" t="b">
        <v>0</v>
      </c>
      <c r="AT147" s="78"/>
      <c r="AU147" s="78">
        <v>0</v>
      </c>
      <c r="AV147" s="83" t="s">
        <v>4181</v>
      </c>
      <c r="AW147" s="78" t="b">
        <v>0</v>
      </c>
      <c r="AX147" s="78" t="s">
        <v>4210</v>
      </c>
      <c r="AY147" s="83" t="s">
        <v>4355</v>
      </c>
      <c r="AZ147" s="78" t="s">
        <v>66</v>
      </c>
      <c r="BA147" s="78" t="str">
        <f>REPLACE(INDEX(GroupVertices[Group],MATCH(Vertices[[#This Row],[Vertex]],GroupVertices[Vertex],0)),1,1,"")</f>
        <v>1</v>
      </c>
      <c r="BB147" s="48"/>
      <c r="BC147" s="48"/>
      <c r="BD147" s="48"/>
      <c r="BE147" s="48"/>
      <c r="BF147" s="48" t="s">
        <v>5377</v>
      </c>
      <c r="BG147" s="48" t="s">
        <v>5406</v>
      </c>
      <c r="BH147" s="119" t="s">
        <v>5437</v>
      </c>
      <c r="BI147" s="119" t="s">
        <v>5472</v>
      </c>
      <c r="BJ147" s="119" t="s">
        <v>5501</v>
      </c>
      <c r="BK147" s="119" t="s">
        <v>5518</v>
      </c>
      <c r="BL147" s="119">
        <v>1</v>
      </c>
      <c r="BM147" s="123">
        <v>1.3513513513513513</v>
      </c>
      <c r="BN147" s="119">
        <v>0</v>
      </c>
      <c r="BO147" s="123">
        <v>0</v>
      </c>
      <c r="BP147" s="119">
        <v>0</v>
      </c>
      <c r="BQ147" s="123">
        <v>0</v>
      </c>
      <c r="BR147" s="119">
        <v>73</v>
      </c>
      <c r="BS147" s="123">
        <v>98.64864864864865</v>
      </c>
      <c r="BT147" s="119">
        <v>74</v>
      </c>
      <c r="BU147" s="2"/>
      <c r="BV147" s="3"/>
      <c r="BW147" s="3"/>
      <c r="BX147" s="3"/>
      <c r="BY147" s="3"/>
    </row>
    <row r="148" spans="1:77" ht="41.45" customHeight="1">
      <c r="A148" s="64" t="s">
        <v>354</v>
      </c>
      <c r="C148" s="65"/>
      <c r="D148" s="65" t="s">
        <v>64</v>
      </c>
      <c r="E148" s="66">
        <v>162.10912824622474</v>
      </c>
      <c r="F148" s="68">
        <v>99.99986177655755</v>
      </c>
      <c r="G148" s="103" t="s">
        <v>834</v>
      </c>
      <c r="H148" s="65"/>
      <c r="I148" s="69" t="s">
        <v>354</v>
      </c>
      <c r="J148" s="70"/>
      <c r="K148" s="70"/>
      <c r="L148" s="69" t="s">
        <v>4772</v>
      </c>
      <c r="M148" s="73">
        <v>1.046065265919752</v>
      </c>
      <c r="N148" s="74">
        <v>9278.3720703125</v>
      </c>
      <c r="O148" s="74">
        <v>7417.32568359375</v>
      </c>
      <c r="P148" s="75"/>
      <c r="Q148" s="76"/>
      <c r="R148" s="76"/>
      <c r="S148" s="88"/>
      <c r="T148" s="48">
        <v>0</v>
      </c>
      <c r="U148" s="48">
        <v>2</v>
      </c>
      <c r="V148" s="49">
        <v>0</v>
      </c>
      <c r="W148" s="49">
        <v>0.0006</v>
      </c>
      <c r="X148" s="49">
        <v>8E-05</v>
      </c>
      <c r="Y148" s="49">
        <v>0.559317</v>
      </c>
      <c r="Z148" s="49">
        <v>0.5</v>
      </c>
      <c r="AA148" s="49">
        <v>0</v>
      </c>
      <c r="AB148" s="71">
        <v>148</v>
      </c>
      <c r="AC148" s="71"/>
      <c r="AD148" s="72"/>
      <c r="AE148" s="78" t="s">
        <v>2834</v>
      </c>
      <c r="AF148" s="78">
        <v>174</v>
      </c>
      <c r="AG148" s="78">
        <v>52</v>
      </c>
      <c r="AH148" s="78">
        <v>51268</v>
      </c>
      <c r="AI148" s="78">
        <v>48568</v>
      </c>
      <c r="AJ148" s="78"/>
      <c r="AK148" s="78" t="s">
        <v>3217</v>
      </c>
      <c r="AL148" s="78" t="s">
        <v>3547</v>
      </c>
      <c r="AM148" s="78"/>
      <c r="AN148" s="78"/>
      <c r="AO148" s="80">
        <v>43021.281643518516</v>
      </c>
      <c r="AP148" s="83" t="s">
        <v>3958</v>
      </c>
      <c r="AQ148" s="78" t="b">
        <v>1</v>
      </c>
      <c r="AR148" s="78" t="b">
        <v>0</v>
      </c>
      <c r="AS148" s="78" t="b">
        <v>0</v>
      </c>
      <c r="AT148" s="78"/>
      <c r="AU148" s="78">
        <v>0</v>
      </c>
      <c r="AV148" s="78"/>
      <c r="AW148" s="78" t="b">
        <v>0</v>
      </c>
      <c r="AX148" s="78" t="s">
        <v>4210</v>
      </c>
      <c r="AY148" s="83" t="s">
        <v>4356</v>
      </c>
      <c r="AZ148" s="78" t="s">
        <v>66</v>
      </c>
      <c r="BA148" s="78" t="str">
        <f>REPLACE(INDEX(GroupVertices[Group],MATCH(Vertices[[#This Row],[Vertex]],GroupVertices[Vertex],0)),1,1,"")</f>
        <v>3</v>
      </c>
      <c r="BB148" s="48"/>
      <c r="BC148" s="48"/>
      <c r="BD148" s="48"/>
      <c r="BE148" s="48"/>
      <c r="BF148" s="48" t="s">
        <v>663</v>
      </c>
      <c r="BG148" s="48" t="s">
        <v>663</v>
      </c>
      <c r="BH148" s="119" t="s">
        <v>5431</v>
      </c>
      <c r="BI148" s="119" t="s">
        <v>5431</v>
      </c>
      <c r="BJ148" s="119" t="s">
        <v>5497</v>
      </c>
      <c r="BK148" s="119" t="s">
        <v>5497</v>
      </c>
      <c r="BL148" s="119">
        <v>0</v>
      </c>
      <c r="BM148" s="123">
        <v>0</v>
      </c>
      <c r="BN148" s="119">
        <v>0</v>
      </c>
      <c r="BO148" s="123">
        <v>0</v>
      </c>
      <c r="BP148" s="119">
        <v>0</v>
      </c>
      <c r="BQ148" s="123">
        <v>0</v>
      </c>
      <c r="BR148" s="119">
        <v>6</v>
      </c>
      <c r="BS148" s="123">
        <v>100</v>
      </c>
      <c r="BT148" s="119">
        <v>6</v>
      </c>
      <c r="BU148" s="2"/>
      <c r="BV148" s="3"/>
      <c r="BW148" s="3"/>
      <c r="BX148" s="3"/>
      <c r="BY148" s="3"/>
    </row>
    <row r="149" spans="1:77" ht="41.45" customHeight="1">
      <c r="A149" s="64" t="s">
        <v>355</v>
      </c>
      <c r="C149" s="65"/>
      <c r="D149" s="65" t="s">
        <v>64</v>
      </c>
      <c r="E149" s="66">
        <v>162.00419724023942</v>
      </c>
      <c r="F149" s="68">
        <v>99.99999468371375</v>
      </c>
      <c r="G149" s="103" t="s">
        <v>835</v>
      </c>
      <c r="H149" s="65"/>
      <c r="I149" s="69" t="s">
        <v>355</v>
      </c>
      <c r="J149" s="70"/>
      <c r="K149" s="70"/>
      <c r="L149" s="69" t="s">
        <v>4773</v>
      </c>
      <c r="M149" s="73">
        <v>1.0017717409969136</v>
      </c>
      <c r="N149" s="74">
        <v>2898.77392578125</v>
      </c>
      <c r="O149" s="74">
        <v>9087.41796875</v>
      </c>
      <c r="P149" s="75"/>
      <c r="Q149" s="76"/>
      <c r="R149" s="76"/>
      <c r="S149" s="88"/>
      <c r="T149" s="48">
        <v>0</v>
      </c>
      <c r="U149" s="48">
        <v>1</v>
      </c>
      <c r="V149" s="49">
        <v>0</v>
      </c>
      <c r="W149" s="49">
        <v>0.000948</v>
      </c>
      <c r="X149" s="49">
        <v>0.00283</v>
      </c>
      <c r="Y149" s="49">
        <v>0.493722</v>
      </c>
      <c r="Z149" s="49">
        <v>0</v>
      </c>
      <c r="AA149" s="49">
        <v>0</v>
      </c>
      <c r="AB149" s="71">
        <v>149</v>
      </c>
      <c r="AC149" s="71"/>
      <c r="AD149" s="72"/>
      <c r="AE149" s="78" t="s">
        <v>2835</v>
      </c>
      <c r="AF149" s="78">
        <v>31</v>
      </c>
      <c r="AG149" s="78">
        <v>2</v>
      </c>
      <c r="AH149" s="78">
        <v>134</v>
      </c>
      <c r="AI149" s="78">
        <v>148</v>
      </c>
      <c r="AJ149" s="78"/>
      <c r="AK149" s="78" t="s">
        <v>3218</v>
      </c>
      <c r="AL149" s="78" t="s">
        <v>3548</v>
      </c>
      <c r="AM149" s="78"/>
      <c r="AN149" s="78"/>
      <c r="AO149" s="80">
        <v>43673.72435185185</v>
      </c>
      <c r="AP149" s="83" t="s">
        <v>3959</v>
      </c>
      <c r="AQ149" s="78" t="b">
        <v>1</v>
      </c>
      <c r="AR149" s="78" t="b">
        <v>0</v>
      </c>
      <c r="AS149" s="78" t="b">
        <v>0</v>
      </c>
      <c r="AT149" s="78"/>
      <c r="AU149" s="78">
        <v>0</v>
      </c>
      <c r="AV149" s="78"/>
      <c r="AW149" s="78" t="b">
        <v>0</v>
      </c>
      <c r="AX149" s="78" t="s">
        <v>4210</v>
      </c>
      <c r="AY149" s="83" t="s">
        <v>4357</v>
      </c>
      <c r="AZ149" s="78" t="s">
        <v>66</v>
      </c>
      <c r="BA149" s="78" t="str">
        <f>REPLACE(INDEX(GroupVertices[Group],MATCH(Vertices[[#This Row],[Vertex]],GroupVertices[Vertex],0)),1,1,"")</f>
        <v>1</v>
      </c>
      <c r="BB149" s="48"/>
      <c r="BC149" s="48"/>
      <c r="BD149" s="48"/>
      <c r="BE149" s="48"/>
      <c r="BF149" s="48" t="s">
        <v>660</v>
      </c>
      <c r="BG149" s="48" t="s">
        <v>660</v>
      </c>
      <c r="BH149" s="119" t="s">
        <v>5427</v>
      </c>
      <c r="BI149" s="119" t="s">
        <v>5427</v>
      </c>
      <c r="BJ149" s="119" t="s">
        <v>5494</v>
      </c>
      <c r="BK149" s="119" t="s">
        <v>5494</v>
      </c>
      <c r="BL149" s="119">
        <v>1</v>
      </c>
      <c r="BM149" s="123">
        <v>2.9411764705882355</v>
      </c>
      <c r="BN149" s="119">
        <v>0</v>
      </c>
      <c r="BO149" s="123">
        <v>0</v>
      </c>
      <c r="BP149" s="119">
        <v>0</v>
      </c>
      <c r="BQ149" s="123">
        <v>0</v>
      </c>
      <c r="BR149" s="119">
        <v>33</v>
      </c>
      <c r="BS149" s="123">
        <v>97.05882352941177</v>
      </c>
      <c r="BT149" s="119">
        <v>34</v>
      </c>
      <c r="BU149" s="2"/>
      <c r="BV149" s="3"/>
      <c r="BW149" s="3"/>
      <c r="BX149" s="3"/>
      <c r="BY149" s="3"/>
    </row>
    <row r="150" spans="1:77" ht="41.45" customHeight="1">
      <c r="A150" s="64" t="s">
        <v>356</v>
      </c>
      <c r="C150" s="65"/>
      <c r="D150" s="65" t="s">
        <v>64</v>
      </c>
      <c r="E150" s="66">
        <v>163.23818587062684</v>
      </c>
      <c r="F150" s="68">
        <v>99.99843169555685</v>
      </c>
      <c r="G150" s="103" t="s">
        <v>836</v>
      </c>
      <c r="H150" s="65"/>
      <c r="I150" s="69" t="s">
        <v>356</v>
      </c>
      <c r="J150" s="70"/>
      <c r="K150" s="70"/>
      <c r="L150" s="69" t="s">
        <v>4774</v>
      </c>
      <c r="M150" s="73">
        <v>1.5226635940894946</v>
      </c>
      <c r="N150" s="74">
        <v>2000.220458984375</v>
      </c>
      <c r="O150" s="74">
        <v>9364.697265625</v>
      </c>
      <c r="P150" s="75"/>
      <c r="Q150" s="76"/>
      <c r="R150" s="76"/>
      <c r="S150" s="88"/>
      <c r="T150" s="48">
        <v>0</v>
      </c>
      <c r="U150" s="48">
        <v>1</v>
      </c>
      <c r="V150" s="49">
        <v>0</v>
      </c>
      <c r="W150" s="49">
        <v>0.000948</v>
      </c>
      <c r="X150" s="49">
        <v>0.00283</v>
      </c>
      <c r="Y150" s="49">
        <v>0.493722</v>
      </c>
      <c r="Z150" s="49">
        <v>0</v>
      </c>
      <c r="AA150" s="49">
        <v>0</v>
      </c>
      <c r="AB150" s="71">
        <v>150</v>
      </c>
      <c r="AC150" s="71"/>
      <c r="AD150" s="72"/>
      <c r="AE150" s="78" t="s">
        <v>2836</v>
      </c>
      <c r="AF150" s="78">
        <v>2679</v>
      </c>
      <c r="AG150" s="78">
        <v>590</v>
      </c>
      <c r="AH150" s="78">
        <v>8349</v>
      </c>
      <c r="AI150" s="78">
        <v>9622</v>
      </c>
      <c r="AJ150" s="78"/>
      <c r="AK150" s="78" t="s">
        <v>3219</v>
      </c>
      <c r="AL150" s="78" t="s">
        <v>3549</v>
      </c>
      <c r="AM150" s="83" t="s">
        <v>3751</v>
      </c>
      <c r="AN150" s="78"/>
      <c r="AO150" s="80">
        <v>42682.294340277775</v>
      </c>
      <c r="AP150" s="83" t="s">
        <v>3960</v>
      </c>
      <c r="AQ150" s="78" t="b">
        <v>1</v>
      </c>
      <c r="AR150" s="78" t="b">
        <v>0</v>
      </c>
      <c r="AS150" s="78" t="b">
        <v>0</v>
      </c>
      <c r="AT150" s="78"/>
      <c r="AU150" s="78">
        <v>11</v>
      </c>
      <c r="AV150" s="78"/>
      <c r="AW150" s="78" t="b">
        <v>0</v>
      </c>
      <c r="AX150" s="78" t="s">
        <v>4210</v>
      </c>
      <c r="AY150" s="83" t="s">
        <v>4358</v>
      </c>
      <c r="AZ150" s="78" t="s">
        <v>66</v>
      </c>
      <c r="BA150" s="78" t="str">
        <f>REPLACE(INDEX(GroupVertices[Group],MATCH(Vertices[[#This Row],[Vertex]],GroupVertices[Vertex],0)),1,1,"")</f>
        <v>1</v>
      </c>
      <c r="BB150" s="48"/>
      <c r="BC150" s="48"/>
      <c r="BD150" s="48"/>
      <c r="BE150" s="48"/>
      <c r="BF150" s="48" t="s">
        <v>660</v>
      </c>
      <c r="BG150" s="48" t="s">
        <v>660</v>
      </c>
      <c r="BH150" s="119" t="s">
        <v>5427</v>
      </c>
      <c r="BI150" s="119" t="s">
        <v>5427</v>
      </c>
      <c r="BJ150" s="119" t="s">
        <v>5494</v>
      </c>
      <c r="BK150" s="119" t="s">
        <v>5494</v>
      </c>
      <c r="BL150" s="119">
        <v>1</v>
      </c>
      <c r="BM150" s="123">
        <v>2.9411764705882355</v>
      </c>
      <c r="BN150" s="119">
        <v>0</v>
      </c>
      <c r="BO150" s="123">
        <v>0</v>
      </c>
      <c r="BP150" s="119">
        <v>0</v>
      </c>
      <c r="BQ150" s="123">
        <v>0</v>
      </c>
      <c r="BR150" s="119">
        <v>33</v>
      </c>
      <c r="BS150" s="123">
        <v>97.05882352941177</v>
      </c>
      <c r="BT150" s="119">
        <v>34</v>
      </c>
      <c r="BU150" s="2"/>
      <c r="BV150" s="3"/>
      <c r="BW150" s="3"/>
      <c r="BX150" s="3"/>
      <c r="BY150" s="3"/>
    </row>
    <row r="151" spans="1:77" ht="41.45" customHeight="1">
      <c r="A151" s="64" t="s">
        <v>357</v>
      </c>
      <c r="C151" s="65"/>
      <c r="D151" s="65" t="s">
        <v>64</v>
      </c>
      <c r="E151" s="66">
        <v>162.83105356740379</v>
      </c>
      <c r="F151" s="68">
        <v>99.9989473753229</v>
      </c>
      <c r="G151" s="103" t="s">
        <v>837</v>
      </c>
      <c r="H151" s="65"/>
      <c r="I151" s="69" t="s">
        <v>357</v>
      </c>
      <c r="J151" s="70"/>
      <c r="K151" s="70"/>
      <c r="L151" s="69" t="s">
        <v>4775</v>
      </c>
      <c r="M151" s="73">
        <v>1.3508047173888813</v>
      </c>
      <c r="N151" s="74">
        <v>3433.156494140625</v>
      </c>
      <c r="O151" s="74">
        <v>7254.58251953125</v>
      </c>
      <c r="P151" s="75"/>
      <c r="Q151" s="76"/>
      <c r="R151" s="76"/>
      <c r="S151" s="88"/>
      <c r="T151" s="48">
        <v>0</v>
      </c>
      <c r="U151" s="48">
        <v>1</v>
      </c>
      <c r="V151" s="49">
        <v>0</v>
      </c>
      <c r="W151" s="49">
        <v>0.000948</v>
      </c>
      <c r="X151" s="49">
        <v>0.00283</v>
      </c>
      <c r="Y151" s="49">
        <v>0.493722</v>
      </c>
      <c r="Z151" s="49">
        <v>0</v>
      </c>
      <c r="AA151" s="49">
        <v>0</v>
      </c>
      <c r="AB151" s="71">
        <v>151</v>
      </c>
      <c r="AC151" s="71"/>
      <c r="AD151" s="72"/>
      <c r="AE151" s="78" t="s">
        <v>2837</v>
      </c>
      <c r="AF151" s="78">
        <v>1086</v>
      </c>
      <c r="AG151" s="78">
        <v>396</v>
      </c>
      <c r="AH151" s="78">
        <v>4192</v>
      </c>
      <c r="AI151" s="78">
        <v>5740</v>
      </c>
      <c r="AJ151" s="78"/>
      <c r="AK151" s="78" t="s">
        <v>3220</v>
      </c>
      <c r="AL151" s="78" t="s">
        <v>3550</v>
      </c>
      <c r="AM151" s="78"/>
      <c r="AN151" s="78"/>
      <c r="AO151" s="80">
        <v>40590.58173611111</v>
      </c>
      <c r="AP151" s="83" t="s">
        <v>3961</v>
      </c>
      <c r="AQ151" s="78" t="b">
        <v>0</v>
      </c>
      <c r="AR151" s="78" t="b">
        <v>0</v>
      </c>
      <c r="AS151" s="78" t="b">
        <v>1</v>
      </c>
      <c r="AT151" s="78"/>
      <c r="AU151" s="78">
        <v>1</v>
      </c>
      <c r="AV151" s="83" t="s">
        <v>4185</v>
      </c>
      <c r="AW151" s="78" t="b">
        <v>0</v>
      </c>
      <c r="AX151" s="78" t="s">
        <v>4210</v>
      </c>
      <c r="AY151" s="83" t="s">
        <v>4359</v>
      </c>
      <c r="AZ151" s="78" t="s">
        <v>66</v>
      </c>
      <c r="BA151" s="78" t="str">
        <f>REPLACE(INDEX(GroupVertices[Group],MATCH(Vertices[[#This Row],[Vertex]],GroupVertices[Vertex],0)),1,1,"")</f>
        <v>1</v>
      </c>
      <c r="BB151" s="48"/>
      <c r="BC151" s="48"/>
      <c r="BD151" s="48"/>
      <c r="BE151" s="48"/>
      <c r="BF151" s="48" t="s">
        <v>660</v>
      </c>
      <c r="BG151" s="48" t="s">
        <v>660</v>
      </c>
      <c r="BH151" s="119" t="s">
        <v>5427</v>
      </c>
      <c r="BI151" s="119" t="s">
        <v>5427</v>
      </c>
      <c r="BJ151" s="119" t="s">
        <v>5494</v>
      </c>
      <c r="BK151" s="119" t="s">
        <v>5494</v>
      </c>
      <c r="BL151" s="119">
        <v>1</v>
      </c>
      <c r="BM151" s="123">
        <v>2.9411764705882355</v>
      </c>
      <c r="BN151" s="119">
        <v>0</v>
      </c>
      <c r="BO151" s="123">
        <v>0</v>
      </c>
      <c r="BP151" s="119">
        <v>0</v>
      </c>
      <c r="BQ151" s="123">
        <v>0</v>
      </c>
      <c r="BR151" s="119">
        <v>33</v>
      </c>
      <c r="BS151" s="123">
        <v>97.05882352941177</v>
      </c>
      <c r="BT151" s="119">
        <v>34</v>
      </c>
      <c r="BU151" s="2"/>
      <c r="BV151" s="3"/>
      <c r="BW151" s="3"/>
      <c r="BX151" s="3"/>
      <c r="BY151" s="3"/>
    </row>
    <row r="152" spans="1:77" ht="41.45" customHeight="1">
      <c r="A152" s="64" t="s">
        <v>358</v>
      </c>
      <c r="C152" s="65"/>
      <c r="D152" s="65" t="s">
        <v>64</v>
      </c>
      <c r="E152" s="66">
        <v>162.35046955999098</v>
      </c>
      <c r="F152" s="68">
        <v>99.9995560900983</v>
      </c>
      <c r="G152" s="103" t="s">
        <v>838</v>
      </c>
      <c r="H152" s="65"/>
      <c r="I152" s="69" t="s">
        <v>358</v>
      </c>
      <c r="J152" s="70"/>
      <c r="K152" s="70"/>
      <c r="L152" s="69" t="s">
        <v>4776</v>
      </c>
      <c r="M152" s="73">
        <v>1.1479403732422808</v>
      </c>
      <c r="N152" s="74">
        <v>8352.7236328125</v>
      </c>
      <c r="O152" s="74">
        <v>5722.240234375</v>
      </c>
      <c r="P152" s="75"/>
      <c r="Q152" s="76"/>
      <c r="R152" s="76"/>
      <c r="S152" s="88"/>
      <c r="T152" s="48">
        <v>0</v>
      </c>
      <c r="U152" s="48">
        <v>2</v>
      </c>
      <c r="V152" s="49">
        <v>0</v>
      </c>
      <c r="W152" s="49">
        <v>0.0006</v>
      </c>
      <c r="X152" s="49">
        <v>8E-05</v>
      </c>
      <c r="Y152" s="49">
        <v>0.559317</v>
      </c>
      <c r="Z152" s="49">
        <v>0.5</v>
      </c>
      <c r="AA152" s="49">
        <v>0</v>
      </c>
      <c r="AB152" s="71">
        <v>152</v>
      </c>
      <c r="AC152" s="71"/>
      <c r="AD152" s="72"/>
      <c r="AE152" s="78" t="s">
        <v>2838</v>
      </c>
      <c r="AF152" s="78">
        <v>93</v>
      </c>
      <c r="AG152" s="78">
        <v>167</v>
      </c>
      <c r="AH152" s="78">
        <v>44190</v>
      </c>
      <c r="AI152" s="78">
        <v>108</v>
      </c>
      <c r="AJ152" s="78"/>
      <c r="AK152" s="78" t="s">
        <v>3221</v>
      </c>
      <c r="AL152" s="78" t="s">
        <v>3551</v>
      </c>
      <c r="AM152" s="78"/>
      <c r="AN152" s="78"/>
      <c r="AO152" s="80">
        <v>40781.577731481484</v>
      </c>
      <c r="AP152" s="83" t="s">
        <v>3962</v>
      </c>
      <c r="AQ152" s="78" t="b">
        <v>0</v>
      </c>
      <c r="AR152" s="78" t="b">
        <v>0</v>
      </c>
      <c r="AS152" s="78" t="b">
        <v>0</v>
      </c>
      <c r="AT152" s="78"/>
      <c r="AU152" s="78">
        <v>18</v>
      </c>
      <c r="AV152" s="83" t="s">
        <v>4191</v>
      </c>
      <c r="AW152" s="78" t="b">
        <v>0</v>
      </c>
      <c r="AX152" s="78" t="s">
        <v>4210</v>
      </c>
      <c r="AY152" s="83" t="s">
        <v>4360</v>
      </c>
      <c r="AZ152" s="78" t="s">
        <v>66</v>
      </c>
      <c r="BA152" s="78" t="str">
        <f>REPLACE(INDEX(GroupVertices[Group],MATCH(Vertices[[#This Row],[Vertex]],GroupVertices[Vertex],0)),1,1,"")</f>
        <v>3</v>
      </c>
      <c r="BB152" s="48"/>
      <c r="BC152" s="48"/>
      <c r="BD152" s="48"/>
      <c r="BE152" s="48"/>
      <c r="BF152" s="48" t="s">
        <v>663</v>
      </c>
      <c r="BG152" s="48" t="s">
        <v>663</v>
      </c>
      <c r="BH152" s="119" t="s">
        <v>5431</v>
      </c>
      <c r="BI152" s="119" t="s">
        <v>5431</v>
      </c>
      <c r="BJ152" s="119" t="s">
        <v>5497</v>
      </c>
      <c r="BK152" s="119" t="s">
        <v>5497</v>
      </c>
      <c r="BL152" s="119">
        <v>0</v>
      </c>
      <c r="BM152" s="123">
        <v>0</v>
      </c>
      <c r="BN152" s="119">
        <v>0</v>
      </c>
      <c r="BO152" s="123">
        <v>0</v>
      </c>
      <c r="BP152" s="119">
        <v>0</v>
      </c>
      <c r="BQ152" s="123">
        <v>0</v>
      </c>
      <c r="BR152" s="119">
        <v>6</v>
      </c>
      <c r="BS152" s="123">
        <v>100</v>
      </c>
      <c r="BT152" s="119">
        <v>6</v>
      </c>
      <c r="BU152" s="2"/>
      <c r="BV152" s="3"/>
      <c r="BW152" s="3"/>
      <c r="BX152" s="3"/>
      <c r="BY152" s="3"/>
    </row>
    <row r="153" spans="1:77" ht="41.45" customHeight="1">
      <c r="A153" s="64" t="s">
        <v>359</v>
      </c>
      <c r="C153" s="65"/>
      <c r="D153" s="65" t="s">
        <v>64</v>
      </c>
      <c r="E153" s="66">
        <v>164.35675039443038</v>
      </c>
      <c r="F153" s="68">
        <v>99.99701490527175</v>
      </c>
      <c r="G153" s="103" t="s">
        <v>839</v>
      </c>
      <c r="H153" s="65"/>
      <c r="I153" s="69" t="s">
        <v>359</v>
      </c>
      <c r="J153" s="70"/>
      <c r="K153" s="70"/>
      <c r="L153" s="69" t="s">
        <v>4777</v>
      </c>
      <c r="M153" s="73">
        <v>1.9948325697669536</v>
      </c>
      <c r="N153" s="74">
        <v>4101.18505859375</v>
      </c>
      <c r="O153" s="74">
        <v>3666.871826171875</v>
      </c>
      <c r="P153" s="75"/>
      <c r="Q153" s="76"/>
      <c r="R153" s="76"/>
      <c r="S153" s="88"/>
      <c r="T153" s="48">
        <v>0</v>
      </c>
      <c r="U153" s="48">
        <v>1</v>
      </c>
      <c r="V153" s="49">
        <v>0</v>
      </c>
      <c r="W153" s="49">
        <v>0.000948</v>
      </c>
      <c r="X153" s="49">
        <v>0.00283</v>
      </c>
      <c r="Y153" s="49">
        <v>0.493722</v>
      </c>
      <c r="Z153" s="49">
        <v>0</v>
      </c>
      <c r="AA153" s="49">
        <v>0</v>
      </c>
      <c r="AB153" s="71">
        <v>153</v>
      </c>
      <c r="AC153" s="71"/>
      <c r="AD153" s="72"/>
      <c r="AE153" s="78" t="s">
        <v>2839</v>
      </c>
      <c r="AF153" s="78">
        <v>882</v>
      </c>
      <c r="AG153" s="78">
        <v>1123</v>
      </c>
      <c r="AH153" s="78">
        <v>6506</v>
      </c>
      <c r="AI153" s="78">
        <v>13236</v>
      </c>
      <c r="AJ153" s="78"/>
      <c r="AK153" s="78" t="s">
        <v>3222</v>
      </c>
      <c r="AL153" s="78" t="s">
        <v>3552</v>
      </c>
      <c r="AM153" s="83" t="s">
        <v>3752</v>
      </c>
      <c r="AN153" s="78"/>
      <c r="AO153" s="80">
        <v>40828.70054398148</v>
      </c>
      <c r="AP153" s="83" t="s">
        <v>3963</v>
      </c>
      <c r="AQ153" s="78" t="b">
        <v>0</v>
      </c>
      <c r="AR153" s="78" t="b">
        <v>0</v>
      </c>
      <c r="AS153" s="78" t="b">
        <v>1</v>
      </c>
      <c r="AT153" s="78"/>
      <c r="AU153" s="78">
        <v>24</v>
      </c>
      <c r="AV153" s="83" t="s">
        <v>4181</v>
      </c>
      <c r="AW153" s="78" t="b">
        <v>0</v>
      </c>
      <c r="AX153" s="78" t="s">
        <v>4210</v>
      </c>
      <c r="AY153" s="83" t="s">
        <v>4361</v>
      </c>
      <c r="AZ153" s="78" t="s">
        <v>66</v>
      </c>
      <c r="BA153" s="78" t="str">
        <f>REPLACE(INDEX(GroupVertices[Group],MATCH(Vertices[[#This Row],[Vertex]],GroupVertices[Vertex],0)),1,1,"")</f>
        <v>1</v>
      </c>
      <c r="BB153" s="48"/>
      <c r="BC153" s="48"/>
      <c r="BD153" s="48"/>
      <c r="BE153" s="48"/>
      <c r="BF153" s="48" t="s">
        <v>664</v>
      </c>
      <c r="BG153" s="48" t="s">
        <v>664</v>
      </c>
      <c r="BH153" s="119" t="s">
        <v>5435</v>
      </c>
      <c r="BI153" s="119" t="s">
        <v>5435</v>
      </c>
      <c r="BJ153" s="119" t="s">
        <v>5500</v>
      </c>
      <c r="BK153" s="119" t="s">
        <v>5500</v>
      </c>
      <c r="BL153" s="119">
        <v>0</v>
      </c>
      <c r="BM153" s="123">
        <v>0</v>
      </c>
      <c r="BN153" s="119">
        <v>0</v>
      </c>
      <c r="BO153" s="123">
        <v>0</v>
      </c>
      <c r="BP153" s="119">
        <v>0</v>
      </c>
      <c r="BQ153" s="123">
        <v>0</v>
      </c>
      <c r="BR153" s="119">
        <v>40</v>
      </c>
      <c r="BS153" s="123">
        <v>100</v>
      </c>
      <c r="BT153" s="119">
        <v>40</v>
      </c>
      <c r="BU153" s="2"/>
      <c r="BV153" s="3"/>
      <c r="BW153" s="3"/>
      <c r="BX153" s="3"/>
      <c r="BY153" s="3"/>
    </row>
    <row r="154" spans="1:77" ht="41.45" customHeight="1">
      <c r="A154" s="64" t="s">
        <v>360</v>
      </c>
      <c r="C154" s="65"/>
      <c r="D154" s="65" t="s">
        <v>64</v>
      </c>
      <c r="E154" s="66">
        <v>166.3966091507851</v>
      </c>
      <c r="F154" s="68">
        <v>99.99443119015523</v>
      </c>
      <c r="G154" s="103" t="s">
        <v>840</v>
      </c>
      <c r="H154" s="65"/>
      <c r="I154" s="69" t="s">
        <v>360</v>
      </c>
      <c r="J154" s="70"/>
      <c r="K154" s="70"/>
      <c r="L154" s="69" t="s">
        <v>4778</v>
      </c>
      <c r="M154" s="73">
        <v>2.8558986942669344</v>
      </c>
      <c r="N154" s="74">
        <v>3790.2978515625</v>
      </c>
      <c r="O154" s="74">
        <v>6383.31298828125</v>
      </c>
      <c r="P154" s="75"/>
      <c r="Q154" s="76"/>
      <c r="R154" s="76"/>
      <c r="S154" s="88"/>
      <c r="T154" s="48">
        <v>0</v>
      </c>
      <c r="U154" s="48">
        <v>1</v>
      </c>
      <c r="V154" s="49">
        <v>0</v>
      </c>
      <c r="W154" s="49">
        <v>0.000948</v>
      </c>
      <c r="X154" s="49">
        <v>0.00283</v>
      </c>
      <c r="Y154" s="49">
        <v>0.493722</v>
      </c>
      <c r="Z154" s="49">
        <v>0</v>
      </c>
      <c r="AA154" s="49">
        <v>0</v>
      </c>
      <c r="AB154" s="71">
        <v>154</v>
      </c>
      <c r="AC154" s="71"/>
      <c r="AD154" s="72"/>
      <c r="AE154" s="78" t="s">
        <v>2840</v>
      </c>
      <c r="AF154" s="78">
        <v>1707</v>
      </c>
      <c r="AG154" s="78">
        <v>2095</v>
      </c>
      <c r="AH154" s="78">
        <v>68014</v>
      </c>
      <c r="AI154" s="78">
        <v>84901</v>
      </c>
      <c r="AJ154" s="78"/>
      <c r="AK154" s="78" t="s">
        <v>3223</v>
      </c>
      <c r="AL154" s="78" t="s">
        <v>3553</v>
      </c>
      <c r="AM154" s="83" t="s">
        <v>3753</v>
      </c>
      <c r="AN154" s="78"/>
      <c r="AO154" s="80">
        <v>40445.64716435185</v>
      </c>
      <c r="AP154" s="83" t="s">
        <v>3964</v>
      </c>
      <c r="AQ154" s="78" t="b">
        <v>0</v>
      </c>
      <c r="AR154" s="78" t="b">
        <v>0</v>
      </c>
      <c r="AS154" s="78" t="b">
        <v>0</v>
      </c>
      <c r="AT154" s="78"/>
      <c r="AU154" s="78">
        <v>90</v>
      </c>
      <c r="AV154" s="83" t="s">
        <v>4181</v>
      </c>
      <c r="AW154" s="78" t="b">
        <v>0</v>
      </c>
      <c r="AX154" s="78" t="s">
        <v>4210</v>
      </c>
      <c r="AY154" s="83" t="s">
        <v>4362</v>
      </c>
      <c r="AZ154" s="78" t="s">
        <v>66</v>
      </c>
      <c r="BA154" s="78" t="str">
        <f>REPLACE(INDEX(GroupVertices[Group],MATCH(Vertices[[#This Row],[Vertex]],GroupVertices[Vertex],0)),1,1,"")</f>
        <v>1</v>
      </c>
      <c r="BB154" s="48"/>
      <c r="BC154" s="48"/>
      <c r="BD154" s="48"/>
      <c r="BE154" s="48"/>
      <c r="BF154" s="48" t="s">
        <v>660</v>
      </c>
      <c r="BG154" s="48" t="s">
        <v>660</v>
      </c>
      <c r="BH154" s="119" t="s">
        <v>5427</v>
      </c>
      <c r="BI154" s="119" t="s">
        <v>5427</v>
      </c>
      <c r="BJ154" s="119" t="s">
        <v>5494</v>
      </c>
      <c r="BK154" s="119" t="s">
        <v>5494</v>
      </c>
      <c r="BL154" s="119">
        <v>1</v>
      </c>
      <c r="BM154" s="123">
        <v>2.9411764705882355</v>
      </c>
      <c r="BN154" s="119">
        <v>0</v>
      </c>
      <c r="BO154" s="123">
        <v>0</v>
      </c>
      <c r="BP154" s="119">
        <v>0</v>
      </c>
      <c r="BQ154" s="123">
        <v>0</v>
      </c>
      <c r="BR154" s="119">
        <v>33</v>
      </c>
      <c r="BS154" s="123">
        <v>97.05882352941177</v>
      </c>
      <c r="BT154" s="119">
        <v>34</v>
      </c>
      <c r="BU154" s="2"/>
      <c r="BV154" s="3"/>
      <c r="BW154" s="3"/>
      <c r="BX154" s="3"/>
      <c r="BY154" s="3"/>
    </row>
    <row r="155" spans="1:77" ht="41.45" customHeight="1">
      <c r="A155" s="64" t="s">
        <v>361</v>
      </c>
      <c r="C155" s="65"/>
      <c r="D155" s="65" t="s">
        <v>64</v>
      </c>
      <c r="E155" s="66">
        <v>173.3388445067742</v>
      </c>
      <c r="F155" s="68">
        <v>99.98563805270105</v>
      </c>
      <c r="G155" s="103" t="s">
        <v>841</v>
      </c>
      <c r="H155" s="65"/>
      <c r="I155" s="69" t="s">
        <v>361</v>
      </c>
      <c r="J155" s="70"/>
      <c r="K155" s="70"/>
      <c r="L155" s="69" t="s">
        <v>4779</v>
      </c>
      <c r="M155" s="73">
        <v>5.786358303161932</v>
      </c>
      <c r="N155" s="74">
        <v>1704.904541015625</v>
      </c>
      <c r="O155" s="74">
        <v>1178.023681640625</v>
      </c>
      <c r="P155" s="75"/>
      <c r="Q155" s="76"/>
      <c r="R155" s="76"/>
      <c r="S155" s="88"/>
      <c r="T155" s="48">
        <v>0</v>
      </c>
      <c r="U155" s="48">
        <v>1</v>
      </c>
      <c r="V155" s="49">
        <v>0</v>
      </c>
      <c r="W155" s="49">
        <v>0.000948</v>
      </c>
      <c r="X155" s="49">
        <v>0.00283</v>
      </c>
      <c r="Y155" s="49">
        <v>0.493722</v>
      </c>
      <c r="Z155" s="49">
        <v>0</v>
      </c>
      <c r="AA155" s="49">
        <v>0</v>
      </c>
      <c r="AB155" s="71">
        <v>155</v>
      </c>
      <c r="AC155" s="71"/>
      <c r="AD155" s="72"/>
      <c r="AE155" s="78" t="s">
        <v>2841</v>
      </c>
      <c r="AF155" s="78">
        <v>4555</v>
      </c>
      <c r="AG155" s="78">
        <v>5403</v>
      </c>
      <c r="AH155" s="78">
        <v>139076</v>
      </c>
      <c r="AI155" s="78">
        <v>130755</v>
      </c>
      <c r="AJ155" s="78"/>
      <c r="AK155" s="78" t="s">
        <v>3224</v>
      </c>
      <c r="AL155" s="78" t="s">
        <v>3554</v>
      </c>
      <c r="AM155" s="78"/>
      <c r="AN155" s="78"/>
      <c r="AO155" s="80">
        <v>41586.53574074074</v>
      </c>
      <c r="AP155" s="83" t="s">
        <v>3965</v>
      </c>
      <c r="AQ155" s="78" t="b">
        <v>1</v>
      </c>
      <c r="AR155" s="78" t="b">
        <v>0</v>
      </c>
      <c r="AS155" s="78" t="b">
        <v>1</v>
      </c>
      <c r="AT155" s="78"/>
      <c r="AU155" s="78">
        <v>165</v>
      </c>
      <c r="AV155" s="83" t="s">
        <v>4181</v>
      </c>
      <c r="AW155" s="78" t="b">
        <v>0</v>
      </c>
      <c r="AX155" s="78" t="s">
        <v>4210</v>
      </c>
      <c r="AY155" s="83" t="s">
        <v>4363</v>
      </c>
      <c r="AZ155" s="78" t="s">
        <v>66</v>
      </c>
      <c r="BA155" s="78" t="str">
        <f>REPLACE(INDEX(GroupVertices[Group],MATCH(Vertices[[#This Row],[Vertex]],GroupVertices[Vertex],0)),1,1,"")</f>
        <v>1</v>
      </c>
      <c r="BB155" s="48"/>
      <c r="BC155" s="48"/>
      <c r="BD155" s="48"/>
      <c r="BE155" s="48"/>
      <c r="BF155" s="48" t="s">
        <v>660</v>
      </c>
      <c r="BG155" s="48" t="s">
        <v>660</v>
      </c>
      <c r="BH155" s="119" t="s">
        <v>5427</v>
      </c>
      <c r="BI155" s="119" t="s">
        <v>5427</v>
      </c>
      <c r="BJ155" s="119" t="s">
        <v>5494</v>
      </c>
      <c r="BK155" s="119" t="s">
        <v>5494</v>
      </c>
      <c r="BL155" s="119">
        <v>1</v>
      </c>
      <c r="BM155" s="123">
        <v>2.9411764705882355</v>
      </c>
      <c r="BN155" s="119">
        <v>0</v>
      </c>
      <c r="BO155" s="123">
        <v>0</v>
      </c>
      <c r="BP155" s="119">
        <v>0</v>
      </c>
      <c r="BQ155" s="123">
        <v>0</v>
      </c>
      <c r="BR155" s="119">
        <v>33</v>
      </c>
      <c r="BS155" s="123">
        <v>97.05882352941177</v>
      </c>
      <c r="BT155" s="119">
        <v>34</v>
      </c>
      <c r="BU155" s="2"/>
      <c r="BV155" s="3"/>
      <c r="BW155" s="3"/>
      <c r="BX155" s="3"/>
      <c r="BY155" s="3"/>
    </row>
    <row r="156" spans="1:77" ht="41.45" customHeight="1">
      <c r="A156" s="64" t="s">
        <v>362</v>
      </c>
      <c r="C156" s="65"/>
      <c r="D156" s="65" t="s">
        <v>64</v>
      </c>
      <c r="E156" s="66">
        <v>163.75864366031405</v>
      </c>
      <c r="F156" s="68">
        <v>99.9977724760621</v>
      </c>
      <c r="G156" s="103" t="s">
        <v>842</v>
      </c>
      <c r="H156" s="65"/>
      <c r="I156" s="69" t="s">
        <v>362</v>
      </c>
      <c r="J156" s="70"/>
      <c r="K156" s="70"/>
      <c r="L156" s="69" t="s">
        <v>4780</v>
      </c>
      <c r="M156" s="73">
        <v>1.742359477706774</v>
      </c>
      <c r="N156" s="74">
        <v>713.8468017578125</v>
      </c>
      <c r="O156" s="74">
        <v>6906.9951171875</v>
      </c>
      <c r="P156" s="75"/>
      <c r="Q156" s="76"/>
      <c r="R156" s="76"/>
      <c r="S156" s="88"/>
      <c r="T156" s="48">
        <v>0</v>
      </c>
      <c r="U156" s="48">
        <v>1</v>
      </c>
      <c r="V156" s="49">
        <v>0</v>
      </c>
      <c r="W156" s="49">
        <v>0.000948</v>
      </c>
      <c r="X156" s="49">
        <v>0.00283</v>
      </c>
      <c r="Y156" s="49">
        <v>0.493722</v>
      </c>
      <c r="Z156" s="49">
        <v>0</v>
      </c>
      <c r="AA156" s="49">
        <v>0</v>
      </c>
      <c r="AB156" s="71">
        <v>156</v>
      </c>
      <c r="AC156" s="71"/>
      <c r="AD156" s="72"/>
      <c r="AE156" s="78" t="s">
        <v>2842</v>
      </c>
      <c r="AF156" s="78">
        <v>1796</v>
      </c>
      <c r="AG156" s="78">
        <v>838</v>
      </c>
      <c r="AH156" s="78">
        <v>48866</v>
      </c>
      <c r="AI156" s="78">
        <v>90981</v>
      </c>
      <c r="AJ156" s="78"/>
      <c r="AK156" s="78" t="s">
        <v>3225</v>
      </c>
      <c r="AL156" s="78"/>
      <c r="AM156" s="78"/>
      <c r="AN156" s="78"/>
      <c r="AO156" s="80">
        <v>41729.67068287037</v>
      </c>
      <c r="AP156" s="83" t="s">
        <v>3966</v>
      </c>
      <c r="AQ156" s="78" t="b">
        <v>0</v>
      </c>
      <c r="AR156" s="78" t="b">
        <v>0</v>
      </c>
      <c r="AS156" s="78" t="b">
        <v>0</v>
      </c>
      <c r="AT156" s="78"/>
      <c r="AU156" s="78">
        <v>41</v>
      </c>
      <c r="AV156" s="83" t="s">
        <v>4190</v>
      </c>
      <c r="AW156" s="78" t="b">
        <v>0</v>
      </c>
      <c r="AX156" s="78" t="s">
        <v>4210</v>
      </c>
      <c r="AY156" s="83" t="s">
        <v>4364</v>
      </c>
      <c r="AZ156" s="78" t="s">
        <v>66</v>
      </c>
      <c r="BA156" s="78" t="str">
        <f>REPLACE(INDEX(GroupVertices[Group],MATCH(Vertices[[#This Row],[Vertex]],GroupVertices[Vertex],0)),1,1,"")</f>
        <v>1</v>
      </c>
      <c r="BB156" s="48"/>
      <c r="BC156" s="48"/>
      <c r="BD156" s="48"/>
      <c r="BE156" s="48"/>
      <c r="BF156" s="48" t="s">
        <v>660</v>
      </c>
      <c r="BG156" s="48" t="s">
        <v>660</v>
      </c>
      <c r="BH156" s="119" t="s">
        <v>5427</v>
      </c>
      <c r="BI156" s="119" t="s">
        <v>5427</v>
      </c>
      <c r="BJ156" s="119" t="s">
        <v>5494</v>
      </c>
      <c r="BK156" s="119" t="s">
        <v>5494</v>
      </c>
      <c r="BL156" s="119">
        <v>1</v>
      </c>
      <c r="BM156" s="123">
        <v>2.9411764705882355</v>
      </c>
      <c r="BN156" s="119">
        <v>0</v>
      </c>
      <c r="BO156" s="123">
        <v>0</v>
      </c>
      <c r="BP156" s="119">
        <v>0</v>
      </c>
      <c r="BQ156" s="123">
        <v>0</v>
      </c>
      <c r="BR156" s="119">
        <v>33</v>
      </c>
      <c r="BS156" s="123">
        <v>97.05882352941177</v>
      </c>
      <c r="BT156" s="119">
        <v>34</v>
      </c>
      <c r="BU156" s="2"/>
      <c r="BV156" s="3"/>
      <c r="BW156" s="3"/>
      <c r="BX156" s="3"/>
      <c r="BY156" s="3"/>
    </row>
    <row r="157" spans="1:77" ht="41.45" customHeight="1">
      <c r="A157" s="64" t="s">
        <v>363</v>
      </c>
      <c r="C157" s="65"/>
      <c r="D157" s="65" t="s">
        <v>64</v>
      </c>
      <c r="E157" s="66">
        <v>162.15319926873858</v>
      </c>
      <c r="F157" s="68">
        <v>99.99980595555195</v>
      </c>
      <c r="G157" s="103" t="s">
        <v>843</v>
      </c>
      <c r="H157" s="65"/>
      <c r="I157" s="69" t="s">
        <v>363</v>
      </c>
      <c r="J157" s="70"/>
      <c r="K157" s="70"/>
      <c r="L157" s="69" t="s">
        <v>4781</v>
      </c>
      <c r="M157" s="73">
        <v>1.0646685463873442</v>
      </c>
      <c r="N157" s="74">
        <v>2667.91552734375</v>
      </c>
      <c r="O157" s="74">
        <v>8344.4169921875</v>
      </c>
      <c r="P157" s="75"/>
      <c r="Q157" s="76"/>
      <c r="R157" s="76"/>
      <c r="S157" s="88"/>
      <c r="T157" s="48">
        <v>0</v>
      </c>
      <c r="U157" s="48">
        <v>1</v>
      </c>
      <c r="V157" s="49">
        <v>0</v>
      </c>
      <c r="W157" s="49">
        <v>0.000948</v>
      </c>
      <c r="X157" s="49">
        <v>0.00283</v>
      </c>
      <c r="Y157" s="49">
        <v>0.493722</v>
      </c>
      <c r="Z157" s="49">
        <v>0</v>
      </c>
      <c r="AA157" s="49">
        <v>0</v>
      </c>
      <c r="AB157" s="71">
        <v>157</v>
      </c>
      <c r="AC157" s="71"/>
      <c r="AD157" s="72"/>
      <c r="AE157" s="78" t="s">
        <v>2843</v>
      </c>
      <c r="AF157" s="78">
        <v>59</v>
      </c>
      <c r="AG157" s="78">
        <v>73</v>
      </c>
      <c r="AH157" s="78">
        <v>3459</v>
      </c>
      <c r="AI157" s="78">
        <v>3563</v>
      </c>
      <c r="AJ157" s="78"/>
      <c r="AK157" s="78"/>
      <c r="AL157" s="78"/>
      <c r="AM157" s="78"/>
      <c r="AN157" s="78"/>
      <c r="AO157" s="80">
        <v>39944.59809027778</v>
      </c>
      <c r="AP157" s="78"/>
      <c r="AQ157" s="78" t="b">
        <v>1</v>
      </c>
      <c r="AR157" s="78" t="b">
        <v>0</v>
      </c>
      <c r="AS157" s="78" t="b">
        <v>0</v>
      </c>
      <c r="AT157" s="78"/>
      <c r="AU157" s="78">
        <v>0</v>
      </c>
      <c r="AV157" s="83" t="s">
        <v>4181</v>
      </c>
      <c r="AW157" s="78" t="b">
        <v>0</v>
      </c>
      <c r="AX157" s="78" t="s">
        <v>4210</v>
      </c>
      <c r="AY157" s="83" t="s">
        <v>4365</v>
      </c>
      <c r="AZ157" s="78" t="s">
        <v>66</v>
      </c>
      <c r="BA157" s="78" t="str">
        <f>REPLACE(INDEX(GroupVertices[Group],MATCH(Vertices[[#This Row],[Vertex]],GroupVertices[Vertex],0)),1,1,"")</f>
        <v>1</v>
      </c>
      <c r="BB157" s="48"/>
      <c r="BC157" s="48"/>
      <c r="BD157" s="48"/>
      <c r="BE157" s="48"/>
      <c r="BF157" s="48" t="s">
        <v>660</v>
      </c>
      <c r="BG157" s="48" t="s">
        <v>660</v>
      </c>
      <c r="BH157" s="119" t="s">
        <v>5427</v>
      </c>
      <c r="BI157" s="119" t="s">
        <v>5427</v>
      </c>
      <c r="BJ157" s="119" t="s">
        <v>5494</v>
      </c>
      <c r="BK157" s="119" t="s">
        <v>5494</v>
      </c>
      <c r="BL157" s="119">
        <v>1</v>
      </c>
      <c r="BM157" s="123">
        <v>2.9411764705882355</v>
      </c>
      <c r="BN157" s="119">
        <v>0</v>
      </c>
      <c r="BO157" s="123">
        <v>0</v>
      </c>
      <c r="BP157" s="119">
        <v>0</v>
      </c>
      <c r="BQ157" s="123">
        <v>0</v>
      </c>
      <c r="BR157" s="119">
        <v>33</v>
      </c>
      <c r="BS157" s="123">
        <v>97.05882352941177</v>
      </c>
      <c r="BT157" s="119">
        <v>34</v>
      </c>
      <c r="BU157" s="2"/>
      <c r="BV157" s="3"/>
      <c r="BW157" s="3"/>
      <c r="BX157" s="3"/>
      <c r="BY157" s="3"/>
    </row>
    <row r="158" spans="1:77" ht="41.45" customHeight="1">
      <c r="A158" s="64" t="s">
        <v>364</v>
      </c>
      <c r="C158" s="65"/>
      <c r="D158" s="65" t="s">
        <v>64</v>
      </c>
      <c r="E158" s="66">
        <v>162</v>
      </c>
      <c r="F158" s="68">
        <v>100</v>
      </c>
      <c r="G158" s="103" t="s">
        <v>844</v>
      </c>
      <c r="H158" s="65"/>
      <c r="I158" s="69" t="s">
        <v>364</v>
      </c>
      <c r="J158" s="70"/>
      <c r="K158" s="70"/>
      <c r="L158" s="69" t="s">
        <v>4782</v>
      </c>
      <c r="M158" s="73">
        <v>1</v>
      </c>
      <c r="N158" s="74">
        <v>2544.578369140625</v>
      </c>
      <c r="O158" s="74">
        <v>403.95416259765625</v>
      </c>
      <c r="P158" s="75"/>
      <c r="Q158" s="76"/>
      <c r="R158" s="76"/>
      <c r="S158" s="88"/>
      <c r="T158" s="48">
        <v>0</v>
      </c>
      <c r="U158" s="48">
        <v>1</v>
      </c>
      <c r="V158" s="49">
        <v>0</v>
      </c>
      <c r="W158" s="49">
        <v>0.000948</v>
      </c>
      <c r="X158" s="49">
        <v>0.00283</v>
      </c>
      <c r="Y158" s="49">
        <v>0.493722</v>
      </c>
      <c r="Z158" s="49">
        <v>0</v>
      </c>
      <c r="AA158" s="49">
        <v>0</v>
      </c>
      <c r="AB158" s="71">
        <v>158</v>
      </c>
      <c r="AC158" s="71"/>
      <c r="AD158" s="72"/>
      <c r="AE158" s="78" t="s">
        <v>2844</v>
      </c>
      <c r="AF158" s="78">
        <v>21</v>
      </c>
      <c r="AG158" s="78">
        <v>0</v>
      </c>
      <c r="AH158" s="78">
        <v>194</v>
      </c>
      <c r="AI158" s="78">
        <v>759</v>
      </c>
      <c r="AJ158" s="78"/>
      <c r="AK158" s="78"/>
      <c r="AL158" s="78"/>
      <c r="AM158" s="78"/>
      <c r="AN158" s="78"/>
      <c r="AO158" s="80">
        <v>42323.56512731482</v>
      </c>
      <c r="AP158" s="83" t="s">
        <v>3967</v>
      </c>
      <c r="AQ158" s="78" t="b">
        <v>1</v>
      </c>
      <c r="AR158" s="78" t="b">
        <v>0</v>
      </c>
      <c r="AS158" s="78" t="b">
        <v>0</v>
      </c>
      <c r="AT158" s="78"/>
      <c r="AU158" s="78">
        <v>0</v>
      </c>
      <c r="AV158" s="83" t="s">
        <v>4181</v>
      </c>
      <c r="AW158" s="78" t="b">
        <v>0</v>
      </c>
      <c r="AX158" s="78" t="s">
        <v>4210</v>
      </c>
      <c r="AY158" s="83" t="s">
        <v>4366</v>
      </c>
      <c r="AZ158" s="78" t="s">
        <v>66</v>
      </c>
      <c r="BA158" s="78" t="str">
        <f>REPLACE(INDEX(GroupVertices[Group],MATCH(Vertices[[#This Row],[Vertex]],GroupVertices[Vertex],0)),1,1,"")</f>
        <v>1</v>
      </c>
      <c r="BB158" s="48"/>
      <c r="BC158" s="48"/>
      <c r="BD158" s="48"/>
      <c r="BE158" s="48"/>
      <c r="BF158" s="48" t="s">
        <v>660</v>
      </c>
      <c r="BG158" s="48" t="s">
        <v>660</v>
      </c>
      <c r="BH158" s="119" t="s">
        <v>5427</v>
      </c>
      <c r="BI158" s="119" t="s">
        <v>5427</v>
      </c>
      <c r="BJ158" s="119" t="s">
        <v>5494</v>
      </c>
      <c r="BK158" s="119" t="s">
        <v>5494</v>
      </c>
      <c r="BL158" s="119">
        <v>1</v>
      </c>
      <c r="BM158" s="123">
        <v>2.9411764705882355</v>
      </c>
      <c r="BN158" s="119">
        <v>0</v>
      </c>
      <c r="BO158" s="123">
        <v>0</v>
      </c>
      <c r="BP158" s="119">
        <v>0</v>
      </c>
      <c r="BQ158" s="123">
        <v>0</v>
      </c>
      <c r="BR158" s="119">
        <v>33</v>
      </c>
      <c r="BS158" s="123">
        <v>97.05882352941177</v>
      </c>
      <c r="BT158" s="119">
        <v>34</v>
      </c>
      <c r="BU158" s="2"/>
      <c r="BV158" s="3"/>
      <c r="BW158" s="3"/>
      <c r="BX158" s="3"/>
      <c r="BY158" s="3"/>
    </row>
    <row r="159" spans="1:77" ht="41.45" customHeight="1">
      <c r="A159" s="64" t="s">
        <v>365</v>
      </c>
      <c r="C159" s="65"/>
      <c r="D159" s="65" t="s">
        <v>64</v>
      </c>
      <c r="E159" s="66">
        <v>163.6558112744484</v>
      </c>
      <c r="F159" s="68">
        <v>99.99790272507516</v>
      </c>
      <c r="G159" s="103" t="s">
        <v>845</v>
      </c>
      <c r="H159" s="65"/>
      <c r="I159" s="69" t="s">
        <v>365</v>
      </c>
      <c r="J159" s="70"/>
      <c r="K159" s="70"/>
      <c r="L159" s="69" t="s">
        <v>4783</v>
      </c>
      <c r="M159" s="73">
        <v>1.6989518232823921</v>
      </c>
      <c r="N159" s="74">
        <v>1638.937744140625</v>
      </c>
      <c r="O159" s="74">
        <v>8024.02978515625</v>
      </c>
      <c r="P159" s="75"/>
      <c r="Q159" s="76"/>
      <c r="R159" s="76"/>
      <c r="S159" s="88"/>
      <c r="T159" s="48">
        <v>0</v>
      </c>
      <c r="U159" s="48">
        <v>1</v>
      </c>
      <c r="V159" s="49">
        <v>0</v>
      </c>
      <c r="W159" s="49">
        <v>0.000948</v>
      </c>
      <c r="X159" s="49">
        <v>0.00283</v>
      </c>
      <c r="Y159" s="49">
        <v>0.493722</v>
      </c>
      <c r="Z159" s="49">
        <v>0</v>
      </c>
      <c r="AA159" s="49">
        <v>0</v>
      </c>
      <c r="AB159" s="71">
        <v>159</v>
      </c>
      <c r="AC159" s="71"/>
      <c r="AD159" s="72"/>
      <c r="AE159" s="78" t="s">
        <v>2845</v>
      </c>
      <c r="AF159" s="78">
        <v>1339</v>
      </c>
      <c r="AG159" s="78">
        <v>789</v>
      </c>
      <c r="AH159" s="78">
        <v>3675</v>
      </c>
      <c r="AI159" s="78">
        <v>2443</v>
      </c>
      <c r="AJ159" s="78"/>
      <c r="AK159" s="78" t="s">
        <v>3226</v>
      </c>
      <c r="AL159" s="78" t="s">
        <v>3555</v>
      </c>
      <c r="AM159" s="83" t="s">
        <v>3754</v>
      </c>
      <c r="AN159" s="78"/>
      <c r="AO159" s="80">
        <v>40279.24445601852</v>
      </c>
      <c r="AP159" s="83" t="s">
        <v>3968</v>
      </c>
      <c r="AQ159" s="78" t="b">
        <v>0</v>
      </c>
      <c r="AR159" s="78" t="b">
        <v>0</v>
      </c>
      <c r="AS159" s="78" t="b">
        <v>1</v>
      </c>
      <c r="AT159" s="78"/>
      <c r="AU159" s="78">
        <v>15</v>
      </c>
      <c r="AV159" s="83" t="s">
        <v>4190</v>
      </c>
      <c r="AW159" s="78" t="b">
        <v>0</v>
      </c>
      <c r="AX159" s="78" t="s">
        <v>4210</v>
      </c>
      <c r="AY159" s="83" t="s">
        <v>4367</v>
      </c>
      <c r="AZ159" s="78" t="s">
        <v>66</v>
      </c>
      <c r="BA159" s="78" t="str">
        <f>REPLACE(INDEX(GroupVertices[Group],MATCH(Vertices[[#This Row],[Vertex]],GroupVertices[Vertex],0)),1,1,"")</f>
        <v>1</v>
      </c>
      <c r="BB159" s="48"/>
      <c r="BC159" s="48"/>
      <c r="BD159" s="48"/>
      <c r="BE159" s="48"/>
      <c r="BF159" s="48" t="s">
        <v>660</v>
      </c>
      <c r="BG159" s="48" t="s">
        <v>660</v>
      </c>
      <c r="BH159" s="119" t="s">
        <v>5427</v>
      </c>
      <c r="BI159" s="119" t="s">
        <v>5427</v>
      </c>
      <c r="BJ159" s="119" t="s">
        <v>5494</v>
      </c>
      <c r="BK159" s="119" t="s">
        <v>5494</v>
      </c>
      <c r="BL159" s="119">
        <v>1</v>
      </c>
      <c r="BM159" s="123">
        <v>2.9411764705882355</v>
      </c>
      <c r="BN159" s="119">
        <v>0</v>
      </c>
      <c r="BO159" s="123">
        <v>0</v>
      </c>
      <c r="BP159" s="119">
        <v>0</v>
      </c>
      <c r="BQ159" s="123">
        <v>0</v>
      </c>
      <c r="BR159" s="119">
        <v>33</v>
      </c>
      <c r="BS159" s="123">
        <v>97.05882352941177</v>
      </c>
      <c r="BT159" s="119">
        <v>34</v>
      </c>
      <c r="BU159" s="2"/>
      <c r="BV159" s="3"/>
      <c r="BW159" s="3"/>
      <c r="BX159" s="3"/>
      <c r="BY159" s="3"/>
    </row>
    <row r="160" spans="1:77" ht="41.45" customHeight="1">
      <c r="A160" s="64" t="s">
        <v>366</v>
      </c>
      <c r="C160" s="65"/>
      <c r="D160" s="65" t="s">
        <v>64</v>
      </c>
      <c r="E160" s="66">
        <v>162.7387142821367</v>
      </c>
      <c r="F160" s="68">
        <v>99.99906433362035</v>
      </c>
      <c r="G160" s="103" t="s">
        <v>846</v>
      </c>
      <c r="H160" s="65"/>
      <c r="I160" s="69" t="s">
        <v>366</v>
      </c>
      <c r="J160" s="70"/>
      <c r="K160" s="70"/>
      <c r="L160" s="69" t="s">
        <v>4784</v>
      </c>
      <c r="M160" s="73">
        <v>1.3118264154567834</v>
      </c>
      <c r="N160" s="74">
        <v>8248.9228515625</v>
      </c>
      <c r="O160" s="74">
        <v>5033.51904296875</v>
      </c>
      <c r="P160" s="75"/>
      <c r="Q160" s="76"/>
      <c r="R160" s="76"/>
      <c r="S160" s="88"/>
      <c r="T160" s="48">
        <v>0</v>
      </c>
      <c r="U160" s="48">
        <v>2</v>
      </c>
      <c r="V160" s="49">
        <v>0</v>
      </c>
      <c r="W160" s="49">
        <v>0.0006</v>
      </c>
      <c r="X160" s="49">
        <v>8E-05</v>
      </c>
      <c r="Y160" s="49">
        <v>0.559317</v>
      </c>
      <c r="Z160" s="49">
        <v>0.5</v>
      </c>
      <c r="AA160" s="49">
        <v>0</v>
      </c>
      <c r="AB160" s="71">
        <v>160</v>
      </c>
      <c r="AC160" s="71"/>
      <c r="AD160" s="72"/>
      <c r="AE160" s="78" t="s">
        <v>2846</v>
      </c>
      <c r="AF160" s="78">
        <v>502</v>
      </c>
      <c r="AG160" s="78">
        <v>352</v>
      </c>
      <c r="AH160" s="78">
        <v>22217</v>
      </c>
      <c r="AI160" s="78">
        <v>2649</v>
      </c>
      <c r="AJ160" s="78"/>
      <c r="AK160" s="78" t="s">
        <v>3227</v>
      </c>
      <c r="AL160" s="78" t="s">
        <v>3556</v>
      </c>
      <c r="AM160" s="78"/>
      <c r="AN160" s="78"/>
      <c r="AO160" s="80">
        <v>41237.602222222224</v>
      </c>
      <c r="AP160" s="83" t="s">
        <v>3969</v>
      </c>
      <c r="AQ160" s="78" t="b">
        <v>1</v>
      </c>
      <c r="AR160" s="78" t="b">
        <v>0</v>
      </c>
      <c r="AS160" s="78" t="b">
        <v>0</v>
      </c>
      <c r="AT160" s="78"/>
      <c r="AU160" s="78">
        <v>2</v>
      </c>
      <c r="AV160" s="83" t="s">
        <v>4181</v>
      </c>
      <c r="AW160" s="78" t="b">
        <v>0</v>
      </c>
      <c r="AX160" s="78" t="s">
        <v>4210</v>
      </c>
      <c r="AY160" s="83" t="s">
        <v>4368</v>
      </c>
      <c r="AZ160" s="78" t="s">
        <v>66</v>
      </c>
      <c r="BA160" s="78" t="str">
        <f>REPLACE(INDEX(GroupVertices[Group],MATCH(Vertices[[#This Row],[Vertex]],GroupVertices[Vertex],0)),1,1,"")</f>
        <v>3</v>
      </c>
      <c r="BB160" s="48"/>
      <c r="BC160" s="48"/>
      <c r="BD160" s="48"/>
      <c r="BE160" s="48"/>
      <c r="BF160" s="48" t="s">
        <v>663</v>
      </c>
      <c r="BG160" s="48" t="s">
        <v>663</v>
      </c>
      <c r="BH160" s="119" t="s">
        <v>5431</v>
      </c>
      <c r="BI160" s="119" t="s">
        <v>5431</v>
      </c>
      <c r="BJ160" s="119" t="s">
        <v>5497</v>
      </c>
      <c r="BK160" s="119" t="s">
        <v>5497</v>
      </c>
      <c r="BL160" s="119">
        <v>0</v>
      </c>
      <c r="BM160" s="123">
        <v>0</v>
      </c>
      <c r="BN160" s="119">
        <v>0</v>
      </c>
      <c r="BO160" s="123">
        <v>0</v>
      </c>
      <c r="BP160" s="119">
        <v>0</v>
      </c>
      <c r="BQ160" s="123">
        <v>0</v>
      </c>
      <c r="BR160" s="119">
        <v>6</v>
      </c>
      <c r="BS160" s="123">
        <v>100</v>
      </c>
      <c r="BT160" s="119">
        <v>6</v>
      </c>
      <c r="BU160" s="2"/>
      <c r="BV160" s="3"/>
      <c r="BW160" s="3"/>
      <c r="BX160" s="3"/>
      <c r="BY160" s="3"/>
    </row>
    <row r="161" spans="1:77" ht="41.45" customHeight="1">
      <c r="A161" s="64" t="s">
        <v>367</v>
      </c>
      <c r="C161" s="65"/>
      <c r="D161" s="65" t="s">
        <v>64</v>
      </c>
      <c r="E161" s="66">
        <v>165.21508602339034</v>
      </c>
      <c r="F161" s="68">
        <v>99.99592772473405</v>
      </c>
      <c r="G161" s="103" t="s">
        <v>847</v>
      </c>
      <c r="H161" s="65"/>
      <c r="I161" s="69" t="s">
        <v>367</v>
      </c>
      <c r="J161" s="70"/>
      <c r="K161" s="70"/>
      <c r="L161" s="69" t="s">
        <v>4785</v>
      </c>
      <c r="M161" s="73">
        <v>2.3571536036357728</v>
      </c>
      <c r="N161" s="74">
        <v>3889.45263671875</v>
      </c>
      <c r="O161" s="74">
        <v>2600.58203125</v>
      </c>
      <c r="P161" s="75"/>
      <c r="Q161" s="76"/>
      <c r="R161" s="76"/>
      <c r="S161" s="88"/>
      <c r="T161" s="48">
        <v>0</v>
      </c>
      <c r="U161" s="48">
        <v>1</v>
      </c>
      <c r="V161" s="49">
        <v>0</v>
      </c>
      <c r="W161" s="49">
        <v>0.000948</v>
      </c>
      <c r="X161" s="49">
        <v>0.00283</v>
      </c>
      <c r="Y161" s="49">
        <v>0.493722</v>
      </c>
      <c r="Z161" s="49">
        <v>0</v>
      </c>
      <c r="AA161" s="49">
        <v>0</v>
      </c>
      <c r="AB161" s="71">
        <v>161</v>
      </c>
      <c r="AC161" s="71"/>
      <c r="AD161" s="72"/>
      <c r="AE161" s="78" t="s">
        <v>2847</v>
      </c>
      <c r="AF161" s="78">
        <v>725</v>
      </c>
      <c r="AG161" s="78">
        <v>1532</v>
      </c>
      <c r="AH161" s="78">
        <v>9156</v>
      </c>
      <c r="AI161" s="78">
        <v>11665</v>
      </c>
      <c r="AJ161" s="78"/>
      <c r="AK161" s="78" t="s">
        <v>3228</v>
      </c>
      <c r="AL161" s="78"/>
      <c r="AM161" s="78"/>
      <c r="AN161" s="78"/>
      <c r="AO161" s="80">
        <v>43314.89258101852</v>
      </c>
      <c r="AP161" s="83" t="s">
        <v>3970</v>
      </c>
      <c r="AQ161" s="78" t="b">
        <v>1</v>
      </c>
      <c r="AR161" s="78" t="b">
        <v>0</v>
      </c>
      <c r="AS161" s="78" t="b">
        <v>1</v>
      </c>
      <c r="AT161" s="78"/>
      <c r="AU161" s="78">
        <v>5</v>
      </c>
      <c r="AV161" s="78"/>
      <c r="AW161" s="78" t="b">
        <v>0</v>
      </c>
      <c r="AX161" s="78" t="s">
        <v>4210</v>
      </c>
      <c r="AY161" s="83" t="s">
        <v>4369</v>
      </c>
      <c r="AZ161" s="78" t="s">
        <v>66</v>
      </c>
      <c r="BA161" s="78" t="str">
        <f>REPLACE(INDEX(GroupVertices[Group],MATCH(Vertices[[#This Row],[Vertex]],GroupVertices[Vertex],0)),1,1,"")</f>
        <v>1</v>
      </c>
      <c r="BB161" s="48"/>
      <c r="BC161" s="48"/>
      <c r="BD161" s="48"/>
      <c r="BE161" s="48"/>
      <c r="BF161" s="48" t="s">
        <v>660</v>
      </c>
      <c r="BG161" s="48" t="s">
        <v>660</v>
      </c>
      <c r="BH161" s="119" t="s">
        <v>5427</v>
      </c>
      <c r="BI161" s="119" t="s">
        <v>5427</v>
      </c>
      <c r="BJ161" s="119" t="s">
        <v>5494</v>
      </c>
      <c r="BK161" s="119" t="s">
        <v>5494</v>
      </c>
      <c r="BL161" s="119">
        <v>1</v>
      </c>
      <c r="BM161" s="123">
        <v>2.9411764705882355</v>
      </c>
      <c r="BN161" s="119">
        <v>0</v>
      </c>
      <c r="BO161" s="123">
        <v>0</v>
      </c>
      <c r="BP161" s="119">
        <v>0</v>
      </c>
      <c r="BQ161" s="123">
        <v>0</v>
      </c>
      <c r="BR161" s="119">
        <v>33</v>
      </c>
      <c r="BS161" s="123">
        <v>97.05882352941177</v>
      </c>
      <c r="BT161" s="119">
        <v>34</v>
      </c>
      <c r="BU161" s="2"/>
      <c r="BV161" s="3"/>
      <c r="BW161" s="3"/>
      <c r="BX161" s="3"/>
      <c r="BY161" s="3"/>
    </row>
    <row r="162" spans="1:77" ht="41.45" customHeight="1">
      <c r="A162" s="64" t="s">
        <v>368</v>
      </c>
      <c r="C162" s="65"/>
      <c r="D162" s="65" t="s">
        <v>64</v>
      </c>
      <c r="E162" s="66">
        <v>162.17208684981594</v>
      </c>
      <c r="F162" s="68">
        <v>99.99978203226384</v>
      </c>
      <c r="G162" s="103" t="s">
        <v>848</v>
      </c>
      <c r="H162" s="65"/>
      <c r="I162" s="69" t="s">
        <v>368</v>
      </c>
      <c r="J162" s="70"/>
      <c r="K162" s="70"/>
      <c r="L162" s="69" t="s">
        <v>4786</v>
      </c>
      <c r="M162" s="73">
        <v>1.0726413808734552</v>
      </c>
      <c r="N162" s="74">
        <v>4120.55078125</v>
      </c>
      <c r="O162" s="74">
        <v>6065.6748046875</v>
      </c>
      <c r="P162" s="75"/>
      <c r="Q162" s="76"/>
      <c r="R162" s="76"/>
      <c r="S162" s="88"/>
      <c r="T162" s="48">
        <v>0</v>
      </c>
      <c r="U162" s="48">
        <v>1</v>
      </c>
      <c r="V162" s="49">
        <v>0</v>
      </c>
      <c r="W162" s="49">
        <v>0.000948</v>
      </c>
      <c r="X162" s="49">
        <v>0.00283</v>
      </c>
      <c r="Y162" s="49">
        <v>0.493722</v>
      </c>
      <c r="Z162" s="49">
        <v>0</v>
      </c>
      <c r="AA162" s="49">
        <v>0</v>
      </c>
      <c r="AB162" s="71">
        <v>162</v>
      </c>
      <c r="AC162" s="71"/>
      <c r="AD162" s="72"/>
      <c r="AE162" s="78" t="s">
        <v>2848</v>
      </c>
      <c r="AF162" s="78">
        <v>125</v>
      </c>
      <c r="AG162" s="78">
        <v>82</v>
      </c>
      <c r="AH162" s="78">
        <v>21630</v>
      </c>
      <c r="AI162" s="78">
        <v>18061</v>
      </c>
      <c r="AJ162" s="78"/>
      <c r="AK162" s="78"/>
      <c r="AL162" s="78" t="s">
        <v>3557</v>
      </c>
      <c r="AM162" s="83" t="s">
        <v>3755</v>
      </c>
      <c r="AN162" s="78"/>
      <c r="AO162" s="80">
        <v>43420.540497685186</v>
      </c>
      <c r="AP162" s="83" t="s">
        <v>3971</v>
      </c>
      <c r="AQ162" s="78" t="b">
        <v>1</v>
      </c>
      <c r="AR162" s="78" t="b">
        <v>0</v>
      </c>
      <c r="AS162" s="78" t="b">
        <v>0</v>
      </c>
      <c r="AT162" s="78"/>
      <c r="AU162" s="78">
        <v>0</v>
      </c>
      <c r="AV162" s="78"/>
      <c r="AW162" s="78" t="b">
        <v>0</v>
      </c>
      <c r="AX162" s="78" t="s">
        <v>4210</v>
      </c>
      <c r="AY162" s="83" t="s">
        <v>4370</v>
      </c>
      <c r="AZ162" s="78" t="s">
        <v>66</v>
      </c>
      <c r="BA162" s="78" t="str">
        <f>REPLACE(INDEX(GroupVertices[Group],MATCH(Vertices[[#This Row],[Vertex]],GroupVertices[Vertex],0)),1,1,"")</f>
        <v>1</v>
      </c>
      <c r="BB162" s="48"/>
      <c r="BC162" s="48"/>
      <c r="BD162" s="48"/>
      <c r="BE162" s="48"/>
      <c r="BF162" s="48" t="s">
        <v>660</v>
      </c>
      <c r="BG162" s="48" t="s">
        <v>660</v>
      </c>
      <c r="BH162" s="119" t="s">
        <v>5427</v>
      </c>
      <c r="BI162" s="119" t="s">
        <v>5427</v>
      </c>
      <c r="BJ162" s="119" t="s">
        <v>5494</v>
      </c>
      <c r="BK162" s="119" t="s">
        <v>5494</v>
      </c>
      <c r="BL162" s="119">
        <v>1</v>
      </c>
      <c r="BM162" s="123">
        <v>2.9411764705882355</v>
      </c>
      <c r="BN162" s="119">
        <v>0</v>
      </c>
      <c r="BO162" s="123">
        <v>0</v>
      </c>
      <c r="BP162" s="119">
        <v>0</v>
      </c>
      <c r="BQ162" s="123">
        <v>0</v>
      </c>
      <c r="BR162" s="119">
        <v>33</v>
      </c>
      <c r="BS162" s="123">
        <v>97.05882352941177</v>
      </c>
      <c r="BT162" s="119">
        <v>34</v>
      </c>
      <c r="BU162" s="2"/>
      <c r="BV162" s="3"/>
      <c r="BW162" s="3"/>
      <c r="BX162" s="3"/>
      <c r="BY162" s="3"/>
    </row>
    <row r="163" spans="1:77" ht="41.45" customHeight="1">
      <c r="A163" s="64" t="s">
        <v>369</v>
      </c>
      <c r="C163" s="65"/>
      <c r="D163" s="65" t="s">
        <v>64</v>
      </c>
      <c r="E163" s="66">
        <v>170.14054744434148</v>
      </c>
      <c r="F163" s="68">
        <v>99.98968906282202</v>
      </c>
      <c r="G163" s="103" t="s">
        <v>849</v>
      </c>
      <c r="H163" s="65"/>
      <c r="I163" s="69" t="s">
        <v>369</v>
      </c>
      <c r="J163" s="70"/>
      <c r="K163" s="70"/>
      <c r="L163" s="69" t="s">
        <v>4787</v>
      </c>
      <c r="M163" s="73">
        <v>4.436291663513813</v>
      </c>
      <c r="N163" s="74">
        <v>760.5274658203125</v>
      </c>
      <c r="O163" s="74">
        <v>1699.30224609375</v>
      </c>
      <c r="P163" s="75"/>
      <c r="Q163" s="76"/>
      <c r="R163" s="76"/>
      <c r="S163" s="88"/>
      <c r="T163" s="48">
        <v>0</v>
      </c>
      <c r="U163" s="48">
        <v>1</v>
      </c>
      <c r="V163" s="49">
        <v>0</v>
      </c>
      <c r="W163" s="49">
        <v>0.000948</v>
      </c>
      <c r="X163" s="49">
        <v>0.00283</v>
      </c>
      <c r="Y163" s="49">
        <v>0.493722</v>
      </c>
      <c r="Z163" s="49">
        <v>0</v>
      </c>
      <c r="AA163" s="49">
        <v>0</v>
      </c>
      <c r="AB163" s="71">
        <v>163</v>
      </c>
      <c r="AC163" s="71"/>
      <c r="AD163" s="72"/>
      <c r="AE163" s="78" t="s">
        <v>2849</v>
      </c>
      <c r="AF163" s="78">
        <v>400</v>
      </c>
      <c r="AG163" s="78">
        <v>3879</v>
      </c>
      <c r="AH163" s="78">
        <v>1737</v>
      </c>
      <c r="AI163" s="78">
        <v>1079</v>
      </c>
      <c r="AJ163" s="78"/>
      <c r="AK163" s="78" t="s">
        <v>3229</v>
      </c>
      <c r="AL163" s="78" t="s">
        <v>3457</v>
      </c>
      <c r="AM163" s="83" t="s">
        <v>3756</v>
      </c>
      <c r="AN163" s="78"/>
      <c r="AO163" s="80">
        <v>43079.7421875</v>
      </c>
      <c r="AP163" s="83" t="s">
        <v>3972</v>
      </c>
      <c r="AQ163" s="78" t="b">
        <v>0</v>
      </c>
      <c r="AR163" s="78" t="b">
        <v>0</v>
      </c>
      <c r="AS163" s="78" t="b">
        <v>1</v>
      </c>
      <c r="AT163" s="78"/>
      <c r="AU163" s="78">
        <v>42</v>
      </c>
      <c r="AV163" s="83" t="s">
        <v>4181</v>
      </c>
      <c r="AW163" s="78" t="b">
        <v>0</v>
      </c>
      <c r="AX163" s="78" t="s">
        <v>4210</v>
      </c>
      <c r="AY163" s="83" t="s">
        <v>4371</v>
      </c>
      <c r="AZ163" s="78" t="s">
        <v>66</v>
      </c>
      <c r="BA163" s="78" t="str">
        <f>REPLACE(INDEX(GroupVertices[Group],MATCH(Vertices[[#This Row],[Vertex]],GroupVertices[Vertex],0)),1,1,"")</f>
        <v>1</v>
      </c>
      <c r="BB163" s="48"/>
      <c r="BC163" s="48"/>
      <c r="BD163" s="48"/>
      <c r="BE163" s="48"/>
      <c r="BF163" s="48" t="s">
        <v>664</v>
      </c>
      <c r="BG163" s="48" t="s">
        <v>664</v>
      </c>
      <c r="BH163" s="119" t="s">
        <v>5435</v>
      </c>
      <c r="BI163" s="119" t="s">
        <v>5435</v>
      </c>
      <c r="BJ163" s="119" t="s">
        <v>5500</v>
      </c>
      <c r="BK163" s="119" t="s">
        <v>5500</v>
      </c>
      <c r="BL163" s="119">
        <v>0</v>
      </c>
      <c r="BM163" s="123">
        <v>0</v>
      </c>
      <c r="BN163" s="119">
        <v>0</v>
      </c>
      <c r="BO163" s="123">
        <v>0</v>
      </c>
      <c r="BP163" s="119">
        <v>0</v>
      </c>
      <c r="BQ163" s="123">
        <v>0</v>
      </c>
      <c r="BR163" s="119">
        <v>40</v>
      </c>
      <c r="BS163" s="123">
        <v>100</v>
      </c>
      <c r="BT163" s="119">
        <v>40</v>
      </c>
      <c r="BU163" s="2"/>
      <c r="BV163" s="3"/>
      <c r="BW163" s="3"/>
      <c r="BX163" s="3"/>
      <c r="BY163" s="3"/>
    </row>
    <row r="164" spans="1:77" ht="41.45" customHeight="1">
      <c r="A164" s="64" t="s">
        <v>370</v>
      </c>
      <c r="C164" s="65"/>
      <c r="D164" s="65" t="s">
        <v>64</v>
      </c>
      <c r="E164" s="66">
        <v>166.25600160276477</v>
      </c>
      <c r="F164" s="68">
        <v>99.99460928574454</v>
      </c>
      <c r="G164" s="103" t="s">
        <v>850</v>
      </c>
      <c r="H164" s="65"/>
      <c r="I164" s="69" t="s">
        <v>370</v>
      </c>
      <c r="J164" s="70"/>
      <c r="K164" s="70"/>
      <c r="L164" s="69" t="s">
        <v>4788</v>
      </c>
      <c r="M164" s="73">
        <v>2.796545370870331</v>
      </c>
      <c r="N164" s="74">
        <v>3490.45751953125</v>
      </c>
      <c r="O164" s="74">
        <v>5083.58837890625</v>
      </c>
      <c r="P164" s="75"/>
      <c r="Q164" s="76"/>
      <c r="R164" s="76"/>
      <c r="S164" s="88"/>
      <c r="T164" s="48">
        <v>0</v>
      </c>
      <c r="U164" s="48">
        <v>1</v>
      </c>
      <c r="V164" s="49">
        <v>0</v>
      </c>
      <c r="W164" s="49">
        <v>0.000948</v>
      </c>
      <c r="X164" s="49">
        <v>0.00283</v>
      </c>
      <c r="Y164" s="49">
        <v>0.493722</v>
      </c>
      <c r="Z164" s="49">
        <v>0</v>
      </c>
      <c r="AA164" s="49">
        <v>0</v>
      </c>
      <c r="AB164" s="71">
        <v>164</v>
      </c>
      <c r="AC164" s="71"/>
      <c r="AD164" s="72"/>
      <c r="AE164" s="78" t="s">
        <v>2850</v>
      </c>
      <c r="AF164" s="78">
        <v>23</v>
      </c>
      <c r="AG164" s="78">
        <v>2028</v>
      </c>
      <c r="AH164" s="78">
        <v>37976</v>
      </c>
      <c r="AI164" s="78">
        <v>39970</v>
      </c>
      <c r="AJ164" s="78"/>
      <c r="AK164" s="78" t="s">
        <v>3230</v>
      </c>
      <c r="AL164" s="78" t="s">
        <v>3558</v>
      </c>
      <c r="AM164" s="78"/>
      <c r="AN164" s="78"/>
      <c r="AO164" s="80">
        <v>42544.647685185184</v>
      </c>
      <c r="AP164" s="83" t="s">
        <v>3973</v>
      </c>
      <c r="AQ164" s="78" t="b">
        <v>1</v>
      </c>
      <c r="AR164" s="78" t="b">
        <v>0</v>
      </c>
      <c r="AS164" s="78" t="b">
        <v>1</v>
      </c>
      <c r="AT164" s="78"/>
      <c r="AU164" s="78">
        <v>2</v>
      </c>
      <c r="AV164" s="78"/>
      <c r="AW164" s="78" t="b">
        <v>0</v>
      </c>
      <c r="AX164" s="78" t="s">
        <v>4210</v>
      </c>
      <c r="AY164" s="83" t="s">
        <v>4372</v>
      </c>
      <c r="AZ164" s="78" t="s">
        <v>66</v>
      </c>
      <c r="BA164" s="78" t="str">
        <f>REPLACE(INDEX(GroupVertices[Group],MATCH(Vertices[[#This Row],[Vertex]],GroupVertices[Vertex],0)),1,1,"")</f>
        <v>1</v>
      </c>
      <c r="BB164" s="48"/>
      <c r="BC164" s="48"/>
      <c r="BD164" s="48"/>
      <c r="BE164" s="48"/>
      <c r="BF164" s="48" t="s">
        <v>660</v>
      </c>
      <c r="BG164" s="48" t="s">
        <v>660</v>
      </c>
      <c r="BH164" s="119" t="s">
        <v>5427</v>
      </c>
      <c r="BI164" s="119" t="s">
        <v>5427</v>
      </c>
      <c r="BJ164" s="119" t="s">
        <v>5494</v>
      </c>
      <c r="BK164" s="119" t="s">
        <v>5494</v>
      </c>
      <c r="BL164" s="119">
        <v>1</v>
      </c>
      <c r="BM164" s="123">
        <v>2.9411764705882355</v>
      </c>
      <c r="BN164" s="119">
        <v>0</v>
      </c>
      <c r="BO164" s="123">
        <v>0</v>
      </c>
      <c r="BP164" s="119">
        <v>0</v>
      </c>
      <c r="BQ164" s="123">
        <v>0</v>
      </c>
      <c r="BR164" s="119">
        <v>33</v>
      </c>
      <c r="BS164" s="123">
        <v>97.05882352941177</v>
      </c>
      <c r="BT164" s="119">
        <v>34</v>
      </c>
      <c r="BU164" s="2"/>
      <c r="BV164" s="3"/>
      <c r="BW164" s="3"/>
      <c r="BX164" s="3"/>
      <c r="BY164" s="3"/>
    </row>
    <row r="165" spans="1:77" ht="41.45" customHeight="1">
      <c r="A165" s="64" t="s">
        <v>371</v>
      </c>
      <c r="C165" s="65"/>
      <c r="D165" s="65" t="s">
        <v>64</v>
      </c>
      <c r="E165" s="66">
        <v>162.56033157196163</v>
      </c>
      <c r="F165" s="68">
        <v>99.9992902757859</v>
      </c>
      <c r="G165" s="103" t="s">
        <v>851</v>
      </c>
      <c r="H165" s="65"/>
      <c r="I165" s="69" t="s">
        <v>371</v>
      </c>
      <c r="J165" s="70"/>
      <c r="K165" s="70"/>
      <c r="L165" s="69" t="s">
        <v>4789</v>
      </c>
      <c r="M165" s="73">
        <v>1.2365274230879577</v>
      </c>
      <c r="N165" s="74">
        <v>2168.872802734375</v>
      </c>
      <c r="O165" s="74">
        <v>9646.09375</v>
      </c>
      <c r="P165" s="75"/>
      <c r="Q165" s="76"/>
      <c r="R165" s="76"/>
      <c r="S165" s="88"/>
      <c r="T165" s="48">
        <v>0</v>
      </c>
      <c r="U165" s="48">
        <v>1</v>
      </c>
      <c r="V165" s="49">
        <v>0</v>
      </c>
      <c r="W165" s="49">
        <v>0.000948</v>
      </c>
      <c r="X165" s="49">
        <v>0.00283</v>
      </c>
      <c r="Y165" s="49">
        <v>0.493722</v>
      </c>
      <c r="Z165" s="49">
        <v>0</v>
      </c>
      <c r="AA165" s="49">
        <v>0</v>
      </c>
      <c r="AB165" s="71">
        <v>165</v>
      </c>
      <c r="AC165" s="71"/>
      <c r="AD165" s="72"/>
      <c r="AE165" s="78" t="s">
        <v>2851</v>
      </c>
      <c r="AF165" s="78">
        <v>2285</v>
      </c>
      <c r="AG165" s="78">
        <v>267</v>
      </c>
      <c r="AH165" s="78">
        <v>3964</v>
      </c>
      <c r="AI165" s="78">
        <v>8103</v>
      </c>
      <c r="AJ165" s="78"/>
      <c r="AK165" s="78" t="s">
        <v>3231</v>
      </c>
      <c r="AL165" s="78" t="s">
        <v>3559</v>
      </c>
      <c r="AM165" s="78"/>
      <c r="AN165" s="78"/>
      <c r="AO165" s="80">
        <v>41674.69949074074</v>
      </c>
      <c r="AP165" s="83" t="s">
        <v>3974</v>
      </c>
      <c r="AQ165" s="78" t="b">
        <v>0</v>
      </c>
      <c r="AR165" s="78" t="b">
        <v>0</v>
      </c>
      <c r="AS165" s="78" t="b">
        <v>0</v>
      </c>
      <c r="AT165" s="78"/>
      <c r="AU165" s="78">
        <v>13</v>
      </c>
      <c r="AV165" s="83" t="s">
        <v>4181</v>
      </c>
      <c r="AW165" s="78" t="b">
        <v>0</v>
      </c>
      <c r="AX165" s="78" t="s">
        <v>4210</v>
      </c>
      <c r="AY165" s="83" t="s">
        <v>4373</v>
      </c>
      <c r="AZ165" s="78" t="s">
        <v>66</v>
      </c>
      <c r="BA165" s="78" t="str">
        <f>REPLACE(INDEX(GroupVertices[Group],MATCH(Vertices[[#This Row],[Vertex]],GroupVertices[Vertex],0)),1,1,"")</f>
        <v>1</v>
      </c>
      <c r="BB165" s="48"/>
      <c r="BC165" s="48"/>
      <c r="BD165" s="48"/>
      <c r="BE165" s="48"/>
      <c r="BF165" s="48" t="s">
        <v>660</v>
      </c>
      <c r="BG165" s="48" t="s">
        <v>660</v>
      </c>
      <c r="BH165" s="119" t="s">
        <v>5427</v>
      </c>
      <c r="BI165" s="119" t="s">
        <v>5427</v>
      </c>
      <c r="BJ165" s="119" t="s">
        <v>5494</v>
      </c>
      <c r="BK165" s="119" t="s">
        <v>5494</v>
      </c>
      <c r="BL165" s="119">
        <v>1</v>
      </c>
      <c r="BM165" s="123">
        <v>2.9411764705882355</v>
      </c>
      <c r="BN165" s="119">
        <v>0</v>
      </c>
      <c r="BO165" s="123">
        <v>0</v>
      </c>
      <c r="BP165" s="119">
        <v>0</v>
      </c>
      <c r="BQ165" s="123">
        <v>0</v>
      </c>
      <c r="BR165" s="119">
        <v>33</v>
      </c>
      <c r="BS165" s="123">
        <v>97.05882352941177</v>
      </c>
      <c r="BT165" s="119">
        <v>34</v>
      </c>
      <c r="BU165" s="2"/>
      <c r="BV165" s="3"/>
      <c r="BW165" s="3"/>
      <c r="BX165" s="3"/>
      <c r="BY165" s="3"/>
    </row>
    <row r="166" spans="1:77" ht="41.45" customHeight="1">
      <c r="A166" s="64" t="s">
        <v>372</v>
      </c>
      <c r="C166" s="65"/>
      <c r="D166" s="65" t="s">
        <v>64</v>
      </c>
      <c r="E166" s="66">
        <v>162.61699431519372</v>
      </c>
      <c r="F166" s="68">
        <v>99.99921850592155</v>
      </c>
      <c r="G166" s="103" t="s">
        <v>852</v>
      </c>
      <c r="H166" s="65"/>
      <c r="I166" s="69" t="s">
        <v>372</v>
      </c>
      <c r="J166" s="70"/>
      <c r="K166" s="70"/>
      <c r="L166" s="69" t="s">
        <v>4790</v>
      </c>
      <c r="M166" s="73">
        <v>1.2604459265462906</v>
      </c>
      <c r="N166" s="74">
        <v>3236.9677734375</v>
      </c>
      <c r="O166" s="74">
        <v>1376.0465087890625</v>
      </c>
      <c r="P166" s="75"/>
      <c r="Q166" s="76"/>
      <c r="R166" s="76"/>
      <c r="S166" s="88"/>
      <c r="T166" s="48">
        <v>0</v>
      </c>
      <c r="U166" s="48">
        <v>1</v>
      </c>
      <c r="V166" s="49">
        <v>0</v>
      </c>
      <c r="W166" s="49">
        <v>0.000948</v>
      </c>
      <c r="X166" s="49">
        <v>0.00283</v>
      </c>
      <c r="Y166" s="49">
        <v>0.493722</v>
      </c>
      <c r="Z166" s="49">
        <v>0</v>
      </c>
      <c r="AA166" s="49">
        <v>0</v>
      </c>
      <c r="AB166" s="71">
        <v>166</v>
      </c>
      <c r="AC166" s="71"/>
      <c r="AD166" s="72"/>
      <c r="AE166" s="78" t="s">
        <v>372</v>
      </c>
      <c r="AF166" s="78">
        <v>1430</v>
      </c>
      <c r="AG166" s="78">
        <v>294</v>
      </c>
      <c r="AH166" s="78">
        <v>31001</v>
      </c>
      <c r="AI166" s="78">
        <v>17057</v>
      </c>
      <c r="AJ166" s="78"/>
      <c r="AK166" s="78" t="s">
        <v>3232</v>
      </c>
      <c r="AL166" s="78" t="s">
        <v>3560</v>
      </c>
      <c r="AM166" s="78"/>
      <c r="AN166" s="78"/>
      <c r="AO166" s="80">
        <v>39987.01362268518</v>
      </c>
      <c r="AP166" s="78"/>
      <c r="AQ166" s="78" t="b">
        <v>0</v>
      </c>
      <c r="AR166" s="78" t="b">
        <v>0</v>
      </c>
      <c r="AS166" s="78" t="b">
        <v>0</v>
      </c>
      <c r="AT166" s="78"/>
      <c r="AU166" s="78">
        <v>15</v>
      </c>
      <c r="AV166" s="83" t="s">
        <v>4196</v>
      </c>
      <c r="AW166" s="78" t="b">
        <v>0</v>
      </c>
      <c r="AX166" s="78" t="s">
        <v>4210</v>
      </c>
      <c r="AY166" s="83" t="s">
        <v>4374</v>
      </c>
      <c r="AZ166" s="78" t="s">
        <v>66</v>
      </c>
      <c r="BA166" s="78" t="str">
        <f>REPLACE(INDEX(GroupVertices[Group],MATCH(Vertices[[#This Row],[Vertex]],GroupVertices[Vertex],0)),1,1,"")</f>
        <v>1</v>
      </c>
      <c r="BB166" s="48"/>
      <c r="BC166" s="48"/>
      <c r="BD166" s="48"/>
      <c r="BE166" s="48"/>
      <c r="BF166" s="48" t="s">
        <v>664</v>
      </c>
      <c r="BG166" s="48" t="s">
        <v>664</v>
      </c>
      <c r="BH166" s="119" t="s">
        <v>5435</v>
      </c>
      <c r="BI166" s="119" t="s">
        <v>5435</v>
      </c>
      <c r="BJ166" s="119" t="s">
        <v>5500</v>
      </c>
      <c r="BK166" s="119" t="s">
        <v>5500</v>
      </c>
      <c r="BL166" s="119">
        <v>0</v>
      </c>
      <c r="BM166" s="123">
        <v>0</v>
      </c>
      <c r="BN166" s="119">
        <v>0</v>
      </c>
      <c r="BO166" s="123">
        <v>0</v>
      </c>
      <c r="BP166" s="119">
        <v>0</v>
      </c>
      <c r="BQ166" s="123">
        <v>0</v>
      </c>
      <c r="BR166" s="119">
        <v>40</v>
      </c>
      <c r="BS166" s="123">
        <v>100</v>
      </c>
      <c r="BT166" s="119">
        <v>40</v>
      </c>
      <c r="BU166" s="2"/>
      <c r="BV166" s="3"/>
      <c r="BW166" s="3"/>
      <c r="BX166" s="3"/>
      <c r="BY166" s="3"/>
    </row>
    <row r="167" spans="1:77" ht="41.45" customHeight="1">
      <c r="A167" s="64" t="s">
        <v>373</v>
      </c>
      <c r="C167" s="65"/>
      <c r="D167" s="65" t="s">
        <v>64</v>
      </c>
      <c r="E167" s="66">
        <v>177.9369211890511</v>
      </c>
      <c r="F167" s="68">
        <v>99.97981406111639</v>
      </c>
      <c r="G167" s="103" t="s">
        <v>853</v>
      </c>
      <c r="H167" s="65"/>
      <c r="I167" s="69" t="s">
        <v>373</v>
      </c>
      <c r="J167" s="70"/>
      <c r="K167" s="70"/>
      <c r="L167" s="69" t="s">
        <v>4791</v>
      </c>
      <c r="M167" s="73">
        <v>7.727300565280717</v>
      </c>
      <c r="N167" s="74">
        <v>1461.5152587890625</v>
      </c>
      <c r="O167" s="74">
        <v>4403.3369140625</v>
      </c>
      <c r="P167" s="75"/>
      <c r="Q167" s="76"/>
      <c r="R167" s="76"/>
      <c r="S167" s="88"/>
      <c r="T167" s="48">
        <v>0</v>
      </c>
      <c r="U167" s="48">
        <v>1</v>
      </c>
      <c r="V167" s="49">
        <v>0</v>
      </c>
      <c r="W167" s="49">
        <v>0.000948</v>
      </c>
      <c r="X167" s="49">
        <v>0.00283</v>
      </c>
      <c r="Y167" s="49">
        <v>0.493722</v>
      </c>
      <c r="Z167" s="49">
        <v>0</v>
      </c>
      <c r="AA167" s="49">
        <v>0</v>
      </c>
      <c r="AB167" s="71">
        <v>167</v>
      </c>
      <c r="AC167" s="71"/>
      <c r="AD167" s="72"/>
      <c r="AE167" s="78" t="s">
        <v>2852</v>
      </c>
      <c r="AF167" s="78">
        <v>8201</v>
      </c>
      <c r="AG167" s="78">
        <v>7594</v>
      </c>
      <c r="AH167" s="78">
        <v>42895</v>
      </c>
      <c r="AI167" s="78">
        <v>71632</v>
      </c>
      <c r="AJ167" s="78"/>
      <c r="AK167" s="78" t="s">
        <v>3233</v>
      </c>
      <c r="AL167" s="78" t="s">
        <v>3561</v>
      </c>
      <c r="AM167" s="83" t="s">
        <v>3757</v>
      </c>
      <c r="AN167" s="78"/>
      <c r="AO167" s="80">
        <v>40622.05173611111</v>
      </c>
      <c r="AP167" s="83" t="s">
        <v>3975</v>
      </c>
      <c r="AQ167" s="78" t="b">
        <v>0</v>
      </c>
      <c r="AR167" s="78" t="b">
        <v>0</v>
      </c>
      <c r="AS167" s="78" t="b">
        <v>1</v>
      </c>
      <c r="AT167" s="78"/>
      <c r="AU167" s="78">
        <v>214</v>
      </c>
      <c r="AV167" s="83" t="s">
        <v>4181</v>
      </c>
      <c r="AW167" s="78" t="b">
        <v>0</v>
      </c>
      <c r="AX167" s="78" t="s">
        <v>4210</v>
      </c>
      <c r="AY167" s="83" t="s">
        <v>4375</v>
      </c>
      <c r="AZ167" s="78" t="s">
        <v>66</v>
      </c>
      <c r="BA167" s="78" t="str">
        <f>REPLACE(INDEX(GroupVertices[Group],MATCH(Vertices[[#This Row],[Vertex]],GroupVertices[Vertex],0)),1,1,"")</f>
        <v>1</v>
      </c>
      <c r="BB167" s="48"/>
      <c r="BC167" s="48"/>
      <c r="BD167" s="48"/>
      <c r="BE167" s="48"/>
      <c r="BF167" s="48" t="s">
        <v>660</v>
      </c>
      <c r="BG167" s="48" t="s">
        <v>660</v>
      </c>
      <c r="BH167" s="119" t="s">
        <v>5427</v>
      </c>
      <c r="BI167" s="119" t="s">
        <v>5427</v>
      </c>
      <c r="BJ167" s="119" t="s">
        <v>5494</v>
      </c>
      <c r="BK167" s="119" t="s">
        <v>5494</v>
      </c>
      <c r="BL167" s="119">
        <v>1</v>
      </c>
      <c r="BM167" s="123">
        <v>2.9411764705882355</v>
      </c>
      <c r="BN167" s="119">
        <v>0</v>
      </c>
      <c r="BO167" s="123">
        <v>0</v>
      </c>
      <c r="BP167" s="119">
        <v>0</v>
      </c>
      <c r="BQ167" s="123">
        <v>0</v>
      </c>
      <c r="BR167" s="119">
        <v>33</v>
      </c>
      <c r="BS167" s="123">
        <v>97.05882352941177</v>
      </c>
      <c r="BT167" s="119">
        <v>34</v>
      </c>
      <c r="BU167" s="2"/>
      <c r="BV167" s="3"/>
      <c r="BW167" s="3"/>
      <c r="BX167" s="3"/>
      <c r="BY167" s="3"/>
    </row>
    <row r="168" spans="1:77" ht="41.45" customHeight="1">
      <c r="A168" s="64" t="s">
        <v>374</v>
      </c>
      <c r="C168" s="65"/>
      <c r="D168" s="65" t="s">
        <v>64</v>
      </c>
      <c r="E168" s="66">
        <v>162.08604342490796</v>
      </c>
      <c r="F168" s="68">
        <v>99.99989101613191</v>
      </c>
      <c r="G168" s="103" t="s">
        <v>723</v>
      </c>
      <c r="H168" s="65"/>
      <c r="I168" s="69" t="s">
        <v>374</v>
      </c>
      <c r="J168" s="70"/>
      <c r="K168" s="70"/>
      <c r="L168" s="69" t="s">
        <v>4792</v>
      </c>
      <c r="M168" s="73">
        <v>1.0363206904367277</v>
      </c>
      <c r="N168" s="74">
        <v>1285.1319580078125</v>
      </c>
      <c r="O168" s="74">
        <v>4921.029296875</v>
      </c>
      <c r="P168" s="75"/>
      <c r="Q168" s="76"/>
      <c r="R168" s="76"/>
      <c r="S168" s="88"/>
      <c r="T168" s="48">
        <v>0</v>
      </c>
      <c r="U168" s="48">
        <v>1</v>
      </c>
      <c r="V168" s="49">
        <v>0</v>
      </c>
      <c r="W168" s="49">
        <v>0.000948</v>
      </c>
      <c r="X168" s="49">
        <v>0.00283</v>
      </c>
      <c r="Y168" s="49">
        <v>0.493722</v>
      </c>
      <c r="Z168" s="49">
        <v>0</v>
      </c>
      <c r="AA168" s="49">
        <v>0</v>
      </c>
      <c r="AB168" s="71">
        <v>168</v>
      </c>
      <c r="AC168" s="71"/>
      <c r="AD168" s="72"/>
      <c r="AE168" s="78" t="s">
        <v>2853</v>
      </c>
      <c r="AF168" s="78">
        <v>215</v>
      </c>
      <c r="AG168" s="78">
        <v>41</v>
      </c>
      <c r="AH168" s="78">
        <v>3111</v>
      </c>
      <c r="AI168" s="78">
        <v>1269</v>
      </c>
      <c r="AJ168" s="78"/>
      <c r="AK168" s="78"/>
      <c r="AL168" s="78"/>
      <c r="AM168" s="78"/>
      <c r="AN168" s="78"/>
      <c r="AO168" s="80">
        <v>40313.61814814815</v>
      </c>
      <c r="AP168" s="78"/>
      <c r="AQ168" s="78" t="b">
        <v>1</v>
      </c>
      <c r="AR168" s="78" t="b">
        <v>1</v>
      </c>
      <c r="AS168" s="78" t="b">
        <v>0</v>
      </c>
      <c r="AT168" s="78"/>
      <c r="AU168" s="78">
        <v>1</v>
      </c>
      <c r="AV168" s="83" t="s">
        <v>4181</v>
      </c>
      <c r="AW168" s="78" t="b">
        <v>0</v>
      </c>
      <c r="AX168" s="78" t="s">
        <v>4210</v>
      </c>
      <c r="AY168" s="83" t="s">
        <v>4376</v>
      </c>
      <c r="AZ168" s="78" t="s">
        <v>66</v>
      </c>
      <c r="BA168" s="78" t="str">
        <f>REPLACE(INDEX(GroupVertices[Group],MATCH(Vertices[[#This Row],[Vertex]],GroupVertices[Vertex],0)),1,1,"")</f>
        <v>1</v>
      </c>
      <c r="BB168" s="48"/>
      <c r="BC168" s="48"/>
      <c r="BD168" s="48"/>
      <c r="BE168" s="48"/>
      <c r="BF168" s="48" t="s">
        <v>5377</v>
      </c>
      <c r="BG168" s="48" t="s">
        <v>5406</v>
      </c>
      <c r="BH168" s="119" t="s">
        <v>5437</v>
      </c>
      <c r="BI168" s="119" t="s">
        <v>5472</v>
      </c>
      <c r="BJ168" s="119" t="s">
        <v>5501</v>
      </c>
      <c r="BK168" s="119" t="s">
        <v>5518</v>
      </c>
      <c r="BL168" s="119">
        <v>1</v>
      </c>
      <c r="BM168" s="123">
        <v>1.3513513513513513</v>
      </c>
      <c r="BN168" s="119">
        <v>0</v>
      </c>
      <c r="BO168" s="123">
        <v>0</v>
      </c>
      <c r="BP168" s="119">
        <v>0</v>
      </c>
      <c r="BQ168" s="123">
        <v>0</v>
      </c>
      <c r="BR168" s="119">
        <v>73</v>
      </c>
      <c r="BS168" s="123">
        <v>98.64864864864865</v>
      </c>
      <c r="BT168" s="119">
        <v>74</v>
      </c>
      <c r="BU168" s="2"/>
      <c r="BV168" s="3"/>
      <c r="BW168" s="3"/>
      <c r="BX168" s="3"/>
      <c r="BY168" s="3"/>
    </row>
    <row r="169" spans="1:77" ht="41.45" customHeight="1">
      <c r="A169" s="64" t="s">
        <v>375</v>
      </c>
      <c r="C169" s="65"/>
      <c r="D169" s="65" t="s">
        <v>64</v>
      </c>
      <c r="E169" s="66">
        <v>162.54354261100397</v>
      </c>
      <c r="F169" s="68">
        <v>99.99931154093089</v>
      </c>
      <c r="G169" s="103" t="s">
        <v>854</v>
      </c>
      <c r="H169" s="65"/>
      <c r="I169" s="69" t="s">
        <v>375</v>
      </c>
      <c r="J169" s="70"/>
      <c r="K169" s="70"/>
      <c r="L169" s="69" t="s">
        <v>4793</v>
      </c>
      <c r="M169" s="73">
        <v>1.2294404591003036</v>
      </c>
      <c r="N169" s="74">
        <v>1885.0858154296875</v>
      </c>
      <c r="O169" s="74">
        <v>2472.2373046875</v>
      </c>
      <c r="P169" s="75"/>
      <c r="Q169" s="76"/>
      <c r="R169" s="76"/>
      <c r="S169" s="88"/>
      <c r="T169" s="48">
        <v>0</v>
      </c>
      <c r="U169" s="48">
        <v>1</v>
      </c>
      <c r="V169" s="49">
        <v>0</v>
      </c>
      <c r="W169" s="49">
        <v>0.000948</v>
      </c>
      <c r="X169" s="49">
        <v>0.00283</v>
      </c>
      <c r="Y169" s="49">
        <v>0.493722</v>
      </c>
      <c r="Z169" s="49">
        <v>0</v>
      </c>
      <c r="AA169" s="49">
        <v>0</v>
      </c>
      <c r="AB169" s="71">
        <v>169</v>
      </c>
      <c r="AC169" s="71"/>
      <c r="AD169" s="72"/>
      <c r="AE169" s="78" t="s">
        <v>2854</v>
      </c>
      <c r="AF169" s="78">
        <v>0</v>
      </c>
      <c r="AG169" s="78">
        <v>259</v>
      </c>
      <c r="AH169" s="78">
        <v>2628</v>
      </c>
      <c r="AI169" s="78">
        <v>0</v>
      </c>
      <c r="AJ169" s="78"/>
      <c r="AK169" s="78" t="s">
        <v>3234</v>
      </c>
      <c r="AL169" s="78" t="s">
        <v>3562</v>
      </c>
      <c r="AM169" s="83" t="s">
        <v>3758</v>
      </c>
      <c r="AN169" s="78"/>
      <c r="AO169" s="80">
        <v>43474.473449074074</v>
      </c>
      <c r="AP169" s="83" t="s">
        <v>3976</v>
      </c>
      <c r="AQ169" s="78" t="b">
        <v>0</v>
      </c>
      <c r="AR169" s="78" t="b">
        <v>0</v>
      </c>
      <c r="AS169" s="78" t="b">
        <v>0</v>
      </c>
      <c r="AT169" s="78"/>
      <c r="AU169" s="78">
        <v>0</v>
      </c>
      <c r="AV169" s="83" t="s">
        <v>4181</v>
      </c>
      <c r="AW169" s="78" t="b">
        <v>0</v>
      </c>
      <c r="AX169" s="78" t="s">
        <v>4210</v>
      </c>
      <c r="AY169" s="83" t="s">
        <v>4377</v>
      </c>
      <c r="AZ169" s="78" t="s">
        <v>66</v>
      </c>
      <c r="BA169" s="78" t="str">
        <f>REPLACE(INDEX(GroupVertices[Group],MATCH(Vertices[[#This Row],[Vertex]],GroupVertices[Vertex],0)),1,1,"")</f>
        <v>1</v>
      </c>
      <c r="BB169" s="48"/>
      <c r="BC169" s="48"/>
      <c r="BD169" s="48"/>
      <c r="BE169" s="48"/>
      <c r="BF169" s="48" t="s">
        <v>664</v>
      </c>
      <c r="BG169" s="48" t="s">
        <v>664</v>
      </c>
      <c r="BH169" s="119" t="s">
        <v>5435</v>
      </c>
      <c r="BI169" s="119" t="s">
        <v>5435</v>
      </c>
      <c r="BJ169" s="119" t="s">
        <v>5500</v>
      </c>
      <c r="BK169" s="119" t="s">
        <v>5500</v>
      </c>
      <c r="BL169" s="119">
        <v>0</v>
      </c>
      <c r="BM169" s="123">
        <v>0</v>
      </c>
      <c r="BN169" s="119">
        <v>0</v>
      </c>
      <c r="BO169" s="123">
        <v>0</v>
      </c>
      <c r="BP169" s="119">
        <v>0</v>
      </c>
      <c r="BQ169" s="123">
        <v>0</v>
      </c>
      <c r="BR169" s="119">
        <v>40</v>
      </c>
      <c r="BS169" s="123">
        <v>100</v>
      </c>
      <c r="BT169" s="119">
        <v>40</v>
      </c>
      <c r="BU169" s="2"/>
      <c r="BV169" s="3"/>
      <c r="BW169" s="3"/>
      <c r="BX169" s="3"/>
      <c r="BY169" s="3"/>
    </row>
    <row r="170" spans="1:77" ht="41.45" customHeight="1">
      <c r="A170" s="64" t="s">
        <v>376</v>
      </c>
      <c r="C170" s="65"/>
      <c r="D170" s="65" t="s">
        <v>64</v>
      </c>
      <c r="E170" s="66">
        <v>166.56240014024192</v>
      </c>
      <c r="F170" s="68">
        <v>99.99422119684843</v>
      </c>
      <c r="G170" s="103" t="s">
        <v>855</v>
      </c>
      <c r="H170" s="65"/>
      <c r="I170" s="69" t="s">
        <v>376</v>
      </c>
      <c r="J170" s="70"/>
      <c r="K170" s="70"/>
      <c r="L170" s="69" t="s">
        <v>4794</v>
      </c>
      <c r="M170" s="73">
        <v>2.92588246364502</v>
      </c>
      <c r="N170" s="74">
        <v>1088.943603515625</v>
      </c>
      <c r="O170" s="74">
        <v>7894.53369140625</v>
      </c>
      <c r="P170" s="75"/>
      <c r="Q170" s="76"/>
      <c r="R170" s="76"/>
      <c r="S170" s="88"/>
      <c r="T170" s="48">
        <v>0</v>
      </c>
      <c r="U170" s="48">
        <v>1</v>
      </c>
      <c r="V170" s="49">
        <v>0</v>
      </c>
      <c r="W170" s="49">
        <v>0.000948</v>
      </c>
      <c r="X170" s="49">
        <v>0.00283</v>
      </c>
      <c r="Y170" s="49">
        <v>0.493722</v>
      </c>
      <c r="Z170" s="49">
        <v>0</v>
      </c>
      <c r="AA170" s="49">
        <v>0</v>
      </c>
      <c r="AB170" s="71">
        <v>170</v>
      </c>
      <c r="AC170" s="71"/>
      <c r="AD170" s="72"/>
      <c r="AE170" s="78" t="s">
        <v>2855</v>
      </c>
      <c r="AF170" s="78">
        <v>4999</v>
      </c>
      <c r="AG170" s="78">
        <v>2174</v>
      </c>
      <c r="AH170" s="78">
        <v>317289</v>
      </c>
      <c r="AI170" s="78">
        <v>127013</v>
      </c>
      <c r="AJ170" s="78"/>
      <c r="AK170" s="78" t="s">
        <v>3235</v>
      </c>
      <c r="AL170" s="78" t="s">
        <v>3563</v>
      </c>
      <c r="AM170" s="78"/>
      <c r="AN170" s="78"/>
      <c r="AO170" s="80">
        <v>39897.628958333335</v>
      </c>
      <c r="AP170" s="83" t="s">
        <v>3977</v>
      </c>
      <c r="AQ170" s="78" t="b">
        <v>0</v>
      </c>
      <c r="AR170" s="78" t="b">
        <v>0</v>
      </c>
      <c r="AS170" s="78" t="b">
        <v>1</v>
      </c>
      <c r="AT170" s="78"/>
      <c r="AU170" s="78">
        <v>570</v>
      </c>
      <c r="AV170" s="83" t="s">
        <v>4181</v>
      </c>
      <c r="AW170" s="78" t="b">
        <v>0</v>
      </c>
      <c r="AX170" s="78" t="s">
        <v>4210</v>
      </c>
      <c r="AY170" s="83" t="s">
        <v>4378</v>
      </c>
      <c r="AZ170" s="78" t="s">
        <v>66</v>
      </c>
      <c r="BA170" s="78" t="str">
        <f>REPLACE(INDEX(GroupVertices[Group],MATCH(Vertices[[#This Row],[Vertex]],GroupVertices[Vertex],0)),1,1,"")</f>
        <v>1</v>
      </c>
      <c r="BB170" s="48"/>
      <c r="BC170" s="48"/>
      <c r="BD170" s="48"/>
      <c r="BE170" s="48"/>
      <c r="BF170" s="48" t="s">
        <v>660</v>
      </c>
      <c r="BG170" s="48" t="s">
        <v>660</v>
      </c>
      <c r="BH170" s="119" t="s">
        <v>5427</v>
      </c>
      <c r="BI170" s="119" t="s">
        <v>5427</v>
      </c>
      <c r="BJ170" s="119" t="s">
        <v>5494</v>
      </c>
      <c r="BK170" s="119" t="s">
        <v>5494</v>
      </c>
      <c r="BL170" s="119">
        <v>1</v>
      </c>
      <c r="BM170" s="123">
        <v>2.9411764705882355</v>
      </c>
      <c r="BN170" s="119">
        <v>0</v>
      </c>
      <c r="BO170" s="123">
        <v>0</v>
      </c>
      <c r="BP170" s="119">
        <v>0</v>
      </c>
      <c r="BQ170" s="123">
        <v>0</v>
      </c>
      <c r="BR170" s="119">
        <v>33</v>
      </c>
      <c r="BS170" s="123">
        <v>97.05882352941177</v>
      </c>
      <c r="BT170" s="119">
        <v>34</v>
      </c>
      <c r="BU170" s="2"/>
      <c r="BV170" s="3"/>
      <c r="BW170" s="3"/>
      <c r="BX170" s="3"/>
      <c r="BY170" s="3"/>
    </row>
    <row r="171" spans="1:77" ht="41.45" customHeight="1">
      <c r="A171" s="64" t="s">
        <v>377</v>
      </c>
      <c r="C171" s="65"/>
      <c r="D171" s="65" t="s">
        <v>64</v>
      </c>
      <c r="E171" s="66">
        <v>162.01259172071823</v>
      </c>
      <c r="F171" s="68">
        <v>99.99998405114125</v>
      </c>
      <c r="G171" s="103" t="s">
        <v>856</v>
      </c>
      <c r="H171" s="65"/>
      <c r="I171" s="69" t="s">
        <v>377</v>
      </c>
      <c r="J171" s="70"/>
      <c r="K171" s="70"/>
      <c r="L171" s="69" t="s">
        <v>4795</v>
      </c>
      <c r="M171" s="73">
        <v>1.0053152229907407</v>
      </c>
      <c r="N171" s="74">
        <v>8188.94287109375</v>
      </c>
      <c r="O171" s="74">
        <v>8537.58203125</v>
      </c>
      <c r="P171" s="75"/>
      <c r="Q171" s="76"/>
      <c r="R171" s="76"/>
      <c r="S171" s="88"/>
      <c r="T171" s="48">
        <v>0</v>
      </c>
      <c r="U171" s="48">
        <v>3</v>
      </c>
      <c r="V171" s="49">
        <v>17395</v>
      </c>
      <c r="W171" s="49">
        <v>0.001045</v>
      </c>
      <c r="X171" s="49">
        <v>0.00291</v>
      </c>
      <c r="Y171" s="49">
        <v>0.903039</v>
      </c>
      <c r="Z171" s="49">
        <v>0.16666666666666666</v>
      </c>
      <c r="AA171" s="49">
        <v>0</v>
      </c>
      <c r="AB171" s="71">
        <v>171</v>
      </c>
      <c r="AC171" s="71"/>
      <c r="AD171" s="72"/>
      <c r="AE171" s="78" t="s">
        <v>2856</v>
      </c>
      <c r="AF171" s="78">
        <v>55</v>
      </c>
      <c r="AG171" s="78">
        <v>6</v>
      </c>
      <c r="AH171" s="78">
        <v>2753</v>
      </c>
      <c r="AI171" s="78">
        <v>3068</v>
      </c>
      <c r="AJ171" s="78"/>
      <c r="AK171" s="78"/>
      <c r="AL171" s="78"/>
      <c r="AM171" s="78"/>
      <c r="AN171" s="78"/>
      <c r="AO171" s="80">
        <v>42918.93848379629</v>
      </c>
      <c r="AP171" s="83" t="s">
        <v>3978</v>
      </c>
      <c r="AQ171" s="78" t="b">
        <v>1</v>
      </c>
      <c r="AR171" s="78" t="b">
        <v>0</v>
      </c>
      <c r="AS171" s="78" t="b">
        <v>0</v>
      </c>
      <c r="AT171" s="78"/>
      <c r="AU171" s="78">
        <v>0</v>
      </c>
      <c r="AV171" s="78"/>
      <c r="AW171" s="78" t="b">
        <v>0</v>
      </c>
      <c r="AX171" s="78" t="s">
        <v>4210</v>
      </c>
      <c r="AY171" s="83" t="s">
        <v>4379</v>
      </c>
      <c r="AZ171" s="78" t="s">
        <v>66</v>
      </c>
      <c r="BA171" s="78" t="str">
        <f>REPLACE(INDEX(GroupVertices[Group],MATCH(Vertices[[#This Row],[Vertex]],GroupVertices[Vertex],0)),1,1,"")</f>
        <v>3</v>
      </c>
      <c r="BB171" s="48"/>
      <c r="BC171" s="48"/>
      <c r="BD171" s="48"/>
      <c r="BE171" s="48"/>
      <c r="BF171" s="48" t="s">
        <v>660</v>
      </c>
      <c r="BG171" s="48" t="s">
        <v>660</v>
      </c>
      <c r="BH171" s="119" t="s">
        <v>5436</v>
      </c>
      <c r="BI171" s="119" t="s">
        <v>5471</v>
      </c>
      <c r="BJ171" s="119" t="s">
        <v>5499</v>
      </c>
      <c r="BK171" s="119" t="s">
        <v>5499</v>
      </c>
      <c r="BL171" s="119">
        <v>3</v>
      </c>
      <c r="BM171" s="123">
        <v>4.109589041095891</v>
      </c>
      <c r="BN171" s="119">
        <v>1</v>
      </c>
      <c r="BO171" s="123">
        <v>1.36986301369863</v>
      </c>
      <c r="BP171" s="119">
        <v>1</v>
      </c>
      <c r="BQ171" s="123">
        <v>1.36986301369863</v>
      </c>
      <c r="BR171" s="119">
        <v>69</v>
      </c>
      <c r="BS171" s="123">
        <v>94.52054794520548</v>
      </c>
      <c r="BT171" s="119">
        <v>73</v>
      </c>
      <c r="BU171" s="2"/>
      <c r="BV171" s="3"/>
      <c r="BW171" s="3"/>
      <c r="BX171" s="3"/>
      <c r="BY171" s="3"/>
    </row>
    <row r="172" spans="1:77" ht="41.45" customHeight="1">
      <c r="A172" s="64" t="s">
        <v>378</v>
      </c>
      <c r="C172" s="65"/>
      <c r="D172" s="65" t="s">
        <v>64</v>
      </c>
      <c r="E172" s="66">
        <v>168.10068868798677</v>
      </c>
      <c r="F172" s="68">
        <v>99.99227277793855</v>
      </c>
      <c r="G172" s="103" t="s">
        <v>857</v>
      </c>
      <c r="H172" s="65"/>
      <c r="I172" s="69" t="s">
        <v>378</v>
      </c>
      <c r="J172" s="70"/>
      <c r="K172" s="70"/>
      <c r="L172" s="69" t="s">
        <v>4796</v>
      </c>
      <c r="M172" s="73">
        <v>3.5752255390138323</v>
      </c>
      <c r="N172" s="74">
        <v>650.3908081054688</v>
      </c>
      <c r="O172" s="74">
        <v>4069.356201171875</v>
      </c>
      <c r="P172" s="75"/>
      <c r="Q172" s="76"/>
      <c r="R172" s="76"/>
      <c r="S172" s="88"/>
      <c r="T172" s="48">
        <v>0</v>
      </c>
      <c r="U172" s="48">
        <v>1</v>
      </c>
      <c r="V172" s="49">
        <v>0</v>
      </c>
      <c r="W172" s="49">
        <v>0.000948</v>
      </c>
      <c r="X172" s="49">
        <v>0.00283</v>
      </c>
      <c r="Y172" s="49">
        <v>0.493722</v>
      </c>
      <c r="Z172" s="49">
        <v>0</v>
      </c>
      <c r="AA172" s="49">
        <v>0</v>
      </c>
      <c r="AB172" s="71">
        <v>172</v>
      </c>
      <c r="AC172" s="71"/>
      <c r="AD172" s="72"/>
      <c r="AE172" s="78" t="s">
        <v>2857</v>
      </c>
      <c r="AF172" s="78">
        <v>711</v>
      </c>
      <c r="AG172" s="78">
        <v>2907</v>
      </c>
      <c r="AH172" s="78">
        <v>4350</v>
      </c>
      <c r="AI172" s="78">
        <v>16287</v>
      </c>
      <c r="AJ172" s="78"/>
      <c r="AK172" s="78" t="s">
        <v>3236</v>
      </c>
      <c r="AL172" s="78" t="s">
        <v>3564</v>
      </c>
      <c r="AM172" s="83" t="s">
        <v>3759</v>
      </c>
      <c r="AN172" s="78"/>
      <c r="AO172" s="80">
        <v>41721.68770833333</v>
      </c>
      <c r="AP172" s="83" t="s">
        <v>3979</v>
      </c>
      <c r="AQ172" s="78" t="b">
        <v>1</v>
      </c>
      <c r="AR172" s="78" t="b">
        <v>0</v>
      </c>
      <c r="AS172" s="78" t="b">
        <v>0</v>
      </c>
      <c r="AT172" s="78"/>
      <c r="AU172" s="78">
        <v>60</v>
      </c>
      <c r="AV172" s="83" t="s">
        <v>4181</v>
      </c>
      <c r="AW172" s="78" t="b">
        <v>0</v>
      </c>
      <c r="AX172" s="78" t="s">
        <v>4210</v>
      </c>
      <c r="AY172" s="83" t="s">
        <v>4380</v>
      </c>
      <c r="AZ172" s="78" t="s">
        <v>66</v>
      </c>
      <c r="BA172" s="78" t="str">
        <f>REPLACE(INDEX(GroupVertices[Group],MATCH(Vertices[[#This Row],[Vertex]],GroupVertices[Vertex],0)),1,1,"")</f>
        <v>1</v>
      </c>
      <c r="BB172" s="48"/>
      <c r="BC172" s="48"/>
      <c r="BD172" s="48"/>
      <c r="BE172" s="48"/>
      <c r="BF172" s="48" t="s">
        <v>664</v>
      </c>
      <c r="BG172" s="48" t="s">
        <v>664</v>
      </c>
      <c r="BH172" s="119" t="s">
        <v>5435</v>
      </c>
      <c r="BI172" s="119" t="s">
        <v>5435</v>
      </c>
      <c r="BJ172" s="119" t="s">
        <v>5500</v>
      </c>
      <c r="BK172" s="119" t="s">
        <v>5500</v>
      </c>
      <c r="BL172" s="119">
        <v>0</v>
      </c>
      <c r="BM172" s="123">
        <v>0</v>
      </c>
      <c r="BN172" s="119">
        <v>0</v>
      </c>
      <c r="BO172" s="123">
        <v>0</v>
      </c>
      <c r="BP172" s="119">
        <v>0</v>
      </c>
      <c r="BQ172" s="123">
        <v>0</v>
      </c>
      <c r="BR172" s="119">
        <v>40</v>
      </c>
      <c r="BS172" s="123">
        <v>100</v>
      </c>
      <c r="BT172" s="119">
        <v>40</v>
      </c>
      <c r="BU172" s="2"/>
      <c r="BV172" s="3"/>
      <c r="BW172" s="3"/>
      <c r="BX172" s="3"/>
      <c r="BY172" s="3"/>
    </row>
    <row r="173" spans="1:77" ht="41.45" customHeight="1">
      <c r="A173" s="64" t="s">
        <v>379</v>
      </c>
      <c r="C173" s="65"/>
      <c r="D173" s="65" t="s">
        <v>64</v>
      </c>
      <c r="E173" s="66">
        <v>162.43651298489894</v>
      </c>
      <c r="F173" s="68">
        <v>99.9994471062302</v>
      </c>
      <c r="G173" s="103" t="s">
        <v>858</v>
      </c>
      <c r="H173" s="65"/>
      <c r="I173" s="69" t="s">
        <v>379</v>
      </c>
      <c r="J173" s="70"/>
      <c r="K173" s="70"/>
      <c r="L173" s="69" t="s">
        <v>4797</v>
      </c>
      <c r="M173" s="73">
        <v>1.1842610636790083</v>
      </c>
      <c r="N173" s="74">
        <v>8681.150390625</v>
      </c>
      <c r="O173" s="74">
        <v>5864.4189453125</v>
      </c>
      <c r="P173" s="75"/>
      <c r="Q173" s="76"/>
      <c r="R173" s="76"/>
      <c r="S173" s="88"/>
      <c r="T173" s="48">
        <v>0</v>
      </c>
      <c r="U173" s="48">
        <v>2</v>
      </c>
      <c r="V173" s="49">
        <v>0</v>
      </c>
      <c r="W173" s="49">
        <v>0.0006</v>
      </c>
      <c r="X173" s="49">
        <v>8E-05</v>
      </c>
      <c r="Y173" s="49">
        <v>0.559317</v>
      </c>
      <c r="Z173" s="49">
        <v>0.5</v>
      </c>
      <c r="AA173" s="49">
        <v>0</v>
      </c>
      <c r="AB173" s="71">
        <v>173</v>
      </c>
      <c r="AC173" s="71"/>
      <c r="AD173" s="72"/>
      <c r="AE173" s="78" t="s">
        <v>2858</v>
      </c>
      <c r="AF173" s="78">
        <v>25</v>
      </c>
      <c r="AG173" s="78">
        <v>208</v>
      </c>
      <c r="AH173" s="78">
        <v>1993</v>
      </c>
      <c r="AI173" s="78">
        <v>4112</v>
      </c>
      <c r="AJ173" s="78"/>
      <c r="AK173" s="78" t="s">
        <v>3237</v>
      </c>
      <c r="AL173" s="78" t="s">
        <v>3565</v>
      </c>
      <c r="AM173" s="83" t="s">
        <v>3760</v>
      </c>
      <c r="AN173" s="78"/>
      <c r="AO173" s="80">
        <v>42840.5640625</v>
      </c>
      <c r="AP173" s="83" t="s">
        <v>3980</v>
      </c>
      <c r="AQ173" s="78" t="b">
        <v>1</v>
      </c>
      <c r="AR173" s="78" t="b">
        <v>0</v>
      </c>
      <c r="AS173" s="78" t="b">
        <v>0</v>
      </c>
      <c r="AT173" s="78"/>
      <c r="AU173" s="78">
        <v>8</v>
      </c>
      <c r="AV173" s="78"/>
      <c r="AW173" s="78" t="b">
        <v>0</v>
      </c>
      <c r="AX173" s="78" t="s">
        <v>4210</v>
      </c>
      <c r="AY173" s="83" t="s">
        <v>4381</v>
      </c>
      <c r="AZ173" s="78" t="s">
        <v>66</v>
      </c>
      <c r="BA173" s="78" t="str">
        <f>REPLACE(INDEX(GroupVertices[Group],MATCH(Vertices[[#This Row],[Vertex]],GroupVertices[Vertex],0)),1,1,"")</f>
        <v>3</v>
      </c>
      <c r="BB173" s="48"/>
      <c r="BC173" s="48"/>
      <c r="BD173" s="48"/>
      <c r="BE173" s="48"/>
      <c r="BF173" s="48" t="s">
        <v>663</v>
      </c>
      <c r="BG173" s="48" t="s">
        <v>663</v>
      </c>
      <c r="BH173" s="119" t="s">
        <v>5431</v>
      </c>
      <c r="BI173" s="119" t="s">
        <v>5431</v>
      </c>
      <c r="BJ173" s="119" t="s">
        <v>5497</v>
      </c>
      <c r="BK173" s="119" t="s">
        <v>5497</v>
      </c>
      <c r="BL173" s="119">
        <v>0</v>
      </c>
      <c r="BM173" s="123">
        <v>0</v>
      </c>
      <c r="BN173" s="119">
        <v>0</v>
      </c>
      <c r="BO173" s="123">
        <v>0</v>
      </c>
      <c r="BP173" s="119">
        <v>0</v>
      </c>
      <c r="BQ173" s="123">
        <v>0</v>
      </c>
      <c r="BR173" s="119">
        <v>6</v>
      </c>
      <c r="BS173" s="123">
        <v>100</v>
      </c>
      <c r="BT173" s="119">
        <v>6</v>
      </c>
      <c r="BU173" s="2"/>
      <c r="BV173" s="3"/>
      <c r="BW173" s="3"/>
      <c r="BX173" s="3"/>
      <c r="BY173" s="3"/>
    </row>
    <row r="174" spans="1:77" ht="41.45" customHeight="1">
      <c r="A174" s="64" t="s">
        <v>380</v>
      </c>
      <c r="C174" s="65"/>
      <c r="D174" s="65" t="s">
        <v>64</v>
      </c>
      <c r="E174" s="66">
        <v>162.03567654203502</v>
      </c>
      <c r="F174" s="68">
        <v>99.9999548115669</v>
      </c>
      <c r="G174" s="103" t="s">
        <v>859</v>
      </c>
      <c r="H174" s="65"/>
      <c r="I174" s="69" t="s">
        <v>380</v>
      </c>
      <c r="J174" s="70"/>
      <c r="K174" s="70"/>
      <c r="L174" s="69" t="s">
        <v>4798</v>
      </c>
      <c r="M174" s="73">
        <v>1.015059798473765</v>
      </c>
      <c r="N174" s="74">
        <v>1132.931884765625</v>
      </c>
      <c r="O174" s="74">
        <v>3122.29296875</v>
      </c>
      <c r="P174" s="75"/>
      <c r="Q174" s="76"/>
      <c r="R174" s="76"/>
      <c r="S174" s="88"/>
      <c r="T174" s="48">
        <v>0</v>
      </c>
      <c r="U174" s="48">
        <v>1</v>
      </c>
      <c r="V174" s="49">
        <v>0</v>
      </c>
      <c r="W174" s="49">
        <v>0.000948</v>
      </c>
      <c r="X174" s="49">
        <v>0.00283</v>
      </c>
      <c r="Y174" s="49">
        <v>0.493722</v>
      </c>
      <c r="Z174" s="49">
        <v>0</v>
      </c>
      <c r="AA174" s="49">
        <v>0</v>
      </c>
      <c r="AB174" s="71">
        <v>174</v>
      </c>
      <c r="AC174" s="71"/>
      <c r="AD174" s="72"/>
      <c r="AE174" s="78" t="s">
        <v>2859</v>
      </c>
      <c r="AF174" s="78">
        <v>74</v>
      </c>
      <c r="AG174" s="78">
        <v>17</v>
      </c>
      <c r="AH174" s="78">
        <v>86</v>
      </c>
      <c r="AI174" s="78">
        <v>93</v>
      </c>
      <c r="AJ174" s="78"/>
      <c r="AK174" s="78"/>
      <c r="AL174" s="78"/>
      <c r="AM174" s="78"/>
      <c r="AN174" s="78"/>
      <c r="AO174" s="80">
        <v>43509.464050925926</v>
      </c>
      <c r="AP174" s="83" t="s">
        <v>3981</v>
      </c>
      <c r="AQ174" s="78" t="b">
        <v>1</v>
      </c>
      <c r="AR174" s="78" t="b">
        <v>0</v>
      </c>
      <c r="AS174" s="78" t="b">
        <v>0</v>
      </c>
      <c r="AT174" s="78"/>
      <c r="AU174" s="78">
        <v>0</v>
      </c>
      <c r="AV174" s="78"/>
      <c r="AW174" s="78" t="b">
        <v>0</v>
      </c>
      <c r="AX174" s="78" t="s">
        <v>4210</v>
      </c>
      <c r="AY174" s="83" t="s">
        <v>4382</v>
      </c>
      <c r="AZ174" s="78" t="s">
        <v>66</v>
      </c>
      <c r="BA174" s="78" t="str">
        <f>REPLACE(INDEX(GroupVertices[Group],MATCH(Vertices[[#This Row],[Vertex]],GroupVertices[Vertex],0)),1,1,"")</f>
        <v>1</v>
      </c>
      <c r="BB174" s="48"/>
      <c r="BC174" s="48"/>
      <c r="BD174" s="48"/>
      <c r="BE174" s="48"/>
      <c r="BF174" s="48" t="s">
        <v>659</v>
      </c>
      <c r="BG174" s="48" t="s">
        <v>659</v>
      </c>
      <c r="BH174" s="119" t="s">
        <v>5425</v>
      </c>
      <c r="BI174" s="119" t="s">
        <v>5425</v>
      </c>
      <c r="BJ174" s="119" t="s">
        <v>5493</v>
      </c>
      <c r="BK174" s="119" t="s">
        <v>5493</v>
      </c>
      <c r="BL174" s="119">
        <v>1</v>
      </c>
      <c r="BM174" s="123">
        <v>2.5641025641025643</v>
      </c>
      <c r="BN174" s="119">
        <v>0</v>
      </c>
      <c r="BO174" s="123">
        <v>0</v>
      </c>
      <c r="BP174" s="119">
        <v>0</v>
      </c>
      <c r="BQ174" s="123">
        <v>0</v>
      </c>
      <c r="BR174" s="119">
        <v>38</v>
      </c>
      <c r="BS174" s="123">
        <v>97.43589743589743</v>
      </c>
      <c r="BT174" s="119">
        <v>39</v>
      </c>
      <c r="BU174" s="2"/>
      <c r="BV174" s="3"/>
      <c r="BW174" s="3"/>
      <c r="BX174" s="3"/>
      <c r="BY174" s="3"/>
    </row>
    <row r="175" spans="1:77" ht="41.45" customHeight="1">
      <c r="A175" s="64" t="s">
        <v>381</v>
      </c>
      <c r="C175" s="65"/>
      <c r="D175" s="65" t="s">
        <v>64</v>
      </c>
      <c r="E175" s="66">
        <v>162.18048133029475</v>
      </c>
      <c r="F175" s="68">
        <v>99.99977139969134</v>
      </c>
      <c r="G175" s="103" t="s">
        <v>860</v>
      </c>
      <c r="H175" s="65"/>
      <c r="I175" s="69" t="s">
        <v>381</v>
      </c>
      <c r="J175" s="70"/>
      <c r="K175" s="70"/>
      <c r="L175" s="69" t="s">
        <v>4799</v>
      </c>
      <c r="M175" s="73">
        <v>1.0761848628672823</v>
      </c>
      <c r="N175" s="74">
        <v>3750.976318359375</v>
      </c>
      <c r="O175" s="74">
        <v>7217.91064453125</v>
      </c>
      <c r="P175" s="75"/>
      <c r="Q175" s="76"/>
      <c r="R175" s="76"/>
      <c r="S175" s="88"/>
      <c r="T175" s="48">
        <v>0</v>
      </c>
      <c r="U175" s="48">
        <v>1</v>
      </c>
      <c r="V175" s="49">
        <v>0</v>
      </c>
      <c r="W175" s="49">
        <v>0.000948</v>
      </c>
      <c r="X175" s="49">
        <v>0.00283</v>
      </c>
      <c r="Y175" s="49">
        <v>0.493722</v>
      </c>
      <c r="Z175" s="49">
        <v>0</v>
      </c>
      <c r="AA175" s="49">
        <v>0</v>
      </c>
      <c r="AB175" s="71">
        <v>175</v>
      </c>
      <c r="AC175" s="71"/>
      <c r="AD175" s="72"/>
      <c r="AE175" s="78" t="s">
        <v>2860</v>
      </c>
      <c r="AF175" s="78">
        <v>25</v>
      </c>
      <c r="AG175" s="78">
        <v>86</v>
      </c>
      <c r="AH175" s="78">
        <v>6081</v>
      </c>
      <c r="AI175" s="78">
        <v>6560</v>
      </c>
      <c r="AJ175" s="78"/>
      <c r="AK175" s="78" t="s">
        <v>3238</v>
      </c>
      <c r="AL175" s="78"/>
      <c r="AM175" s="78"/>
      <c r="AN175" s="78"/>
      <c r="AO175" s="80">
        <v>43338.20949074074</v>
      </c>
      <c r="AP175" s="83" t="s">
        <v>3982</v>
      </c>
      <c r="AQ175" s="78" t="b">
        <v>1</v>
      </c>
      <c r="AR175" s="78" t="b">
        <v>0</v>
      </c>
      <c r="AS175" s="78" t="b">
        <v>0</v>
      </c>
      <c r="AT175" s="78"/>
      <c r="AU175" s="78">
        <v>1</v>
      </c>
      <c r="AV175" s="78"/>
      <c r="AW175" s="78" t="b">
        <v>0</v>
      </c>
      <c r="AX175" s="78" t="s">
        <v>4210</v>
      </c>
      <c r="AY175" s="83" t="s">
        <v>4383</v>
      </c>
      <c r="AZ175" s="78" t="s">
        <v>66</v>
      </c>
      <c r="BA175" s="78" t="str">
        <f>REPLACE(INDEX(GroupVertices[Group],MATCH(Vertices[[#This Row],[Vertex]],GroupVertices[Vertex],0)),1,1,"")</f>
        <v>1</v>
      </c>
      <c r="BB175" s="48"/>
      <c r="BC175" s="48"/>
      <c r="BD175" s="48"/>
      <c r="BE175" s="48"/>
      <c r="BF175" s="48" t="s">
        <v>660</v>
      </c>
      <c r="BG175" s="48" t="s">
        <v>660</v>
      </c>
      <c r="BH175" s="119" t="s">
        <v>5427</v>
      </c>
      <c r="BI175" s="119" t="s">
        <v>5427</v>
      </c>
      <c r="BJ175" s="119" t="s">
        <v>5494</v>
      </c>
      <c r="BK175" s="119" t="s">
        <v>5494</v>
      </c>
      <c r="BL175" s="119">
        <v>1</v>
      </c>
      <c r="BM175" s="123">
        <v>2.9411764705882355</v>
      </c>
      <c r="BN175" s="119">
        <v>0</v>
      </c>
      <c r="BO175" s="123">
        <v>0</v>
      </c>
      <c r="BP175" s="119">
        <v>0</v>
      </c>
      <c r="BQ175" s="123">
        <v>0</v>
      </c>
      <c r="BR175" s="119">
        <v>33</v>
      </c>
      <c r="BS175" s="123">
        <v>97.05882352941177</v>
      </c>
      <c r="BT175" s="119">
        <v>34</v>
      </c>
      <c r="BU175" s="2"/>
      <c r="BV175" s="3"/>
      <c r="BW175" s="3"/>
      <c r="BX175" s="3"/>
      <c r="BY175" s="3"/>
    </row>
    <row r="176" spans="1:77" ht="41.45" customHeight="1">
      <c r="A176" s="64" t="s">
        <v>382</v>
      </c>
      <c r="C176" s="65"/>
      <c r="D176" s="65" t="s">
        <v>64</v>
      </c>
      <c r="E176" s="66">
        <v>164.17207182389623</v>
      </c>
      <c r="F176" s="68">
        <v>99.99724882186666</v>
      </c>
      <c r="G176" s="103" t="s">
        <v>861</v>
      </c>
      <c r="H176" s="65"/>
      <c r="I176" s="69" t="s">
        <v>382</v>
      </c>
      <c r="J176" s="70"/>
      <c r="K176" s="70"/>
      <c r="L176" s="69" t="s">
        <v>4800</v>
      </c>
      <c r="M176" s="73">
        <v>1.9168759659027577</v>
      </c>
      <c r="N176" s="74">
        <v>2247.48583984375</v>
      </c>
      <c r="O176" s="74">
        <v>354.7984924316406</v>
      </c>
      <c r="P176" s="75"/>
      <c r="Q176" s="76"/>
      <c r="R176" s="76"/>
      <c r="S176" s="88"/>
      <c r="T176" s="48">
        <v>0</v>
      </c>
      <c r="U176" s="48">
        <v>1</v>
      </c>
      <c r="V176" s="49">
        <v>0</v>
      </c>
      <c r="W176" s="49">
        <v>0.000948</v>
      </c>
      <c r="X176" s="49">
        <v>0.00283</v>
      </c>
      <c r="Y176" s="49">
        <v>0.493722</v>
      </c>
      <c r="Z176" s="49">
        <v>0</v>
      </c>
      <c r="AA176" s="49">
        <v>0</v>
      </c>
      <c r="AB176" s="71">
        <v>176</v>
      </c>
      <c r="AC176" s="71"/>
      <c r="AD176" s="72"/>
      <c r="AE176" s="78" t="s">
        <v>2861</v>
      </c>
      <c r="AF176" s="78">
        <v>822</v>
      </c>
      <c r="AG176" s="78">
        <v>1035</v>
      </c>
      <c r="AH176" s="78">
        <v>14183</v>
      </c>
      <c r="AI176" s="78">
        <v>13427</v>
      </c>
      <c r="AJ176" s="78"/>
      <c r="AK176" s="78" t="s">
        <v>3239</v>
      </c>
      <c r="AL176" s="78" t="s">
        <v>3566</v>
      </c>
      <c r="AM176" s="78"/>
      <c r="AN176" s="78"/>
      <c r="AO176" s="80">
        <v>41122.60501157407</v>
      </c>
      <c r="AP176" s="83" t="s">
        <v>3983</v>
      </c>
      <c r="AQ176" s="78" t="b">
        <v>1</v>
      </c>
      <c r="AR176" s="78" t="b">
        <v>0</v>
      </c>
      <c r="AS176" s="78" t="b">
        <v>1</v>
      </c>
      <c r="AT176" s="78"/>
      <c r="AU176" s="78">
        <v>13</v>
      </c>
      <c r="AV176" s="83" t="s">
        <v>4181</v>
      </c>
      <c r="AW176" s="78" t="b">
        <v>0</v>
      </c>
      <c r="AX176" s="78" t="s">
        <v>4210</v>
      </c>
      <c r="AY176" s="83" t="s">
        <v>4384</v>
      </c>
      <c r="AZ176" s="78" t="s">
        <v>66</v>
      </c>
      <c r="BA176" s="78" t="str">
        <f>REPLACE(INDEX(GroupVertices[Group],MATCH(Vertices[[#This Row],[Vertex]],GroupVertices[Vertex],0)),1,1,"")</f>
        <v>1</v>
      </c>
      <c r="BB176" s="48"/>
      <c r="BC176" s="48"/>
      <c r="BD176" s="48"/>
      <c r="BE176" s="48"/>
      <c r="BF176" s="48" t="s">
        <v>664</v>
      </c>
      <c r="BG176" s="48" t="s">
        <v>664</v>
      </c>
      <c r="BH176" s="119" t="s">
        <v>5435</v>
      </c>
      <c r="BI176" s="119" t="s">
        <v>5435</v>
      </c>
      <c r="BJ176" s="119" t="s">
        <v>5500</v>
      </c>
      <c r="BK176" s="119" t="s">
        <v>5500</v>
      </c>
      <c r="BL176" s="119">
        <v>0</v>
      </c>
      <c r="BM176" s="123">
        <v>0</v>
      </c>
      <c r="BN176" s="119">
        <v>0</v>
      </c>
      <c r="BO176" s="123">
        <v>0</v>
      </c>
      <c r="BP176" s="119">
        <v>0</v>
      </c>
      <c r="BQ176" s="123">
        <v>0</v>
      </c>
      <c r="BR176" s="119">
        <v>40</v>
      </c>
      <c r="BS176" s="123">
        <v>100</v>
      </c>
      <c r="BT176" s="119">
        <v>40</v>
      </c>
      <c r="BU176" s="2"/>
      <c r="BV176" s="3"/>
      <c r="BW176" s="3"/>
      <c r="BX176" s="3"/>
      <c r="BY176" s="3"/>
    </row>
    <row r="177" spans="1:77" ht="41.45" customHeight="1">
      <c r="A177" s="64" t="s">
        <v>383</v>
      </c>
      <c r="C177" s="65"/>
      <c r="D177" s="65" t="s">
        <v>64</v>
      </c>
      <c r="E177" s="66">
        <v>164.71981167513962</v>
      </c>
      <c r="F177" s="68">
        <v>99.9965550465113</v>
      </c>
      <c r="G177" s="103" t="s">
        <v>862</v>
      </c>
      <c r="H177" s="65"/>
      <c r="I177" s="69" t="s">
        <v>383</v>
      </c>
      <c r="J177" s="70"/>
      <c r="K177" s="70"/>
      <c r="L177" s="69" t="s">
        <v>4801</v>
      </c>
      <c r="M177" s="73">
        <v>2.148088165999975</v>
      </c>
      <c r="N177" s="74">
        <v>1420.0804443359375</v>
      </c>
      <c r="O177" s="74">
        <v>8795.9365234375</v>
      </c>
      <c r="P177" s="75"/>
      <c r="Q177" s="76"/>
      <c r="R177" s="76"/>
      <c r="S177" s="88"/>
      <c r="T177" s="48">
        <v>0</v>
      </c>
      <c r="U177" s="48">
        <v>1</v>
      </c>
      <c r="V177" s="49">
        <v>0</v>
      </c>
      <c r="W177" s="49">
        <v>0.000948</v>
      </c>
      <c r="X177" s="49">
        <v>0.00283</v>
      </c>
      <c r="Y177" s="49">
        <v>0.493722</v>
      </c>
      <c r="Z177" s="49">
        <v>0</v>
      </c>
      <c r="AA177" s="49">
        <v>0</v>
      </c>
      <c r="AB177" s="71">
        <v>177</v>
      </c>
      <c r="AC177" s="71"/>
      <c r="AD177" s="72"/>
      <c r="AE177" s="78" t="s">
        <v>2862</v>
      </c>
      <c r="AF177" s="78">
        <v>1416</v>
      </c>
      <c r="AG177" s="78">
        <v>1296</v>
      </c>
      <c r="AH177" s="78">
        <v>4259</v>
      </c>
      <c r="AI177" s="78">
        <v>1080</v>
      </c>
      <c r="AJ177" s="78"/>
      <c r="AK177" s="78" t="s">
        <v>3240</v>
      </c>
      <c r="AL177" s="78"/>
      <c r="AM177" s="83" t="s">
        <v>3761</v>
      </c>
      <c r="AN177" s="78"/>
      <c r="AO177" s="80">
        <v>42612.56348379629</v>
      </c>
      <c r="AP177" s="83" t="s">
        <v>3984</v>
      </c>
      <c r="AQ177" s="78" t="b">
        <v>0</v>
      </c>
      <c r="AR177" s="78" t="b">
        <v>0</v>
      </c>
      <c r="AS177" s="78" t="b">
        <v>1</v>
      </c>
      <c r="AT177" s="78"/>
      <c r="AU177" s="78">
        <v>31</v>
      </c>
      <c r="AV177" s="83" t="s">
        <v>4181</v>
      </c>
      <c r="AW177" s="78" t="b">
        <v>0</v>
      </c>
      <c r="AX177" s="78" t="s">
        <v>4210</v>
      </c>
      <c r="AY177" s="83" t="s">
        <v>4385</v>
      </c>
      <c r="AZ177" s="78" t="s">
        <v>66</v>
      </c>
      <c r="BA177" s="78" t="str">
        <f>REPLACE(INDEX(GroupVertices[Group],MATCH(Vertices[[#This Row],[Vertex]],GroupVertices[Vertex],0)),1,1,"")</f>
        <v>1</v>
      </c>
      <c r="BB177" s="48"/>
      <c r="BC177" s="48"/>
      <c r="BD177" s="48"/>
      <c r="BE177" s="48"/>
      <c r="BF177" s="48" t="s">
        <v>664</v>
      </c>
      <c r="BG177" s="48" t="s">
        <v>664</v>
      </c>
      <c r="BH177" s="119" t="s">
        <v>5435</v>
      </c>
      <c r="BI177" s="119" t="s">
        <v>5435</v>
      </c>
      <c r="BJ177" s="119" t="s">
        <v>5500</v>
      </c>
      <c r="BK177" s="119" t="s">
        <v>5500</v>
      </c>
      <c r="BL177" s="119">
        <v>0</v>
      </c>
      <c r="BM177" s="123">
        <v>0</v>
      </c>
      <c r="BN177" s="119">
        <v>0</v>
      </c>
      <c r="BO177" s="123">
        <v>0</v>
      </c>
      <c r="BP177" s="119">
        <v>0</v>
      </c>
      <c r="BQ177" s="123">
        <v>0</v>
      </c>
      <c r="BR177" s="119">
        <v>40</v>
      </c>
      <c r="BS177" s="123">
        <v>100</v>
      </c>
      <c r="BT177" s="119">
        <v>40</v>
      </c>
      <c r="BU177" s="2"/>
      <c r="BV177" s="3"/>
      <c r="BW177" s="3"/>
      <c r="BX177" s="3"/>
      <c r="BY177" s="3"/>
    </row>
    <row r="178" spans="1:77" ht="41.45" customHeight="1">
      <c r="A178" s="64" t="s">
        <v>384</v>
      </c>
      <c r="C178" s="65"/>
      <c r="D178" s="65" t="s">
        <v>64</v>
      </c>
      <c r="E178" s="66">
        <v>166.7869524930505</v>
      </c>
      <c r="F178" s="68">
        <v>99.99393677553417</v>
      </c>
      <c r="G178" s="103" t="s">
        <v>863</v>
      </c>
      <c r="H178" s="65"/>
      <c r="I178" s="69" t="s">
        <v>384</v>
      </c>
      <c r="J178" s="70"/>
      <c r="K178" s="70"/>
      <c r="L178" s="69" t="s">
        <v>4802</v>
      </c>
      <c r="M178" s="73">
        <v>3.020670606979894</v>
      </c>
      <c r="N178" s="74">
        <v>194.9122772216797</v>
      </c>
      <c r="O178" s="74">
        <v>6233.4140625</v>
      </c>
      <c r="P178" s="75"/>
      <c r="Q178" s="76"/>
      <c r="R178" s="76"/>
      <c r="S178" s="88"/>
      <c r="T178" s="48">
        <v>0</v>
      </c>
      <c r="U178" s="48">
        <v>1</v>
      </c>
      <c r="V178" s="49">
        <v>0</v>
      </c>
      <c r="W178" s="49">
        <v>0.000948</v>
      </c>
      <c r="X178" s="49">
        <v>0.00283</v>
      </c>
      <c r="Y178" s="49">
        <v>0.493722</v>
      </c>
      <c r="Z178" s="49">
        <v>0</v>
      </c>
      <c r="AA178" s="49">
        <v>0</v>
      </c>
      <c r="AB178" s="71">
        <v>178</v>
      </c>
      <c r="AC178" s="71"/>
      <c r="AD178" s="72"/>
      <c r="AE178" s="78" t="s">
        <v>2863</v>
      </c>
      <c r="AF178" s="78">
        <v>5001</v>
      </c>
      <c r="AG178" s="78">
        <v>2281</v>
      </c>
      <c r="AH178" s="78">
        <v>684092</v>
      </c>
      <c r="AI178" s="78">
        <v>748791</v>
      </c>
      <c r="AJ178" s="78"/>
      <c r="AK178" s="78" t="s">
        <v>3241</v>
      </c>
      <c r="AL178" s="78"/>
      <c r="AM178" s="78"/>
      <c r="AN178" s="78"/>
      <c r="AO178" s="80">
        <v>41095.391226851854</v>
      </c>
      <c r="AP178" s="83" t="s">
        <v>3985</v>
      </c>
      <c r="AQ178" s="78" t="b">
        <v>1</v>
      </c>
      <c r="AR178" s="78" t="b">
        <v>0</v>
      </c>
      <c r="AS178" s="78" t="b">
        <v>1</v>
      </c>
      <c r="AT178" s="78"/>
      <c r="AU178" s="78">
        <v>151</v>
      </c>
      <c r="AV178" s="83" t="s">
        <v>4181</v>
      </c>
      <c r="AW178" s="78" t="b">
        <v>0</v>
      </c>
      <c r="AX178" s="78" t="s">
        <v>4210</v>
      </c>
      <c r="AY178" s="83" t="s">
        <v>4386</v>
      </c>
      <c r="AZ178" s="78" t="s">
        <v>66</v>
      </c>
      <c r="BA178" s="78" t="str">
        <f>REPLACE(INDEX(GroupVertices[Group],MATCH(Vertices[[#This Row],[Vertex]],GroupVertices[Vertex],0)),1,1,"")</f>
        <v>1</v>
      </c>
      <c r="BB178" s="48"/>
      <c r="BC178" s="48"/>
      <c r="BD178" s="48"/>
      <c r="BE178" s="48"/>
      <c r="BF178" s="48" t="s">
        <v>664</v>
      </c>
      <c r="BG178" s="48" t="s">
        <v>664</v>
      </c>
      <c r="BH178" s="119" t="s">
        <v>5435</v>
      </c>
      <c r="BI178" s="119" t="s">
        <v>5435</v>
      </c>
      <c r="BJ178" s="119" t="s">
        <v>5500</v>
      </c>
      <c r="BK178" s="119" t="s">
        <v>5500</v>
      </c>
      <c r="BL178" s="119">
        <v>0</v>
      </c>
      <c r="BM178" s="123">
        <v>0</v>
      </c>
      <c r="BN178" s="119">
        <v>0</v>
      </c>
      <c r="BO178" s="123">
        <v>0</v>
      </c>
      <c r="BP178" s="119">
        <v>0</v>
      </c>
      <c r="BQ178" s="123">
        <v>0</v>
      </c>
      <c r="BR178" s="119">
        <v>40</v>
      </c>
      <c r="BS178" s="123">
        <v>100</v>
      </c>
      <c r="BT178" s="119">
        <v>40</v>
      </c>
      <c r="BU178" s="2"/>
      <c r="BV178" s="3"/>
      <c r="BW178" s="3"/>
      <c r="BX178" s="3"/>
      <c r="BY178" s="3"/>
    </row>
    <row r="179" spans="1:77" ht="41.45" customHeight="1">
      <c r="A179" s="64" t="s">
        <v>385</v>
      </c>
      <c r="C179" s="65"/>
      <c r="D179" s="65" t="s">
        <v>64</v>
      </c>
      <c r="E179" s="66">
        <v>162.45120332573688</v>
      </c>
      <c r="F179" s="68">
        <v>99.99942849922834</v>
      </c>
      <c r="G179" s="103" t="s">
        <v>864</v>
      </c>
      <c r="H179" s="65"/>
      <c r="I179" s="69" t="s">
        <v>385</v>
      </c>
      <c r="J179" s="70"/>
      <c r="K179" s="70"/>
      <c r="L179" s="69" t="s">
        <v>4803</v>
      </c>
      <c r="M179" s="73">
        <v>1.1904621571682057</v>
      </c>
      <c r="N179" s="74">
        <v>5903.76953125</v>
      </c>
      <c r="O179" s="74">
        <v>6223.8515625</v>
      </c>
      <c r="P179" s="75"/>
      <c r="Q179" s="76"/>
      <c r="R179" s="76"/>
      <c r="S179" s="88"/>
      <c r="T179" s="48">
        <v>0</v>
      </c>
      <c r="U179" s="48">
        <v>2</v>
      </c>
      <c r="V179" s="49">
        <v>0</v>
      </c>
      <c r="W179" s="49">
        <v>0.001103</v>
      </c>
      <c r="X179" s="49">
        <v>0.004674</v>
      </c>
      <c r="Y179" s="49">
        <v>0.829018</v>
      </c>
      <c r="Z179" s="49">
        <v>1</v>
      </c>
      <c r="AA179" s="49">
        <v>0</v>
      </c>
      <c r="AB179" s="71">
        <v>179</v>
      </c>
      <c r="AC179" s="71"/>
      <c r="AD179" s="72"/>
      <c r="AE179" s="78" t="s">
        <v>2864</v>
      </c>
      <c r="AF179" s="78">
        <v>86</v>
      </c>
      <c r="AG179" s="78">
        <v>215</v>
      </c>
      <c r="AH179" s="78">
        <v>120</v>
      </c>
      <c r="AI179" s="78">
        <v>215</v>
      </c>
      <c r="AJ179" s="78"/>
      <c r="AK179" s="78" t="s">
        <v>3242</v>
      </c>
      <c r="AL179" s="78" t="s">
        <v>3457</v>
      </c>
      <c r="AM179" s="78"/>
      <c r="AN179" s="78"/>
      <c r="AO179" s="80">
        <v>43339.608611111114</v>
      </c>
      <c r="AP179" s="83" t="s">
        <v>3986</v>
      </c>
      <c r="AQ179" s="78" t="b">
        <v>0</v>
      </c>
      <c r="AR179" s="78" t="b">
        <v>0</v>
      </c>
      <c r="AS179" s="78" t="b">
        <v>0</v>
      </c>
      <c r="AT179" s="78"/>
      <c r="AU179" s="78">
        <v>1</v>
      </c>
      <c r="AV179" s="83" t="s">
        <v>4181</v>
      </c>
      <c r="AW179" s="78" t="b">
        <v>0</v>
      </c>
      <c r="AX179" s="78" t="s">
        <v>4210</v>
      </c>
      <c r="AY179" s="83" t="s">
        <v>4387</v>
      </c>
      <c r="AZ179" s="78" t="s">
        <v>66</v>
      </c>
      <c r="BA179" s="78" t="str">
        <f>REPLACE(INDEX(GroupVertices[Group],MATCH(Vertices[[#This Row],[Vertex]],GroupVertices[Vertex],0)),1,1,"")</f>
        <v>2</v>
      </c>
      <c r="BB179" s="48"/>
      <c r="BC179" s="48"/>
      <c r="BD179" s="48"/>
      <c r="BE179" s="48"/>
      <c r="BF179" s="48" t="s">
        <v>5378</v>
      </c>
      <c r="BG179" s="48" t="s">
        <v>5378</v>
      </c>
      <c r="BH179" s="119" t="s">
        <v>5438</v>
      </c>
      <c r="BI179" s="119" t="s">
        <v>5438</v>
      </c>
      <c r="BJ179" s="119" t="s">
        <v>5502</v>
      </c>
      <c r="BK179" s="119" t="s">
        <v>5502</v>
      </c>
      <c r="BL179" s="119">
        <v>1</v>
      </c>
      <c r="BM179" s="123">
        <v>1.2345679012345678</v>
      </c>
      <c r="BN179" s="119">
        <v>0</v>
      </c>
      <c r="BO179" s="123">
        <v>0</v>
      </c>
      <c r="BP179" s="119">
        <v>0</v>
      </c>
      <c r="BQ179" s="123">
        <v>0</v>
      </c>
      <c r="BR179" s="119">
        <v>80</v>
      </c>
      <c r="BS179" s="123">
        <v>98.76543209876543</v>
      </c>
      <c r="BT179" s="119">
        <v>81</v>
      </c>
      <c r="BU179" s="2"/>
      <c r="BV179" s="3"/>
      <c r="BW179" s="3"/>
      <c r="BX179" s="3"/>
      <c r="BY179" s="3"/>
    </row>
    <row r="180" spans="1:77" ht="41.45" customHeight="1">
      <c r="A180" s="64" t="s">
        <v>386</v>
      </c>
      <c r="C180" s="65"/>
      <c r="D180" s="65" t="s">
        <v>64</v>
      </c>
      <c r="E180" s="66">
        <v>166.85200971676142</v>
      </c>
      <c r="F180" s="68">
        <v>99.99385437309732</v>
      </c>
      <c r="G180" s="103" t="s">
        <v>865</v>
      </c>
      <c r="H180" s="65"/>
      <c r="I180" s="69" t="s">
        <v>386</v>
      </c>
      <c r="J180" s="70"/>
      <c r="K180" s="70"/>
      <c r="L180" s="69" t="s">
        <v>4804</v>
      </c>
      <c r="M180" s="73">
        <v>3.048132592432054</v>
      </c>
      <c r="N180" s="74">
        <v>3426.450927734375</v>
      </c>
      <c r="O180" s="74">
        <v>3576.878173828125</v>
      </c>
      <c r="P180" s="75"/>
      <c r="Q180" s="76"/>
      <c r="R180" s="76"/>
      <c r="S180" s="88"/>
      <c r="T180" s="48">
        <v>0</v>
      </c>
      <c r="U180" s="48">
        <v>1</v>
      </c>
      <c r="V180" s="49">
        <v>0</v>
      </c>
      <c r="W180" s="49">
        <v>0.000948</v>
      </c>
      <c r="X180" s="49">
        <v>0.00283</v>
      </c>
      <c r="Y180" s="49">
        <v>0.493722</v>
      </c>
      <c r="Z180" s="49">
        <v>0</v>
      </c>
      <c r="AA180" s="49">
        <v>0</v>
      </c>
      <c r="AB180" s="71">
        <v>180</v>
      </c>
      <c r="AC180" s="71"/>
      <c r="AD180" s="72"/>
      <c r="AE180" s="78" t="s">
        <v>2865</v>
      </c>
      <c r="AF180" s="78">
        <v>2636</v>
      </c>
      <c r="AG180" s="78">
        <v>2312</v>
      </c>
      <c r="AH180" s="78">
        <v>180616</v>
      </c>
      <c r="AI180" s="78">
        <v>50366</v>
      </c>
      <c r="AJ180" s="78"/>
      <c r="AK180" s="78" t="s">
        <v>3243</v>
      </c>
      <c r="AL180" s="78" t="s">
        <v>3567</v>
      </c>
      <c r="AM180" s="78"/>
      <c r="AN180" s="78"/>
      <c r="AO180" s="80">
        <v>41169.999444444446</v>
      </c>
      <c r="AP180" s="83" t="s">
        <v>3987</v>
      </c>
      <c r="AQ180" s="78" t="b">
        <v>1</v>
      </c>
      <c r="AR180" s="78" t="b">
        <v>0</v>
      </c>
      <c r="AS180" s="78" t="b">
        <v>1</v>
      </c>
      <c r="AT180" s="78"/>
      <c r="AU180" s="78">
        <v>432</v>
      </c>
      <c r="AV180" s="83" t="s">
        <v>4181</v>
      </c>
      <c r="AW180" s="78" t="b">
        <v>0</v>
      </c>
      <c r="AX180" s="78" t="s">
        <v>4210</v>
      </c>
      <c r="AY180" s="83" t="s">
        <v>4388</v>
      </c>
      <c r="AZ180" s="78" t="s">
        <v>66</v>
      </c>
      <c r="BA180" s="78" t="str">
        <f>REPLACE(INDEX(GroupVertices[Group],MATCH(Vertices[[#This Row],[Vertex]],GroupVertices[Vertex],0)),1,1,"")</f>
        <v>1</v>
      </c>
      <c r="BB180" s="48"/>
      <c r="BC180" s="48"/>
      <c r="BD180" s="48"/>
      <c r="BE180" s="48"/>
      <c r="BF180" s="48" t="s">
        <v>660</v>
      </c>
      <c r="BG180" s="48" t="s">
        <v>660</v>
      </c>
      <c r="BH180" s="119" t="s">
        <v>5427</v>
      </c>
      <c r="BI180" s="119" t="s">
        <v>5427</v>
      </c>
      <c r="BJ180" s="119" t="s">
        <v>5494</v>
      </c>
      <c r="BK180" s="119" t="s">
        <v>5494</v>
      </c>
      <c r="BL180" s="119">
        <v>1</v>
      </c>
      <c r="BM180" s="123">
        <v>2.9411764705882355</v>
      </c>
      <c r="BN180" s="119">
        <v>0</v>
      </c>
      <c r="BO180" s="123">
        <v>0</v>
      </c>
      <c r="BP180" s="119">
        <v>0</v>
      </c>
      <c r="BQ180" s="123">
        <v>0</v>
      </c>
      <c r="BR180" s="119">
        <v>33</v>
      </c>
      <c r="BS180" s="123">
        <v>97.05882352941177</v>
      </c>
      <c r="BT180" s="119">
        <v>34</v>
      </c>
      <c r="BU180" s="2"/>
      <c r="BV180" s="3"/>
      <c r="BW180" s="3"/>
      <c r="BX180" s="3"/>
      <c r="BY180" s="3"/>
    </row>
    <row r="181" spans="1:77" ht="41.45" customHeight="1">
      <c r="A181" s="64" t="s">
        <v>387</v>
      </c>
      <c r="C181" s="65"/>
      <c r="D181" s="65" t="s">
        <v>64</v>
      </c>
      <c r="E181" s="66">
        <v>167.60331571961635</v>
      </c>
      <c r="F181" s="68">
        <v>99.99290275785893</v>
      </c>
      <c r="G181" s="103" t="s">
        <v>866</v>
      </c>
      <c r="H181" s="65"/>
      <c r="I181" s="69" t="s">
        <v>387</v>
      </c>
      <c r="J181" s="70"/>
      <c r="K181" s="70"/>
      <c r="L181" s="69" t="s">
        <v>4805</v>
      </c>
      <c r="M181" s="73">
        <v>3.365274230879578</v>
      </c>
      <c r="N181" s="74">
        <v>8802.0859375</v>
      </c>
      <c r="O181" s="74">
        <v>4867.6259765625</v>
      </c>
      <c r="P181" s="75"/>
      <c r="Q181" s="76"/>
      <c r="R181" s="76"/>
      <c r="S181" s="88"/>
      <c r="T181" s="48">
        <v>0</v>
      </c>
      <c r="U181" s="48">
        <v>2</v>
      </c>
      <c r="V181" s="49">
        <v>0</v>
      </c>
      <c r="W181" s="49">
        <v>0.0006</v>
      </c>
      <c r="X181" s="49">
        <v>8E-05</v>
      </c>
      <c r="Y181" s="49">
        <v>0.559317</v>
      </c>
      <c r="Z181" s="49">
        <v>0.5</v>
      </c>
      <c r="AA181" s="49">
        <v>0</v>
      </c>
      <c r="AB181" s="71">
        <v>181</v>
      </c>
      <c r="AC181" s="71"/>
      <c r="AD181" s="72"/>
      <c r="AE181" s="78" t="s">
        <v>2866</v>
      </c>
      <c r="AF181" s="78">
        <v>4652</v>
      </c>
      <c r="AG181" s="78">
        <v>2670</v>
      </c>
      <c r="AH181" s="78">
        <v>718933</v>
      </c>
      <c r="AI181" s="78">
        <v>4613</v>
      </c>
      <c r="AJ181" s="78"/>
      <c r="AK181" s="78" t="s">
        <v>3244</v>
      </c>
      <c r="AL181" s="78" t="s">
        <v>3568</v>
      </c>
      <c r="AM181" s="78"/>
      <c r="AN181" s="78"/>
      <c r="AO181" s="80">
        <v>40416.3840625</v>
      </c>
      <c r="AP181" s="78"/>
      <c r="AQ181" s="78" t="b">
        <v>0</v>
      </c>
      <c r="AR181" s="78" t="b">
        <v>0</v>
      </c>
      <c r="AS181" s="78" t="b">
        <v>0</v>
      </c>
      <c r="AT181" s="78"/>
      <c r="AU181" s="78">
        <v>1108</v>
      </c>
      <c r="AV181" s="83" t="s">
        <v>4194</v>
      </c>
      <c r="AW181" s="78" t="b">
        <v>0</v>
      </c>
      <c r="AX181" s="78" t="s">
        <v>4210</v>
      </c>
      <c r="AY181" s="83" t="s">
        <v>4389</v>
      </c>
      <c r="AZ181" s="78" t="s">
        <v>66</v>
      </c>
      <c r="BA181" s="78" t="str">
        <f>REPLACE(INDEX(GroupVertices[Group],MATCH(Vertices[[#This Row],[Vertex]],GroupVertices[Vertex],0)),1,1,"")</f>
        <v>3</v>
      </c>
      <c r="BB181" s="48"/>
      <c r="BC181" s="48"/>
      <c r="BD181" s="48"/>
      <c r="BE181" s="48"/>
      <c r="BF181" s="48" t="s">
        <v>663</v>
      </c>
      <c r="BG181" s="48" t="s">
        <v>663</v>
      </c>
      <c r="BH181" s="119" t="s">
        <v>5431</v>
      </c>
      <c r="BI181" s="119" t="s">
        <v>5431</v>
      </c>
      <c r="BJ181" s="119" t="s">
        <v>5497</v>
      </c>
      <c r="BK181" s="119" t="s">
        <v>5497</v>
      </c>
      <c r="BL181" s="119">
        <v>0</v>
      </c>
      <c r="BM181" s="123">
        <v>0</v>
      </c>
      <c r="BN181" s="119">
        <v>0</v>
      </c>
      <c r="BO181" s="123">
        <v>0</v>
      </c>
      <c r="BP181" s="119">
        <v>0</v>
      </c>
      <c r="BQ181" s="123">
        <v>0</v>
      </c>
      <c r="BR181" s="119">
        <v>6</v>
      </c>
      <c r="BS181" s="123">
        <v>100</v>
      </c>
      <c r="BT181" s="119">
        <v>6</v>
      </c>
      <c r="BU181" s="2"/>
      <c r="BV181" s="3"/>
      <c r="BW181" s="3"/>
      <c r="BX181" s="3"/>
      <c r="BY181" s="3"/>
    </row>
    <row r="182" spans="1:77" ht="41.45" customHeight="1">
      <c r="A182" s="64" t="s">
        <v>388</v>
      </c>
      <c r="C182" s="65"/>
      <c r="D182" s="65" t="s">
        <v>64</v>
      </c>
      <c r="E182" s="66">
        <v>164.4260048583807</v>
      </c>
      <c r="F182" s="68">
        <v>99.99692718654866</v>
      </c>
      <c r="G182" s="103" t="s">
        <v>867</v>
      </c>
      <c r="H182" s="65"/>
      <c r="I182" s="69" t="s">
        <v>388</v>
      </c>
      <c r="J182" s="70"/>
      <c r="K182" s="70"/>
      <c r="L182" s="69" t="s">
        <v>4806</v>
      </c>
      <c r="M182" s="73">
        <v>2.024066296216027</v>
      </c>
      <c r="N182" s="74">
        <v>3287.664306640625</v>
      </c>
      <c r="O182" s="74">
        <v>3451.665283203125</v>
      </c>
      <c r="P182" s="75"/>
      <c r="Q182" s="76"/>
      <c r="R182" s="76"/>
      <c r="S182" s="88"/>
      <c r="T182" s="48">
        <v>0</v>
      </c>
      <c r="U182" s="48">
        <v>1</v>
      </c>
      <c r="V182" s="49">
        <v>0</v>
      </c>
      <c r="W182" s="49">
        <v>0.000948</v>
      </c>
      <c r="X182" s="49">
        <v>0.00283</v>
      </c>
      <c r="Y182" s="49">
        <v>0.493722</v>
      </c>
      <c r="Z182" s="49">
        <v>0</v>
      </c>
      <c r="AA182" s="49">
        <v>0</v>
      </c>
      <c r="AB182" s="71">
        <v>182</v>
      </c>
      <c r="AC182" s="71"/>
      <c r="AD182" s="72"/>
      <c r="AE182" s="78" t="s">
        <v>2867</v>
      </c>
      <c r="AF182" s="78">
        <v>5002</v>
      </c>
      <c r="AG182" s="78">
        <v>1156</v>
      </c>
      <c r="AH182" s="78">
        <v>119651</v>
      </c>
      <c r="AI182" s="78">
        <v>138568</v>
      </c>
      <c r="AJ182" s="78"/>
      <c r="AK182" s="78" t="s">
        <v>3245</v>
      </c>
      <c r="AL182" s="78" t="s">
        <v>3569</v>
      </c>
      <c r="AM182" s="78"/>
      <c r="AN182" s="78"/>
      <c r="AO182" s="80">
        <v>41113.605729166666</v>
      </c>
      <c r="AP182" s="83" t="s">
        <v>3988</v>
      </c>
      <c r="AQ182" s="78" t="b">
        <v>0</v>
      </c>
      <c r="AR182" s="78" t="b">
        <v>0</v>
      </c>
      <c r="AS182" s="78" t="b">
        <v>0</v>
      </c>
      <c r="AT182" s="78"/>
      <c r="AU182" s="78">
        <v>6</v>
      </c>
      <c r="AV182" s="83" t="s">
        <v>4181</v>
      </c>
      <c r="AW182" s="78" t="b">
        <v>0</v>
      </c>
      <c r="AX182" s="78" t="s">
        <v>4210</v>
      </c>
      <c r="AY182" s="83" t="s">
        <v>4390</v>
      </c>
      <c r="AZ182" s="78" t="s">
        <v>66</v>
      </c>
      <c r="BA182" s="78" t="str">
        <f>REPLACE(INDEX(GroupVertices[Group],MATCH(Vertices[[#This Row],[Vertex]],GroupVertices[Vertex],0)),1,1,"")</f>
        <v>1</v>
      </c>
      <c r="BB182" s="48"/>
      <c r="BC182" s="48"/>
      <c r="BD182" s="48"/>
      <c r="BE182" s="48"/>
      <c r="BF182" s="48" t="s">
        <v>660</v>
      </c>
      <c r="BG182" s="48" t="s">
        <v>660</v>
      </c>
      <c r="BH182" s="119" t="s">
        <v>5427</v>
      </c>
      <c r="BI182" s="119" t="s">
        <v>5427</v>
      </c>
      <c r="BJ182" s="119" t="s">
        <v>5494</v>
      </c>
      <c r="BK182" s="119" t="s">
        <v>5494</v>
      </c>
      <c r="BL182" s="119">
        <v>1</v>
      </c>
      <c r="BM182" s="123">
        <v>2.9411764705882355</v>
      </c>
      <c r="BN182" s="119">
        <v>0</v>
      </c>
      <c r="BO182" s="123">
        <v>0</v>
      </c>
      <c r="BP182" s="119">
        <v>0</v>
      </c>
      <c r="BQ182" s="123">
        <v>0</v>
      </c>
      <c r="BR182" s="119">
        <v>33</v>
      </c>
      <c r="BS182" s="123">
        <v>97.05882352941177</v>
      </c>
      <c r="BT182" s="119">
        <v>34</v>
      </c>
      <c r="BU182" s="2"/>
      <c r="BV182" s="3"/>
      <c r="BW182" s="3"/>
      <c r="BX182" s="3"/>
      <c r="BY182" s="3"/>
    </row>
    <row r="183" spans="1:77" ht="41.45" customHeight="1">
      <c r="A183" s="64" t="s">
        <v>389</v>
      </c>
      <c r="C183" s="65"/>
      <c r="D183" s="65" t="s">
        <v>64</v>
      </c>
      <c r="E183" s="66">
        <v>168.40708722546393</v>
      </c>
      <c r="F183" s="68">
        <v>99.99188468904244</v>
      </c>
      <c r="G183" s="103" t="s">
        <v>868</v>
      </c>
      <c r="H183" s="65"/>
      <c r="I183" s="69" t="s">
        <v>389</v>
      </c>
      <c r="J183" s="70"/>
      <c r="K183" s="70"/>
      <c r="L183" s="69" t="s">
        <v>4807</v>
      </c>
      <c r="M183" s="73">
        <v>3.704562631788521</v>
      </c>
      <c r="N183" s="74">
        <v>350.05474853515625</v>
      </c>
      <c r="O183" s="74">
        <v>5633.861328125</v>
      </c>
      <c r="P183" s="75"/>
      <c r="Q183" s="76"/>
      <c r="R183" s="76"/>
      <c r="S183" s="88"/>
      <c r="T183" s="48">
        <v>0</v>
      </c>
      <c r="U183" s="48">
        <v>1</v>
      </c>
      <c r="V183" s="49">
        <v>0</v>
      </c>
      <c r="W183" s="49">
        <v>0.000948</v>
      </c>
      <c r="X183" s="49">
        <v>0.00283</v>
      </c>
      <c r="Y183" s="49">
        <v>0.493722</v>
      </c>
      <c r="Z183" s="49">
        <v>0</v>
      </c>
      <c r="AA183" s="49">
        <v>0</v>
      </c>
      <c r="AB183" s="71">
        <v>183</v>
      </c>
      <c r="AC183" s="71"/>
      <c r="AD183" s="72"/>
      <c r="AE183" s="78" t="s">
        <v>2868</v>
      </c>
      <c r="AF183" s="78">
        <v>994</v>
      </c>
      <c r="AG183" s="78">
        <v>3053</v>
      </c>
      <c r="AH183" s="78">
        <v>179141</v>
      </c>
      <c r="AI183" s="78">
        <v>9713</v>
      </c>
      <c r="AJ183" s="78"/>
      <c r="AK183" s="78" t="s">
        <v>3246</v>
      </c>
      <c r="AL183" s="78" t="s">
        <v>3570</v>
      </c>
      <c r="AM183" s="78"/>
      <c r="AN183" s="78"/>
      <c r="AO183" s="80">
        <v>40763.77722222222</v>
      </c>
      <c r="AP183" s="83" t="s">
        <v>3989</v>
      </c>
      <c r="AQ183" s="78" t="b">
        <v>0</v>
      </c>
      <c r="AR183" s="78" t="b">
        <v>0</v>
      </c>
      <c r="AS183" s="78" t="b">
        <v>0</v>
      </c>
      <c r="AT183" s="78"/>
      <c r="AU183" s="78">
        <v>246</v>
      </c>
      <c r="AV183" s="83" t="s">
        <v>4183</v>
      </c>
      <c r="AW183" s="78" t="b">
        <v>0</v>
      </c>
      <c r="AX183" s="78" t="s">
        <v>4210</v>
      </c>
      <c r="AY183" s="83" t="s">
        <v>4391</v>
      </c>
      <c r="AZ183" s="78" t="s">
        <v>66</v>
      </c>
      <c r="BA183" s="78" t="str">
        <f>REPLACE(INDEX(GroupVertices[Group],MATCH(Vertices[[#This Row],[Vertex]],GroupVertices[Vertex],0)),1,1,"")</f>
        <v>1</v>
      </c>
      <c r="BB183" s="48"/>
      <c r="BC183" s="48"/>
      <c r="BD183" s="48"/>
      <c r="BE183" s="48"/>
      <c r="BF183" s="48" t="s">
        <v>5377</v>
      </c>
      <c r="BG183" s="48" t="s">
        <v>5406</v>
      </c>
      <c r="BH183" s="119" t="s">
        <v>5437</v>
      </c>
      <c r="BI183" s="119" t="s">
        <v>5472</v>
      </c>
      <c r="BJ183" s="119" t="s">
        <v>5501</v>
      </c>
      <c r="BK183" s="119" t="s">
        <v>5518</v>
      </c>
      <c r="BL183" s="119">
        <v>1</v>
      </c>
      <c r="BM183" s="123">
        <v>1.3513513513513513</v>
      </c>
      <c r="BN183" s="119">
        <v>0</v>
      </c>
      <c r="BO183" s="123">
        <v>0</v>
      </c>
      <c r="BP183" s="119">
        <v>0</v>
      </c>
      <c r="BQ183" s="123">
        <v>0</v>
      </c>
      <c r="BR183" s="119">
        <v>73</v>
      </c>
      <c r="BS183" s="123">
        <v>98.64864864864865</v>
      </c>
      <c r="BT183" s="119">
        <v>74</v>
      </c>
      <c r="BU183" s="2"/>
      <c r="BV183" s="3"/>
      <c r="BW183" s="3"/>
      <c r="BX183" s="3"/>
      <c r="BY183" s="3"/>
    </row>
    <row r="184" spans="1:77" ht="41.45" customHeight="1">
      <c r="A184" s="64" t="s">
        <v>390</v>
      </c>
      <c r="C184" s="65"/>
      <c r="D184" s="65" t="s">
        <v>64</v>
      </c>
      <c r="E184" s="66">
        <v>162.46169642633544</v>
      </c>
      <c r="F184" s="68">
        <v>99.99941520851272</v>
      </c>
      <c r="G184" s="103" t="s">
        <v>869</v>
      </c>
      <c r="H184" s="65"/>
      <c r="I184" s="69" t="s">
        <v>390</v>
      </c>
      <c r="J184" s="70"/>
      <c r="K184" s="70"/>
      <c r="L184" s="69" t="s">
        <v>4808</v>
      </c>
      <c r="M184" s="73">
        <v>1.1948915096604895</v>
      </c>
      <c r="N184" s="74">
        <v>2250.95654296875</v>
      </c>
      <c r="O184" s="74">
        <v>6811.91455078125</v>
      </c>
      <c r="P184" s="75"/>
      <c r="Q184" s="76"/>
      <c r="R184" s="76"/>
      <c r="S184" s="88"/>
      <c r="T184" s="48">
        <v>0</v>
      </c>
      <c r="U184" s="48">
        <v>1</v>
      </c>
      <c r="V184" s="49">
        <v>0</v>
      </c>
      <c r="W184" s="49">
        <v>0.000948</v>
      </c>
      <c r="X184" s="49">
        <v>0.00283</v>
      </c>
      <c r="Y184" s="49">
        <v>0.493722</v>
      </c>
      <c r="Z184" s="49">
        <v>0</v>
      </c>
      <c r="AA184" s="49">
        <v>0</v>
      </c>
      <c r="AB184" s="71">
        <v>184</v>
      </c>
      <c r="AC184" s="71"/>
      <c r="AD184" s="72"/>
      <c r="AE184" s="78" t="s">
        <v>2869</v>
      </c>
      <c r="AF184" s="78">
        <v>595</v>
      </c>
      <c r="AG184" s="78">
        <v>220</v>
      </c>
      <c r="AH184" s="78">
        <v>4277</v>
      </c>
      <c r="AI184" s="78">
        <v>5139</v>
      </c>
      <c r="AJ184" s="78"/>
      <c r="AK184" s="78" t="s">
        <v>3247</v>
      </c>
      <c r="AL184" s="78" t="s">
        <v>3571</v>
      </c>
      <c r="AM184" s="78"/>
      <c r="AN184" s="78"/>
      <c r="AO184" s="80">
        <v>40701.92890046296</v>
      </c>
      <c r="AP184" s="83" t="s">
        <v>3990</v>
      </c>
      <c r="AQ184" s="78" t="b">
        <v>0</v>
      </c>
      <c r="AR184" s="78" t="b">
        <v>0</v>
      </c>
      <c r="AS184" s="78" t="b">
        <v>1</v>
      </c>
      <c r="AT184" s="78"/>
      <c r="AU184" s="78">
        <v>13</v>
      </c>
      <c r="AV184" s="83" t="s">
        <v>4181</v>
      </c>
      <c r="AW184" s="78" t="b">
        <v>0</v>
      </c>
      <c r="AX184" s="78" t="s">
        <v>4210</v>
      </c>
      <c r="AY184" s="83" t="s">
        <v>4392</v>
      </c>
      <c r="AZ184" s="78" t="s">
        <v>66</v>
      </c>
      <c r="BA184" s="78" t="str">
        <f>REPLACE(INDEX(GroupVertices[Group],MATCH(Vertices[[#This Row],[Vertex]],GroupVertices[Vertex],0)),1,1,"")</f>
        <v>1</v>
      </c>
      <c r="BB184" s="48"/>
      <c r="BC184" s="48"/>
      <c r="BD184" s="48"/>
      <c r="BE184" s="48"/>
      <c r="BF184" s="48" t="s">
        <v>660</v>
      </c>
      <c r="BG184" s="48" t="s">
        <v>660</v>
      </c>
      <c r="BH184" s="119" t="s">
        <v>5427</v>
      </c>
      <c r="BI184" s="119" t="s">
        <v>5427</v>
      </c>
      <c r="BJ184" s="119" t="s">
        <v>5494</v>
      </c>
      <c r="BK184" s="119" t="s">
        <v>5494</v>
      </c>
      <c r="BL184" s="119">
        <v>1</v>
      </c>
      <c r="BM184" s="123">
        <v>2.9411764705882355</v>
      </c>
      <c r="BN184" s="119">
        <v>0</v>
      </c>
      <c r="BO184" s="123">
        <v>0</v>
      </c>
      <c r="BP184" s="119">
        <v>0</v>
      </c>
      <c r="BQ184" s="123">
        <v>0</v>
      </c>
      <c r="BR184" s="119">
        <v>33</v>
      </c>
      <c r="BS184" s="123">
        <v>97.05882352941177</v>
      </c>
      <c r="BT184" s="119">
        <v>34</v>
      </c>
      <c r="BU184" s="2"/>
      <c r="BV184" s="3"/>
      <c r="BW184" s="3"/>
      <c r="BX184" s="3"/>
      <c r="BY184" s="3"/>
    </row>
    <row r="185" spans="1:77" ht="41.45" customHeight="1">
      <c r="A185" s="64" t="s">
        <v>391</v>
      </c>
      <c r="C185" s="65"/>
      <c r="D185" s="65" t="s">
        <v>64</v>
      </c>
      <c r="E185" s="66">
        <v>163.64112093361047</v>
      </c>
      <c r="F185" s="68">
        <v>99.99792133207704</v>
      </c>
      <c r="G185" s="103" t="s">
        <v>870</v>
      </c>
      <c r="H185" s="65"/>
      <c r="I185" s="69" t="s">
        <v>391</v>
      </c>
      <c r="J185" s="70"/>
      <c r="K185" s="70"/>
      <c r="L185" s="69" t="s">
        <v>4809</v>
      </c>
      <c r="M185" s="73">
        <v>1.6927507297931947</v>
      </c>
      <c r="N185" s="74">
        <v>3634.060546875</v>
      </c>
      <c r="O185" s="74">
        <v>7638.46875</v>
      </c>
      <c r="P185" s="75"/>
      <c r="Q185" s="76"/>
      <c r="R185" s="76"/>
      <c r="S185" s="88"/>
      <c r="T185" s="48">
        <v>0</v>
      </c>
      <c r="U185" s="48">
        <v>1</v>
      </c>
      <c r="V185" s="49">
        <v>0</v>
      </c>
      <c r="W185" s="49">
        <v>0.000948</v>
      </c>
      <c r="X185" s="49">
        <v>0.00283</v>
      </c>
      <c r="Y185" s="49">
        <v>0.493722</v>
      </c>
      <c r="Z185" s="49">
        <v>0</v>
      </c>
      <c r="AA185" s="49">
        <v>0</v>
      </c>
      <c r="AB185" s="71">
        <v>185</v>
      </c>
      <c r="AC185" s="71"/>
      <c r="AD185" s="72"/>
      <c r="AE185" s="78" t="s">
        <v>391</v>
      </c>
      <c r="AF185" s="78">
        <v>1293</v>
      </c>
      <c r="AG185" s="78">
        <v>782</v>
      </c>
      <c r="AH185" s="78">
        <v>112198</v>
      </c>
      <c r="AI185" s="78">
        <v>24993</v>
      </c>
      <c r="AJ185" s="78"/>
      <c r="AK185" s="78" t="s">
        <v>3248</v>
      </c>
      <c r="AL185" s="78"/>
      <c r="AM185" s="78"/>
      <c r="AN185" s="78"/>
      <c r="AO185" s="80">
        <v>39969.99729166667</v>
      </c>
      <c r="AP185" s="83" t="s">
        <v>3991</v>
      </c>
      <c r="AQ185" s="78" t="b">
        <v>0</v>
      </c>
      <c r="AR185" s="78" t="b">
        <v>0</v>
      </c>
      <c r="AS185" s="78" t="b">
        <v>0</v>
      </c>
      <c r="AT185" s="78"/>
      <c r="AU185" s="78">
        <v>103</v>
      </c>
      <c r="AV185" s="83" t="s">
        <v>4198</v>
      </c>
      <c r="AW185" s="78" t="b">
        <v>0</v>
      </c>
      <c r="AX185" s="78" t="s">
        <v>4210</v>
      </c>
      <c r="AY185" s="83" t="s">
        <v>4393</v>
      </c>
      <c r="AZ185" s="78" t="s">
        <v>66</v>
      </c>
      <c r="BA185" s="78" t="str">
        <f>REPLACE(INDEX(GroupVertices[Group],MATCH(Vertices[[#This Row],[Vertex]],GroupVertices[Vertex],0)),1,1,"")</f>
        <v>1</v>
      </c>
      <c r="BB185" s="48"/>
      <c r="BC185" s="48"/>
      <c r="BD185" s="48"/>
      <c r="BE185" s="48"/>
      <c r="BF185" s="48" t="s">
        <v>664</v>
      </c>
      <c r="BG185" s="48" t="s">
        <v>664</v>
      </c>
      <c r="BH185" s="119" t="s">
        <v>5435</v>
      </c>
      <c r="BI185" s="119" t="s">
        <v>5435</v>
      </c>
      <c r="BJ185" s="119" t="s">
        <v>5500</v>
      </c>
      <c r="BK185" s="119" t="s">
        <v>5500</v>
      </c>
      <c r="BL185" s="119">
        <v>0</v>
      </c>
      <c r="BM185" s="123">
        <v>0</v>
      </c>
      <c r="BN185" s="119">
        <v>0</v>
      </c>
      <c r="BO185" s="123">
        <v>0</v>
      </c>
      <c r="BP185" s="119">
        <v>0</v>
      </c>
      <c r="BQ185" s="123">
        <v>0</v>
      </c>
      <c r="BR185" s="119">
        <v>40</v>
      </c>
      <c r="BS185" s="123">
        <v>100</v>
      </c>
      <c r="BT185" s="119">
        <v>40</v>
      </c>
      <c r="BU185" s="2"/>
      <c r="BV185" s="3"/>
      <c r="BW185" s="3"/>
      <c r="BX185" s="3"/>
      <c r="BY185" s="3"/>
    </row>
    <row r="186" spans="1:77" ht="41.45" customHeight="1">
      <c r="A186" s="64" t="s">
        <v>392</v>
      </c>
      <c r="C186" s="65"/>
      <c r="D186" s="65" t="s">
        <v>64</v>
      </c>
      <c r="E186" s="66">
        <v>163.1059728030853</v>
      </c>
      <c r="F186" s="68">
        <v>99.99859915857365</v>
      </c>
      <c r="G186" s="103" t="s">
        <v>871</v>
      </c>
      <c r="H186" s="65"/>
      <c r="I186" s="69" t="s">
        <v>392</v>
      </c>
      <c r="J186" s="70"/>
      <c r="K186" s="70"/>
      <c r="L186" s="69" t="s">
        <v>4810</v>
      </c>
      <c r="M186" s="73">
        <v>1.4668537526867182</v>
      </c>
      <c r="N186" s="74">
        <v>1588.031494140625</v>
      </c>
      <c r="O186" s="74">
        <v>812.3699340820312</v>
      </c>
      <c r="P186" s="75"/>
      <c r="Q186" s="76"/>
      <c r="R186" s="76"/>
      <c r="S186" s="88"/>
      <c r="T186" s="48">
        <v>0</v>
      </c>
      <c r="U186" s="48">
        <v>1</v>
      </c>
      <c r="V186" s="49">
        <v>0</v>
      </c>
      <c r="W186" s="49">
        <v>0.000948</v>
      </c>
      <c r="X186" s="49">
        <v>0.00283</v>
      </c>
      <c r="Y186" s="49">
        <v>0.493722</v>
      </c>
      <c r="Z186" s="49">
        <v>0</v>
      </c>
      <c r="AA186" s="49">
        <v>0</v>
      </c>
      <c r="AB186" s="71">
        <v>186</v>
      </c>
      <c r="AC186" s="71"/>
      <c r="AD186" s="72"/>
      <c r="AE186" s="78" t="s">
        <v>2870</v>
      </c>
      <c r="AF186" s="78">
        <v>385</v>
      </c>
      <c r="AG186" s="78">
        <v>527</v>
      </c>
      <c r="AH186" s="78">
        <v>28925</v>
      </c>
      <c r="AI186" s="78">
        <v>5999</v>
      </c>
      <c r="AJ186" s="78"/>
      <c r="AK186" s="78" t="s">
        <v>3249</v>
      </c>
      <c r="AL186" s="78"/>
      <c r="AM186" s="83" t="s">
        <v>3762</v>
      </c>
      <c r="AN186" s="78"/>
      <c r="AO186" s="80">
        <v>41362.92413194444</v>
      </c>
      <c r="AP186" s="78"/>
      <c r="AQ186" s="78" t="b">
        <v>1</v>
      </c>
      <c r="AR186" s="78" t="b">
        <v>0</v>
      </c>
      <c r="AS186" s="78" t="b">
        <v>1</v>
      </c>
      <c r="AT186" s="78"/>
      <c r="AU186" s="78">
        <v>57</v>
      </c>
      <c r="AV186" s="83" t="s">
        <v>4181</v>
      </c>
      <c r="AW186" s="78" t="b">
        <v>0</v>
      </c>
      <c r="AX186" s="78" t="s">
        <v>4210</v>
      </c>
      <c r="AY186" s="83" t="s">
        <v>4394</v>
      </c>
      <c r="AZ186" s="78" t="s">
        <v>66</v>
      </c>
      <c r="BA186" s="78" t="str">
        <f>REPLACE(INDEX(GroupVertices[Group],MATCH(Vertices[[#This Row],[Vertex]],GroupVertices[Vertex],0)),1,1,"")</f>
        <v>1</v>
      </c>
      <c r="BB186" s="48"/>
      <c r="BC186" s="48"/>
      <c r="BD186" s="48"/>
      <c r="BE186" s="48"/>
      <c r="BF186" s="48" t="s">
        <v>5377</v>
      </c>
      <c r="BG186" s="48" t="s">
        <v>5406</v>
      </c>
      <c r="BH186" s="119" t="s">
        <v>5439</v>
      </c>
      <c r="BI186" s="119" t="s">
        <v>5473</v>
      </c>
      <c r="BJ186" s="119" t="s">
        <v>5503</v>
      </c>
      <c r="BK186" s="119" t="s">
        <v>5519</v>
      </c>
      <c r="BL186" s="119">
        <v>1</v>
      </c>
      <c r="BM186" s="123">
        <v>1.3513513513513513</v>
      </c>
      <c r="BN186" s="119">
        <v>0</v>
      </c>
      <c r="BO186" s="123">
        <v>0</v>
      </c>
      <c r="BP186" s="119">
        <v>0</v>
      </c>
      <c r="BQ186" s="123">
        <v>0</v>
      </c>
      <c r="BR186" s="119">
        <v>73</v>
      </c>
      <c r="BS186" s="123">
        <v>98.64864864864865</v>
      </c>
      <c r="BT186" s="119">
        <v>74</v>
      </c>
      <c r="BU186" s="2"/>
      <c r="BV186" s="3"/>
      <c r="BW186" s="3"/>
      <c r="BX186" s="3"/>
      <c r="BY186" s="3"/>
    </row>
    <row r="187" spans="1:77" ht="41.45" customHeight="1">
      <c r="A187" s="64" t="s">
        <v>393</v>
      </c>
      <c r="C187" s="65"/>
      <c r="D187" s="65" t="s">
        <v>64</v>
      </c>
      <c r="E187" s="66">
        <v>163.44385064235806</v>
      </c>
      <c r="F187" s="68">
        <v>99.9981711975307</v>
      </c>
      <c r="G187" s="103" t="s">
        <v>872</v>
      </c>
      <c r="H187" s="65"/>
      <c r="I187" s="69" t="s">
        <v>393</v>
      </c>
      <c r="J187" s="70"/>
      <c r="K187" s="70"/>
      <c r="L187" s="69" t="s">
        <v>4811</v>
      </c>
      <c r="M187" s="73">
        <v>1.6094789029382581</v>
      </c>
      <c r="N187" s="74">
        <v>7343.94091796875</v>
      </c>
      <c r="O187" s="74">
        <v>4244.79931640625</v>
      </c>
      <c r="P187" s="75"/>
      <c r="Q187" s="76"/>
      <c r="R187" s="76"/>
      <c r="S187" s="88"/>
      <c r="T187" s="48">
        <v>0</v>
      </c>
      <c r="U187" s="48">
        <v>2</v>
      </c>
      <c r="V187" s="49">
        <v>0</v>
      </c>
      <c r="W187" s="49">
        <v>0.001103</v>
      </c>
      <c r="X187" s="49">
        <v>0.004674</v>
      </c>
      <c r="Y187" s="49">
        <v>0.829018</v>
      </c>
      <c r="Z187" s="49">
        <v>1</v>
      </c>
      <c r="AA187" s="49">
        <v>0</v>
      </c>
      <c r="AB187" s="71">
        <v>187</v>
      </c>
      <c r="AC187" s="71"/>
      <c r="AD187" s="72"/>
      <c r="AE187" s="78" t="s">
        <v>2871</v>
      </c>
      <c r="AF187" s="78">
        <v>1437</v>
      </c>
      <c r="AG187" s="78">
        <v>688</v>
      </c>
      <c r="AH187" s="78">
        <v>7074</v>
      </c>
      <c r="AI187" s="78">
        <v>5767</v>
      </c>
      <c r="AJ187" s="78"/>
      <c r="AK187" s="78" t="s">
        <v>3250</v>
      </c>
      <c r="AL187" s="78"/>
      <c r="AM187" s="78"/>
      <c r="AN187" s="78"/>
      <c r="AO187" s="80">
        <v>41040.38836805556</v>
      </c>
      <c r="AP187" s="83" t="s">
        <v>3992</v>
      </c>
      <c r="AQ187" s="78" t="b">
        <v>1</v>
      </c>
      <c r="AR187" s="78" t="b">
        <v>0</v>
      </c>
      <c r="AS187" s="78" t="b">
        <v>1</v>
      </c>
      <c r="AT187" s="78"/>
      <c r="AU187" s="78">
        <v>3</v>
      </c>
      <c r="AV187" s="83" t="s">
        <v>4181</v>
      </c>
      <c r="AW187" s="78" t="b">
        <v>0</v>
      </c>
      <c r="AX187" s="78" t="s">
        <v>4210</v>
      </c>
      <c r="AY187" s="83" t="s">
        <v>4395</v>
      </c>
      <c r="AZ187" s="78" t="s">
        <v>66</v>
      </c>
      <c r="BA187" s="78" t="str">
        <f>REPLACE(INDEX(GroupVertices[Group],MATCH(Vertices[[#This Row],[Vertex]],GroupVertices[Vertex],0)),1,1,"")</f>
        <v>2</v>
      </c>
      <c r="BB187" s="48"/>
      <c r="BC187" s="48"/>
      <c r="BD187" s="48"/>
      <c r="BE187" s="48"/>
      <c r="BF187" s="48" t="s">
        <v>5379</v>
      </c>
      <c r="BG187" s="48" t="s">
        <v>5407</v>
      </c>
      <c r="BH187" s="119" t="s">
        <v>5440</v>
      </c>
      <c r="BI187" s="119" t="s">
        <v>5438</v>
      </c>
      <c r="BJ187" s="119" t="s">
        <v>5504</v>
      </c>
      <c r="BK187" s="119" t="s">
        <v>5502</v>
      </c>
      <c r="BL187" s="119">
        <v>2</v>
      </c>
      <c r="BM187" s="123">
        <v>1.7391304347826086</v>
      </c>
      <c r="BN187" s="119">
        <v>0</v>
      </c>
      <c r="BO187" s="123">
        <v>0</v>
      </c>
      <c r="BP187" s="119">
        <v>0</v>
      </c>
      <c r="BQ187" s="123">
        <v>0</v>
      </c>
      <c r="BR187" s="119">
        <v>113</v>
      </c>
      <c r="BS187" s="123">
        <v>98.26086956521739</v>
      </c>
      <c r="BT187" s="119">
        <v>115</v>
      </c>
      <c r="BU187" s="2"/>
      <c r="BV187" s="3"/>
      <c r="BW187" s="3"/>
      <c r="BX187" s="3"/>
      <c r="BY187" s="3"/>
    </row>
    <row r="188" spans="1:77" ht="41.45" customHeight="1">
      <c r="A188" s="64" t="s">
        <v>394</v>
      </c>
      <c r="C188" s="65"/>
      <c r="D188" s="65" t="s">
        <v>64</v>
      </c>
      <c r="E188" s="66">
        <v>163.809010543187</v>
      </c>
      <c r="F188" s="68">
        <v>99.99770868062711</v>
      </c>
      <c r="G188" s="103" t="s">
        <v>873</v>
      </c>
      <c r="H188" s="65"/>
      <c r="I188" s="69" t="s">
        <v>394</v>
      </c>
      <c r="J188" s="70"/>
      <c r="K188" s="70"/>
      <c r="L188" s="69" t="s">
        <v>4812</v>
      </c>
      <c r="M188" s="73">
        <v>1.7636203696697363</v>
      </c>
      <c r="N188" s="74">
        <v>8690.2734375</v>
      </c>
      <c r="O188" s="74">
        <v>9441.3837890625</v>
      </c>
      <c r="P188" s="75"/>
      <c r="Q188" s="76"/>
      <c r="R188" s="76"/>
      <c r="S188" s="88"/>
      <c r="T188" s="48">
        <v>0</v>
      </c>
      <c r="U188" s="48">
        <v>2</v>
      </c>
      <c r="V188" s="49">
        <v>0</v>
      </c>
      <c r="W188" s="49">
        <v>0.0006</v>
      </c>
      <c r="X188" s="49">
        <v>8E-05</v>
      </c>
      <c r="Y188" s="49">
        <v>0.559317</v>
      </c>
      <c r="Z188" s="49">
        <v>0.5</v>
      </c>
      <c r="AA188" s="49">
        <v>0</v>
      </c>
      <c r="AB188" s="71">
        <v>188</v>
      </c>
      <c r="AC188" s="71"/>
      <c r="AD188" s="72"/>
      <c r="AE188" s="78" t="s">
        <v>2872</v>
      </c>
      <c r="AF188" s="78">
        <v>1211</v>
      </c>
      <c r="AG188" s="78">
        <v>862</v>
      </c>
      <c r="AH188" s="78">
        <v>28213</v>
      </c>
      <c r="AI188" s="78">
        <v>21041</v>
      </c>
      <c r="AJ188" s="78"/>
      <c r="AK188" s="78" t="s">
        <v>3251</v>
      </c>
      <c r="AL188" s="78" t="s">
        <v>3572</v>
      </c>
      <c r="AM188" s="78"/>
      <c r="AN188" s="78"/>
      <c r="AO188" s="80">
        <v>41684.32962962963</v>
      </c>
      <c r="AP188" s="83" t="s">
        <v>3993</v>
      </c>
      <c r="AQ188" s="78" t="b">
        <v>0</v>
      </c>
      <c r="AR188" s="78" t="b">
        <v>0</v>
      </c>
      <c r="AS188" s="78" t="b">
        <v>0</v>
      </c>
      <c r="AT188" s="78"/>
      <c r="AU188" s="78">
        <v>11</v>
      </c>
      <c r="AV188" s="83" t="s">
        <v>4185</v>
      </c>
      <c r="AW188" s="78" t="b">
        <v>0</v>
      </c>
      <c r="AX188" s="78" t="s">
        <v>4210</v>
      </c>
      <c r="AY188" s="83" t="s">
        <v>4396</v>
      </c>
      <c r="AZ188" s="78" t="s">
        <v>66</v>
      </c>
      <c r="BA188" s="78" t="str">
        <f>REPLACE(INDEX(GroupVertices[Group],MATCH(Vertices[[#This Row],[Vertex]],GroupVertices[Vertex],0)),1,1,"")</f>
        <v>3</v>
      </c>
      <c r="BB188" s="48"/>
      <c r="BC188" s="48"/>
      <c r="BD188" s="48"/>
      <c r="BE188" s="48"/>
      <c r="BF188" s="48" t="s">
        <v>663</v>
      </c>
      <c r="BG188" s="48" t="s">
        <v>663</v>
      </c>
      <c r="BH188" s="119" t="s">
        <v>5431</v>
      </c>
      <c r="BI188" s="119" t="s">
        <v>5431</v>
      </c>
      <c r="BJ188" s="119" t="s">
        <v>5497</v>
      </c>
      <c r="BK188" s="119" t="s">
        <v>5497</v>
      </c>
      <c r="BL188" s="119">
        <v>0</v>
      </c>
      <c r="BM188" s="123">
        <v>0</v>
      </c>
      <c r="BN188" s="119">
        <v>0</v>
      </c>
      <c r="BO188" s="123">
        <v>0</v>
      </c>
      <c r="BP188" s="119">
        <v>0</v>
      </c>
      <c r="BQ188" s="123">
        <v>0</v>
      </c>
      <c r="BR188" s="119">
        <v>6</v>
      </c>
      <c r="BS188" s="123">
        <v>100</v>
      </c>
      <c r="BT188" s="119">
        <v>6</v>
      </c>
      <c r="BU188" s="2"/>
      <c r="BV188" s="3"/>
      <c r="BW188" s="3"/>
      <c r="BX188" s="3"/>
      <c r="BY188" s="3"/>
    </row>
    <row r="189" spans="1:77" ht="41.45" customHeight="1">
      <c r="A189" s="64" t="s">
        <v>395</v>
      </c>
      <c r="C189" s="65"/>
      <c r="D189" s="65" t="s">
        <v>64</v>
      </c>
      <c r="E189" s="66">
        <v>162.8688287295585</v>
      </c>
      <c r="F189" s="68">
        <v>99.99889952874666</v>
      </c>
      <c r="G189" s="103" t="s">
        <v>874</v>
      </c>
      <c r="H189" s="65"/>
      <c r="I189" s="69" t="s">
        <v>395</v>
      </c>
      <c r="J189" s="70"/>
      <c r="K189" s="70"/>
      <c r="L189" s="69" t="s">
        <v>4813</v>
      </c>
      <c r="M189" s="73">
        <v>1.366750386361103</v>
      </c>
      <c r="N189" s="74">
        <v>9539.3876953125</v>
      </c>
      <c r="O189" s="74">
        <v>4920.755859375</v>
      </c>
      <c r="P189" s="75"/>
      <c r="Q189" s="76"/>
      <c r="R189" s="76"/>
      <c r="S189" s="88"/>
      <c r="T189" s="48">
        <v>0</v>
      </c>
      <c r="U189" s="48">
        <v>2</v>
      </c>
      <c r="V189" s="49">
        <v>0</v>
      </c>
      <c r="W189" s="49">
        <v>0.0006</v>
      </c>
      <c r="X189" s="49">
        <v>8E-05</v>
      </c>
      <c r="Y189" s="49">
        <v>0.559317</v>
      </c>
      <c r="Z189" s="49">
        <v>0.5</v>
      </c>
      <c r="AA189" s="49">
        <v>0</v>
      </c>
      <c r="AB189" s="71">
        <v>189</v>
      </c>
      <c r="AC189" s="71"/>
      <c r="AD189" s="72"/>
      <c r="AE189" s="78" t="s">
        <v>2873</v>
      </c>
      <c r="AF189" s="78">
        <v>970</v>
      </c>
      <c r="AG189" s="78">
        <v>414</v>
      </c>
      <c r="AH189" s="78">
        <v>3318</v>
      </c>
      <c r="AI189" s="78">
        <v>6182</v>
      </c>
      <c r="AJ189" s="78"/>
      <c r="AK189" s="78" t="s">
        <v>3252</v>
      </c>
      <c r="AL189" s="78" t="s">
        <v>3573</v>
      </c>
      <c r="AM189" s="78"/>
      <c r="AN189" s="78"/>
      <c r="AO189" s="80">
        <v>42675.52438657408</v>
      </c>
      <c r="AP189" s="83" t="s">
        <v>3994</v>
      </c>
      <c r="AQ189" s="78" t="b">
        <v>1</v>
      </c>
      <c r="AR189" s="78" t="b">
        <v>0</v>
      </c>
      <c r="AS189" s="78" t="b">
        <v>1</v>
      </c>
      <c r="AT189" s="78"/>
      <c r="AU189" s="78">
        <v>9</v>
      </c>
      <c r="AV189" s="78"/>
      <c r="AW189" s="78" t="b">
        <v>0</v>
      </c>
      <c r="AX189" s="78" t="s">
        <v>4210</v>
      </c>
      <c r="AY189" s="83" t="s">
        <v>4397</v>
      </c>
      <c r="AZ189" s="78" t="s">
        <v>66</v>
      </c>
      <c r="BA189" s="78" t="str">
        <f>REPLACE(INDEX(GroupVertices[Group],MATCH(Vertices[[#This Row],[Vertex]],GroupVertices[Vertex],0)),1,1,"")</f>
        <v>3</v>
      </c>
      <c r="BB189" s="48"/>
      <c r="BC189" s="48"/>
      <c r="BD189" s="48"/>
      <c r="BE189" s="48"/>
      <c r="BF189" s="48" t="s">
        <v>663</v>
      </c>
      <c r="BG189" s="48" t="s">
        <v>663</v>
      </c>
      <c r="BH189" s="119" t="s">
        <v>5431</v>
      </c>
      <c r="BI189" s="119" t="s">
        <v>5431</v>
      </c>
      <c r="BJ189" s="119" t="s">
        <v>5497</v>
      </c>
      <c r="BK189" s="119" t="s">
        <v>5497</v>
      </c>
      <c r="BL189" s="119">
        <v>0</v>
      </c>
      <c r="BM189" s="123">
        <v>0</v>
      </c>
      <c r="BN189" s="119">
        <v>0</v>
      </c>
      <c r="BO189" s="123">
        <v>0</v>
      </c>
      <c r="BP189" s="119">
        <v>0</v>
      </c>
      <c r="BQ189" s="123">
        <v>0</v>
      </c>
      <c r="BR189" s="119">
        <v>6</v>
      </c>
      <c r="BS189" s="123">
        <v>100</v>
      </c>
      <c r="BT189" s="119">
        <v>6</v>
      </c>
      <c r="BU189" s="2"/>
      <c r="BV189" s="3"/>
      <c r="BW189" s="3"/>
      <c r="BX189" s="3"/>
      <c r="BY189" s="3"/>
    </row>
    <row r="190" spans="1:77" ht="41.45" customHeight="1">
      <c r="A190" s="64" t="s">
        <v>396</v>
      </c>
      <c r="C190" s="65"/>
      <c r="D190" s="65" t="s">
        <v>64</v>
      </c>
      <c r="E190" s="66">
        <v>164.3630462547895</v>
      </c>
      <c r="F190" s="68">
        <v>99.99700693084237</v>
      </c>
      <c r="G190" s="103" t="s">
        <v>875</v>
      </c>
      <c r="H190" s="65"/>
      <c r="I190" s="69" t="s">
        <v>396</v>
      </c>
      <c r="J190" s="70"/>
      <c r="K190" s="70"/>
      <c r="L190" s="69" t="s">
        <v>4814</v>
      </c>
      <c r="M190" s="73">
        <v>1.9974901812623238</v>
      </c>
      <c r="N190" s="74">
        <v>2459.661865234375</v>
      </c>
      <c r="O190" s="74">
        <v>3079.427734375</v>
      </c>
      <c r="P190" s="75"/>
      <c r="Q190" s="76"/>
      <c r="R190" s="76"/>
      <c r="S190" s="88"/>
      <c r="T190" s="48">
        <v>0</v>
      </c>
      <c r="U190" s="48">
        <v>1</v>
      </c>
      <c r="V190" s="49">
        <v>0</v>
      </c>
      <c r="W190" s="49">
        <v>0.000948</v>
      </c>
      <c r="X190" s="49">
        <v>0.00283</v>
      </c>
      <c r="Y190" s="49">
        <v>0.493722</v>
      </c>
      <c r="Z190" s="49">
        <v>0</v>
      </c>
      <c r="AA190" s="49">
        <v>0</v>
      </c>
      <c r="AB190" s="71">
        <v>190</v>
      </c>
      <c r="AC190" s="71"/>
      <c r="AD190" s="72"/>
      <c r="AE190" s="78" t="s">
        <v>2874</v>
      </c>
      <c r="AF190" s="78">
        <v>1697</v>
      </c>
      <c r="AG190" s="78">
        <v>1126</v>
      </c>
      <c r="AH190" s="78">
        <v>219654</v>
      </c>
      <c r="AI190" s="78">
        <v>96413</v>
      </c>
      <c r="AJ190" s="78"/>
      <c r="AK190" s="78" t="s">
        <v>3253</v>
      </c>
      <c r="AL190" s="78" t="s">
        <v>3574</v>
      </c>
      <c r="AM190" s="78"/>
      <c r="AN190" s="78"/>
      <c r="AO190" s="80">
        <v>40201.78351851852</v>
      </c>
      <c r="AP190" s="83" t="s">
        <v>3995</v>
      </c>
      <c r="AQ190" s="78" t="b">
        <v>0</v>
      </c>
      <c r="AR190" s="78" t="b">
        <v>0</v>
      </c>
      <c r="AS190" s="78" t="b">
        <v>1</v>
      </c>
      <c r="AT190" s="78"/>
      <c r="AU190" s="78">
        <v>17</v>
      </c>
      <c r="AV190" s="83" t="s">
        <v>4181</v>
      </c>
      <c r="AW190" s="78" t="b">
        <v>0</v>
      </c>
      <c r="AX190" s="78" t="s">
        <v>4210</v>
      </c>
      <c r="AY190" s="83" t="s">
        <v>4398</v>
      </c>
      <c r="AZ190" s="78" t="s">
        <v>66</v>
      </c>
      <c r="BA190" s="78" t="str">
        <f>REPLACE(INDEX(GroupVertices[Group],MATCH(Vertices[[#This Row],[Vertex]],GroupVertices[Vertex],0)),1,1,"")</f>
        <v>1</v>
      </c>
      <c r="BB190" s="48"/>
      <c r="BC190" s="48"/>
      <c r="BD190" s="48"/>
      <c r="BE190" s="48"/>
      <c r="BF190" s="48" t="s">
        <v>664</v>
      </c>
      <c r="BG190" s="48" t="s">
        <v>664</v>
      </c>
      <c r="BH190" s="119" t="s">
        <v>5435</v>
      </c>
      <c r="BI190" s="119" t="s">
        <v>5435</v>
      </c>
      <c r="BJ190" s="119" t="s">
        <v>5500</v>
      </c>
      <c r="BK190" s="119" t="s">
        <v>5500</v>
      </c>
      <c r="BL190" s="119">
        <v>0</v>
      </c>
      <c r="BM190" s="123">
        <v>0</v>
      </c>
      <c r="BN190" s="119">
        <v>0</v>
      </c>
      <c r="BO190" s="123">
        <v>0</v>
      </c>
      <c r="BP190" s="119">
        <v>0</v>
      </c>
      <c r="BQ190" s="123">
        <v>0</v>
      </c>
      <c r="BR190" s="119">
        <v>40</v>
      </c>
      <c r="BS190" s="123">
        <v>100</v>
      </c>
      <c r="BT190" s="119">
        <v>40</v>
      </c>
      <c r="BU190" s="2"/>
      <c r="BV190" s="3"/>
      <c r="BW190" s="3"/>
      <c r="BX190" s="3"/>
      <c r="BY190" s="3"/>
    </row>
    <row r="191" spans="1:77" ht="41.45" customHeight="1">
      <c r="A191" s="64" t="s">
        <v>397</v>
      </c>
      <c r="C191" s="65"/>
      <c r="D191" s="65" t="s">
        <v>64</v>
      </c>
      <c r="E191" s="66">
        <v>162.20776339185093</v>
      </c>
      <c r="F191" s="68">
        <v>99.99973684383072</v>
      </c>
      <c r="G191" s="103" t="s">
        <v>876</v>
      </c>
      <c r="H191" s="65"/>
      <c r="I191" s="69" t="s">
        <v>397</v>
      </c>
      <c r="J191" s="70"/>
      <c r="K191" s="70"/>
      <c r="L191" s="69" t="s">
        <v>4815</v>
      </c>
      <c r="M191" s="73">
        <v>1.0877011793472202</v>
      </c>
      <c r="N191" s="74">
        <v>1641.880126953125</v>
      </c>
      <c r="O191" s="74">
        <v>7646.111328125</v>
      </c>
      <c r="P191" s="75"/>
      <c r="Q191" s="76"/>
      <c r="R191" s="76"/>
      <c r="S191" s="88"/>
      <c r="T191" s="48">
        <v>0</v>
      </c>
      <c r="U191" s="48">
        <v>1</v>
      </c>
      <c r="V191" s="49">
        <v>0</v>
      </c>
      <c r="W191" s="49">
        <v>0.000948</v>
      </c>
      <c r="X191" s="49">
        <v>0.00283</v>
      </c>
      <c r="Y191" s="49">
        <v>0.493722</v>
      </c>
      <c r="Z191" s="49">
        <v>0</v>
      </c>
      <c r="AA191" s="49">
        <v>0</v>
      </c>
      <c r="AB191" s="71">
        <v>191</v>
      </c>
      <c r="AC191" s="71"/>
      <c r="AD191" s="72"/>
      <c r="AE191" s="78" t="s">
        <v>2875</v>
      </c>
      <c r="AF191" s="78">
        <v>30</v>
      </c>
      <c r="AG191" s="78">
        <v>99</v>
      </c>
      <c r="AH191" s="78">
        <v>81593</v>
      </c>
      <c r="AI191" s="78">
        <v>15603</v>
      </c>
      <c r="AJ191" s="78"/>
      <c r="AK191" s="78" t="s">
        <v>3254</v>
      </c>
      <c r="AL191" s="78" t="s">
        <v>3575</v>
      </c>
      <c r="AM191" s="78"/>
      <c r="AN191" s="78"/>
      <c r="AO191" s="80">
        <v>42087.89797453704</v>
      </c>
      <c r="AP191" s="83" t="s">
        <v>3996</v>
      </c>
      <c r="AQ191" s="78" t="b">
        <v>0</v>
      </c>
      <c r="AR191" s="78" t="b">
        <v>0</v>
      </c>
      <c r="AS191" s="78" t="b">
        <v>1</v>
      </c>
      <c r="AT191" s="78"/>
      <c r="AU191" s="78">
        <v>5</v>
      </c>
      <c r="AV191" s="83" t="s">
        <v>4181</v>
      </c>
      <c r="AW191" s="78" t="b">
        <v>0</v>
      </c>
      <c r="AX191" s="78" t="s">
        <v>4210</v>
      </c>
      <c r="AY191" s="83" t="s">
        <v>4399</v>
      </c>
      <c r="AZ191" s="78" t="s">
        <v>66</v>
      </c>
      <c r="BA191" s="78" t="str">
        <f>REPLACE(INDEX(GroupVertices[Group],MATCH(Vertices[[#This Row],[Vertex]],GroupVertices[Vertex],0)),1,1,"")</f>
        <v>1</v>
      </c>
      <c r="BB191" s="48"/>
      <c r="BC191" s="48"/>
      <c r="BD191" s="48"/>
      <c r="BE191" s="48"/>
      <c r="BF191" s="48" t="s">
        <v>660</v>
      </c>
      <c r="BG191" s="48" t="s">
        <v>660</v>
      </c>
      <c r="BH191" s="119" t="s">
        <v>5427</v>
      </c>
      <c r="BI191" s="119" t="s">
        <v>5427</v>
      </c>
      <c r="BJ191" s="119" t="s">
        <v>5494</v>
      </c>
      <c r="BK191" s="119" t="s">
        <v>5494</v>
      </c>
      <c r="BL191" s="119">
        <v>1</v>
      </c>
      <c r="BM191" s="123">
        <v>2.9411764705882355</v>
      </c>
      <c r="BN191" s="119">
        <v>0</v>
      </c>
      <c r="BO191" s="123">
        <v>0</v>
      </c>
      <c r="BP191" s="119">
        <v>0</v>
      </c>
      <c r="BQ191" s="123">
        <v>0</v>
      </c>
      <c r="BR191" s="119">
        <v>33</v>
      </c>
      <c r="BS191" s="123">
        <v>97.05882352941177</v>
      </c>
      <c r="BT191" s="119">
        <v>34</v>
      </c>
      <c r="BU191" s="2"/>
      <c r="BV191" s="3"/>
      <c r="BW191" s="3"/>
      <c r="BX191" s="3"/>
      <c r="BY191" s="3"/>
    </row>
    <row r="192" spans="1:77" ht="41.45" customHeight="1">
      <c r="A192" s="64" t="s">
        <v>398</v>
      </c>
      <c r="C192" s="65"/>
      <c r="D192" s="65" t="s">
        <v>64</v>
      </c>
      <c r="E192" s="66">
        <v>164.89399714507525</v>
      </c>
      <c r="F192" s="68">
        <v>99.99633442063201</v>
      </c>
      <c r="G192" s="103" t="s">
        <v>877</v>
      </c>
      <c r="H192" s="65"/>
      <c r="I192" s="69" t="s">
        <v>398</v>
      </c>
      <c r="J192" s="70"/>
      <c r="K192" s="70"/>
      <c r="L192" s="69" t="s">
        <v>4816</v>
      </c>
      <c r="M192" s="73">
        <v>2.2216154173718867</v>
      </c>
      <c r="N192" s="74">
        <v>3898.630859375</v>
      </c>
      <c r="O192" s="74">
        <v>6519.5029296875</v>
      </c>
      <c r="P192" s="75"/>
      <c r="Q192" s="76"/>
      <c r="R192" s="76"/>
      <c r="S192" s="88"/>
      <c r="T192" s="48">
        <v>0</v>
      </c>
      <c r="U192" s="48">
        <v>1</v>
      </c>
      <c r="V192" s="49">
        <v>0</v>
      </c>
      <c r="W192" s="49">
        <v>0.000948</v>
      </c>
      <c r="X192" s="49">
        <v>0.00283</v>
      </c>
      <c r="Y192" s="49">
        <v>0.493722</v>
      </c>
      <c r="Z192" s="49">
        <v>0</v>
      </c>
      <c r="AA192" s="49">
        <v>0</v>
      </c>
      <c r="AB192" s="71">
        <v>192</v>
      </c>
      <c r="AC192" s="71"/>
      <c r="AD192" s="72"/>
      <c r="AE192" s="78" t="s">
        <v>2876</v>
      </c>
      <c r="AF192" s="78">
        <v>4992</v>
      </c>
      <c r="AG192" s="78">
        <v>1379</v>
      </c>
      <c r="AH192" s="78">
        <v>23797</v>
      </c>
      <c r="AI192" s="78">
        <v>24748</v>
      </c>
      <c r="AJ192" s="78"/>
      <c r="AK192" s="78" t="s">
        <v>3255</v>
      </c>
      <c r="AL192" s="78" t="s">
        <v>3576</v>
      </c>
      <c r="AM192" s="83" t="s">
        <v>3763</v>
      </c>
      <c r="AN192" s="78"/>
      <c r="AO192" s="80">
        <v>39749.41459490741</v>
      </c>
      <c r="AP192" s="83" t="s">
        <v>3997</v>
      </c>
      <c r="AQ192" s="78" t="b">
        <v>0</v>
      </c>
      <c r="AR192" s="78" t="b">
        <v>0</v>
      </c>
      <c r="AS192" s="78" t="b">
        <v>0</v>
      </c>
      <c r="AT192" s="78"/>
      <c r="AU192" s="78">
        <v>124</v>
      </c>
      <c r="AV192" s="83" t="s">
        <v>4190</v>
      </c>
      <c r="AW192" s="78" t="b">
        <v>0</v>
      </c>
      <c r="AX192" s="78" t="s">
        <v>4210</v>
      </c>
      <c r="AY192" s="83" t="s">
        <v>4400</v>
      </c>
      <c r="AZ192" s="78" t="s">
        <v>66</v>
      </c>
      <c r="BA192" s="78" t="str">
        <f>REPLACE(INDEX(GroupVertices[Group],MATCH(Vertices[[#This Row],[Vertex]],GroupVertices[Vertex],0)),1,1,"")</f>
        <v>1</v>
      </c>
      <c r="BB192" s="48"/>
      <c r="BC192" s="48"/>
      <c r="BD192" s="48"/>
      <c r="BE192" s="48"/>
      <c r="BF192" s="48" t="s">
        <v>660</v>
      </c>
      <c r="BG192" s="48" t="s">
        <v>660</v>
      </c>
      <c r="BH192" s="119" t="s">
        <v>5427</v>
      </c>
      <c r="BI192" s="119" t="s">
        <v>5427</v>
      </c>
      <c r="BJ192" s="119" t="s">
        <v>5494</v>
      </c>
      <c r="BK192" s="119" t="s">
        <v>5494</v>
      </c>
      <c r="BL192" s="119">
        <v>1</v>
      </c>
      <c r="BM192" s="123">
        <v>2.9411764705882355</v>
      </c>
      <c r="BN192" s="119">
        <v>0</v>
      </c>
      <c r="BO192" s="123">
        <v>0</v>
      </c>
      <c r="BP192" s="119">
        <v>0</v>
      </c>
      <c r="BQ192" s="123">
        <v>0</v>
      </c>
      <c r="BR192" s="119">
        <v>33</v>
      </c>
      <c r="BS192" s="123">
        <v>97.05882352941177</v>
      </c>
      <c r="BT192" s="119">
        <v>34</v>
      </c>
      <c r="BU192" s="2"/>
      <c r="BV192" s="3"/>
      <c r="BW192" s="3"/>
      <c r="BX192" s="3"/>
      <c r="BY192" s="3"/>
    </row>
    <row r="193" spans="1:77" ht="41.45" customHeight="1">
      <c r="A193" s="64" t="s">
        <v>399</v>
      </c>
      <c r="C193" s="65"/>
      <c r="D193" s="65" t="s">
        <v>64</v>
      </c>
      <c r="E193" s="66">
        <v>163.7124740176805</v>
      </c>
      <c r="F193" s="68">
        <v>99.99783095521082</v>
      </c>
      <c r="G193" s="103" t="s">
        <v>878</v>
      </c>
      <c r="H193" s="65"/>
      <c r="I193" s="69" t="s">
        <v>399</v>
      </c>
      <c r="J193" s="70"/>
      <c r="K193" s="70"/>
      <c r="L193" s="69" t="s">
        <v>4817</v>
      </c>
      <c r="M193" s="73">
        <v>1.722870326740725</v>
      </c>
      <c r="N193" s="74">
        <v>3314.1552734375</v>
      </c>
      <c r="O193" s="74">
        <v>3013.994384765625</v>
      </c>
      <c r="P193" s="75"/>
      <c r="Q193" s="76"/>
      <c r="R193" s="76"/>
      <c r="S193" s="88"/>
      <c r="T193" s="48">
        <v>0</v>
      </c>
      <c r="U193" s="48">
        <v>1</v>
      </c>
      <c r="V193" s="49">
        <v>0</v>
      </c>
      <c r="W193" s="49">
        <v>0.000948</v>
      </c>
      <c r="X193" s="49">
        <v>0.00283</v>
      </c>
      <c r="Y193" s="49">
        <v>0.493722</v>
      </c>
      <c r="Z193" s="49">
        <v>0</v>
      </c>
      <c r="AA193" s="49">
        <v>0</v>
      </c>
      <c r="AB193" s="71">
        <v>193</v>
      </c>
      <c r="AC193" s="71"/>
      <c r="AD193" s="72"/>
      <c r="AE193" s="78" t="s">
        <v>2877</v>
      </c>
      <c r="AF193" s="78">
        <v>810</v>
      </c>
      <c r="AG193" s="78">
        <v>816</v>
      </c>
      <c r="AH193" s="78">
        <v>150631</v>
      </c>
      <c r="AI193" s="78">
        <v>232890</v>
      </c>
      <c r="AJ193" s="78"/>
      <c r="AK193" s="78" t="s">
        <v>3256</v>
      </c>
      <c r="AL193" s="78" t="s">
        <v>3577</v>
      </c>
      <c r="AM193" s="78"/>
      <c r="AN193" s="78"/>
      <c r="AO193" s="80">
        <v>43292.225</v>
      </c>
      <c r="AP193" s="83" t="s">
        <v>3998</v>
      </c>
      <c r="AQ193" s="78" t="b">
        <v>0</v>
      </c>
      <c r="AR193" s="78" t="b">
        <v>0</v>
      </c>
      <c r="AS193" s="78" t="b">
        <v>0</v>
      </c>
      <c r="AT193" s="78"/>
      <c r="AU193" s="78">
        <v>13</v>
      </c>
      <c r="AV193" s="83" t="s">
        <v>4181</v>
      </c>
      <c r="AW193" s="78" t="b">
        <v>0</v>
      </c>
      <c r="AX193" s="78" t="s">
        <v>4210</v>
      </c>
      <c r="AY193" s="83" t="s">
        <v>4401</v>
      </c>
      <c r="AZ193" s="78" t="s">
        <v>66</v>
      </c>
      <c r="BA193" s="78" t="str">
        <f>REPLACE(INDEX(GroupVertices[Group],MATCH(Vertices[[#This Row],[Vertex]],GroupVertices[Vertex],0)),1,1,"")</f>
        <v>1</v>
      </c>
      <c r="BB193" s="48"/>
      <c r="BC193" s="48"/>
      <c r="BD193" s="48"/>
      <c r="BE193" s="48"/>
      <c r="BF193" s="48" t="s">
        <v>660</v>
      </c>
      <c r="BG193" s="48" t="s">
        <v>660</v>
      </c>
      <c r="BH193" s="119" t="s">
        <v>5427</v>
      </c>
      <c r="BI193" s="119" t="s">
        <v>5427</v>
      </c>
      <c r="BJ193" s="119" t="s">
        <v>5494</v>
      </c>
      <c r="BK193" s="119" t="s">
        <v>5494</v>
      </c>
      <c r="BL193" s="119">
        <v>1</v>
      </c>
      <c r="BM193" s="123">
        <v>2.9411764705882355</v>
      </c>
      <c r="BN193" s="119">
        <v>0</v>
      </c>
      <c r="BO193" s="123">
        <v>0</v>
      </c>
      <c r="BP193" s="119">
        <v>0</v>
      </c>
      <c r="BQ193" s="123">
        <v>0</v>
      </c>
      <c r="BR193" s="119">
        <v>33</v>
      </c>
      <c r="BS193" s="123">
        <v>97.05882352941177</v>
      </c>
      <c r="BT193" s="119">
        <v>34</v>
      </c>
      <c r="BU193" s="2"/>
      <c r="BV193" s="3"/>
      <c r="BW193" s="3"/>
      <c r="BX193" s="3"/>
      <c r="BY193" s="3"/>
    </row>
    <row r="194" spans="1:77" ht="41.45" customHeight="1">
      <c r="A194" s="64" t="s">
        <v>400</v>
      </c>
      <c r="C194" s="65"/>
      <c r="D194" s="65" t="s">
        <v>64</v>
      </c>
      <c r="E194" s="66">
        <v>171.5676091257419</v>
      </c>
      <c r="F194" s="68">
        <v>99.98788152549771</v>
      </c>
      <c r="G194" s="103" t="s">
        <v>879</v>
      </c>
      <c r="H194" s="65"/>
      <c r="I194" s="69" t="s">
        <v>400</v>
      </c>
      <c r="J194" s="70"/>
      <c r="K194" s="70"/>
      <c r="L194" s="69" t="s">
        <v>4818</v>
      </c>
      <c r="M194" s="73">
        <v>5.038683602464418</v>
      </c>
      <c r="N194" s="74">
        <v>1610.5260009765625</v>
      </c>
      <c r="O194" s="74">
        <v>8326.9375</v>
      </c>
      <c r="P194" s="75"/>
      <c r="Q194" s="76"/>
      <c r="R194" s="76"/>
      <c r="S194" s="88"/>
      <c r="T194" s="48">
        <v>0</v>
      </c>
      <c r="U194" s="48">
        <v>1</v>
      </c>
      <c r="V194" s="49">
        <v>0</v>
      </c>
      <c r="W194" s="49">
        <v>0.000948</v>
      </c>
      <c r="X194" s="49">
        <v>0.00283</v>
      </c>
      <c r="Y194" s="49">
        <v>0.493722</v>
      </c>
      <c r="Z194" s="49">
        <v>0</v>
      </c>
      <c r="AA194" s="49">
        <v>0</v>
      </c>
      <c r="AB194" s="71">
        <v>194</v>
      </c>
      <c r="AC194" s="71"/>
      <c r="AD194" s="72"/>
      <c r="AE194" s="78" t="s">
        <v>2878</v>
      </c>
      <c r="AF194" s="78">
        <v>3006</v>
      </c>
      <c r="AG194" s="78">
        <v>4559</v>
      </c>
      <c r="AH194" s="78">
        <v>413747</v>
      </c>
      <c r="AI194" s="78">
        <v>24999</v>
      </c>
      <c r="AJ194" s="78"/>
      <c r="AK194" s="78" t="s">
        <v>3257</v>
      </c>
      <c r="AL194" s="78" t="s">
        <v>3523</v>
      </c>
      <c r="AM194" s="78"/>
      <c r="AN194" s="78"/>
      <c r="AO194" s="80">
        <v>41210.394375</v>
      </c>
      <c r="AP194" s="83" t="s">
        <v>3999</v>
      </c>
      <c r="AQ194" s="78" t="b">
        <v>1</v>
      </c>
      <c r="AR194" s="78" t="b">
        <v>0</v>
      </c>
      <c r="AS194" s="78" t="b">
        <v>0</v>
      </c>
      <c r="AT194" s="78"/>
      <c r="AU194" s="78">
        <v>2626</v>
      </c>
      <c r="AV194" s="83" t="s">
        <v>4181</v>
      </c>
      <c r="AW194" s="78" t="b">
        <v>0</v>
      </c>
      <c r="AX194" s="78" t="s">
        <v>4210</v>
      </c>
      <c r="AY194" s="83" t="s">
        <v>4402</v>
      </c>
      <c r="AZ194" s="78" t="s">
        <v>66</v>
      </c>
      <c r="BA194" s="78" t="str">
        <f>REPLACE(INDEX(GroupVertices[Group],MATCH(Vertices[[#This Row],[Vertex]],GroupVertices[Vertex],0)),1,1,"")</f>
        <v>1</v>
      </c>
      <c r="BB194" s="48"/>
      <c r="BC194" s="48"/>
      <c r="BD194" s="48"/>
      <c r="BE194" s="48"/>
      <c r="BF194" s="48" t="s">
        <v>660</v>
      </c>
      <c r="BG194" s="48" t="s">
        <v>660</v>
      </c>
      <c r="BH194" s="119" t="s">
        <v>5427</v>
      </c>
      <c r="BI194" s="119" t="s">
        <v>5427</v>
      </c>
      <c r="BJ194" s="119" t="s">
        <v>5494</v>
      </c>
      <c r="BK194" s="119" t="s">
        <v>5494</v>
      </c>
      <c r="BL194" s="119">
        <v>1</v>
      </c>
      <c r="BM194" s="123">
        <v>2.9411764705882355</v>
      </c>
      <c r="BN194" s="119">
        <v>0</v>
      </c>
      <c r="BO194" s="123">
        <v>0</v>
      </c>
      <c r="BP194" s="119">
        <v>0</v>
      </c>
      <c r="BQ194" s="123">
        <v>0</v>
      </c>
      <c r="BR194" s="119">
        <v>33</v>
      </c>
      <c r="BS194" s="123">
        <v>97.05882352941177</v>
      </c>
      <c r="BT194" s="119">
        <v>34</v>
      </c>
      <c r="BU194" s="2"/>
      <c r="BV194" s="3"/>
      <c r="BW194" s="3"/>
      <c r="BX194" s="3"/>
      <c r="BY194" s="3"/>
    </row>
    <row r="195" spans="1:77" ht="41.45" customHeight="1">
      <c r="A195" s="64" t="s">
        <v>401</v>
      </c>
      <c r="C195" s="65"/>
      <c r="D195" s="65" t="s">
        <v>64</v>
      </c>
      <c r="E195" s="66">
        <v>162.11962134682327</v>
      </c>
      <c r="F195" s="68">
        <v>99.99984848584194</v>
      </c>
      <c r="G195" s="103" t="s">
        <v>880</v>
      </c>
      <c r="H195" s="65"/>
      <c r="I195" s="69" t="s">
        <v>401</v>
      </c>
      <c r="J195" s="70"/>
      <c r="K195" s="70"/>
      <c r="L195" s="69" t="s">
        <v>4819</v>
      </c>
      <c r="M195" s="73">
        <v>1.0504946184120358</v>
      </c>
      <c r="N195" s="74">
        <v>3988.380859375</v>
      </c>
      <c r="O195" s="74">
        <v>3316.9755859375</v>
      </c>
      <c r="P195" s="75"/>
      <c r="Q195" s="76"/>
      <c r="R195" s="76"/>
      <c r="S195" s="88"/>
      <c r="T195" s="48">
        <v>0</v>
      </c>
      <c r="U195" s="48">
        <v>1</v>
      </c>
      <c r="V195" s="49">
        <v>0</v>
      </c>
      <c r="W195" s="49">
        <v>0.000948</v>
      </c>
      <c r="X195" s="49">
        <v>0.00283</v>
      </c>
      <c r="Y195" s="49">
        <v>0.493722</v>
      </c>
      <c r="Z195" s="49">
        <v>0</v>
      </c>
      <c r="AA195" s="49">
        <v>0</v>
      </c>
      <c r="AB195" s="71">
        <v>195</v>
      </c>
      <c r="AC195" s="71"/>
      <c r="AD195" s="72"/>
      <c r="AE195" s="78" t="s">
        <v>2879</v>
      </c>
      <c r="AF195" s="78">
        <v>144</v>
      </c>
      <c r="AG195" s="78">
        <v>57</v>
      </c>
      <c r="AH195" s="78">
        <v>111</v>
      </c>
      <c r="AI195" s="78">
        <v>369</v>
      </c>
      <c r="AJ195" s="78"/>
      <c r="AK195" s="78" t="s">
        <v>3258</v>
      </c>
      <c r="AL195" s="78" t="s">
        <v>3578</v>
      </c>
      <c r="AM195" s="78"/>
      <c r="AN195" s="78"/>
      <c r="AO195" s="80">
        <v>43566.31265046296</v>
      </c>
      <c r="AP195" s="83" t="s">
        <v>4000</v>
      </c>
      <c r="AQ195" s="78" t="b">
        <v>1</v>
      </c>
      <c r="AR195" s="78" t="b">
        <v>0</v>
      </c>
      <c r="AS195" s="78" t="b">
        <v>0</v>
      </c>
      <c r="AT195" s="78"/>
      <c r="AU195" s="78">
        <v>0</v>
      </c>
      <c r="AV195" s="78"/>
      <c r="AW195" s="78" t="b">
        <v>0</v>
      </c>
      <c r="AX195" s="78" t="s">
        <v>4210</v>
      </c>
      <c r="AY195" s="83" t="s">
        <v>4403</v>
      </c>
      <c r="AZ195" s="78" t="s">
        <v>66</v>
      </c>
      <c r="BA195" s="78" t="str">
        <f>REPLACE(INDEX(GroupVertices[Group],MATCH(Vertices[[#This Row],[Vertex]],GroupVertices[Vertex],0)),1,1,"")</f>
        <v>1</v>
      </c>
      <c r="BB195" s="48"/>
      <c r="BC195" s="48"/>
      <c r="BD195" s="48"/>
      <c r="BE195" s="48"/>
      <c r="BF195" s="48" t="s">
        <v>664</v>
      </c>
      <c r="BG195" s="48" t="s">
        <v>664</v>
      </c>
      <c r="BH195" s="119" t="s">
        <v>5435</v>
      </c>
      <c r="BI195" s="119" t="s">
        <v>5435</v>
      </c>
      <c r="BJ195" s="119" t="s">
        <v>5500</v>
      </c>
      <c r="BK195" s="119" t="s">
        <v>5500</v>
      </c>
      <c r="BL195" s="119">
        <v>0</v>
      </c>
      <c r="BM195" s="123">
        <v>0</v>
      </c>
      <c r="BN195" s="119">
        <v>0</v>
      </c>
      <c r="BO195" s="123">
        <v>0</v>
      </c>
      <c r="BP195" s="119">
        <v>0</v>
      </c>
      <c r="BQ195" s="123">
        <v>0</v>
      </c>
      <c r="BR195" s="119">
        <v>40</v>
      </c>
      <c r="BS195" s="123">
        <v>100</v>
      </c>
      <c r="BT195" s="119">
        <v>40</v>
      </c>
      <c r="BU195" s="2"/>
      <c r="BV195" s="3"/>
      <c r="BW195" s="3"/>
      <c r="BX195" s="3"/>
      <c r="BY195" s="3"/>
    </row>
    <row r="196" spans="1:77" ht="41.45" customHeight="1">
      <c r="A196" s="64" t="s">
        <v>402</v>
      </c>
      <c r="C196" s="65"/>
      <c r="D196" s="65" t="s">
        <v>64</v>
      </c>
      <c r="E196" s="66">
        <v>162.53934537076458</v>
      </c>
      <c r="F196" s="68">
        <v>99.99931685721714</v>
      </c>
      <c r="G196" s="103" t="s">
        <v>881</v>
      </c>
      <c r="H196" s="65"/>
      <c r="I196" s="69" t="s">
        <v>402</v>
      </c>
      <c r="J196" s="70"/>
      <c r="K196" s="70"/>
      <c r="L196" s="69" t="s">
        <v>4820</v>
      </c>
      <c r="M196" s="73">
        <v>1.22766871810339</v>
      </c>
      <c r="N196" s="74">
        <v>2685.840087890625</v>
      </c>
      <c r="O196" s="74">
        <v>1691.43310546875</v>
      </c>
      <c r="P196" s="75"/>
      <c r="Q196" s="76"/>
      <c r="R196" s="76"/>
      <c r="S196" s="88"/>
      <c r="T196" s="48">
        <v>0</v>
      </c>
      <c r="U196" s="48">
        <v>1</v>
      </c>
      <c r="V196" s="49">
        <v>0</v>
      </c>
      <c r="W196" s="49">
        <v>0.000948</v>
      </c>
      <c r="X196" s="49">
        <v>0.00283</v>
      </c>
      <c r="Y196" s="49">
        <v>0.493722</v>
      </c>
      <c r="Z196" s="49">
        <v>0</v>
      </c>
      <c r="AA196" s="49">
        <v>0</v>
      </c>
      <c r="AB196" s="71">
        <v>196</v>
      </c>
      <c r="AC196" s="71"/>
      <c r="AD196" s="72"/>
      <c r="AE196" s="78" t="s">
        <v>2880</v>
      </c>
      <c r="AF196" s="78">
        <v>323</v>
      </c>
      <c r="AG196" s="78">
        <v>257</v>
      </c>
      <c r="AH196" s="78">
        <v>13014</v>
      </c>
      <c r="AI196" s="78">
        <v>8797</v>
      </c>
      <c r="AJ196" s="78"/>
      <c r="AK196" s="78" t="s">
        <v>3259</v>
      </c>
      <c r="AL196" s="78" t="s">
        <v>3579</v>
      </c>
      <c r="AM196" s="78"/>
      <c r="AN196" s="78"/>
      <c r="AO196" s="80">
        <v>41714.10769675926</v>
      </c>
      <c r="AP196" s="83" t="s">
        <v>4001</v>
      </c>
      <c r="AQ196" s="78" t="b">
        <v>0</v>
      </c>
      <c r="AR196" s="78" t="b">
        <v>0</v>
      </c>
      <c r="AS196" s="78" t="b">
        <v>0</v>
      </c>
      <c r="AT196" s="78"/>
      <c r="AU196" s="78">
        <v>6</v>
      </c>
      <c r="AV196" s="83" t="s">
        <v>4181</v>
      </c>
      <c r="AW196" s="78" t="b">
        <v>0</v>
      </c>
      <c r="AX196" s="78" t="s">
        <v>4210</v>
      </c>
      <c r="AY196" s="83" t="s">
        <v>4404</v>
      </c>
      <c r="AZ196" s="78" t="s">
        <v>66</v>
      </c>
      <c r="BA196" s="78" t="str">
        <f>REPLACE(INDEX(GroupVertices[Group],MATCH(Vertices[[#This Row],[Vertex]],GroupVertices[Vertex],0)),1,1,"")</f>
        <v>1</v>
      </c>
      <c r="BB196" s="48"/>
      <c r="BC196" s="48"/>
      <c r="BD196" s="48"/>
      <c r="BE196" s="48"/>
      <c r="BF196" s="48" t="s">
        <v>660</v>
      </c>
      <c r="BG196" s="48" t="s">
        <v>660</v>
      </c>
      <c r="BH196" s="119" t="s">
        <v>5427</v>
      </c>
      <c r="BI196" s="119" t="s">
        <v>5427</v>
      </c>
      <c r="BJ196" s="119" t="s">
        <v>5494</v>
      </c>
      <c r="BK196" s="119" t="s">
        <v>5494</v>
      </c>
      <c r="BL196" s="119">
        <v>1</v>
      </c>
      <c r="BM196" s="123">
        <v>2.9411764705882355</v>
      </c>
      <c r="BN196" s="119">
        <v>0</v>
      </c>
      <c r="BO196" s="123">
        <v>0</v>
      </c>
      <c r="BP196" s="119">
        <v>0</v>
      </c>
      <c r="BQ196" s="123">
        <v>0</v>
      </c>
      <c r="BR196" s="119">
        <v>33</v>
      </c>
      <c r="BS196" s="123">
        <v>97.05882352941177</v>
      </c>
      <c r="BT196" s="119">
        <v>34</v>
      </c>
      <c r="BU196" s="2"/>
      <c r="BV196" s="3"/>
      <c r="BW196" s="3"/>
      <c r="BX196" s="3"/>
      <c r="BY196" s="3"/>
    </row>
    <row r="197" spans="1:77" ht="41.45" customHeight="1">
      <c r="A197" s="64" t="s">
        <v>403</v>
      </c>
      <c r="C197" s="65"/>
      <c r="D197" s="65" t="s">
        <v>64</v>
      </c>
      <c r="E197" s="66">
        <v>162.15110064861886</v>
      </c>
      <c r="F197" s="68">
        <v>99.99980861369507</v>
      </c>
      <c r="G197" s="103" t="s">
        <v>882</v>
      </c>
      <c r="H197" s="65"/>
      <c r="I197" s="69" t="s">
        <v>403</v>
      </c>
      <c r="J197" s="70"/>
      <c r="K197" s="70"/>
      <c r="L197" s="69" t="s">
        <v>4821</v>
      </c>
      <c r="M197" s="73">
        <v>1.0637826758888875</v>
      </c>
      <c r="N197" s="74">
        <v>3913.232177734375</v>
      </c>
      <c r="O197" s="74">
        <v>7143.4775390625</v>
      </c>
      <c r="P197" s="75"/>
      <c r="Q197" s="76"/>
      <c r="R197" s="76"/>
      <c r="S197" s="88"/>
      <c r="T197" s="48">
        <v>0</v>
      </c>
      <c r="U197" s="48">
        <v>1</v>
      </c>
      <c r="V197" s="49">
        <v>0</v>
      </c>
      <c r="W197" s="49">
        <v>0.000948</v>
      </c>
      <c r="X197" s="49">
        <v>0.00283</v>
      </c>
      <c r="Y197" s="49">
        <v>0.493722</v>
      </c>
      <c r="Z197" s="49">
        <v>0</v>
      </c>
      <c r="AA197" s="49">
        <v>0</v>
      </c>
      <c r="AB197" s="71">
        <v>197</v>
      </c>
      <c r="AC197" s="71"/>
      <c r="AD197" s="72"/>
      <c r="AE197" s="78" t="s">
        <v>2881</v>
      </c>
      <c r="AF197" s="78">
        <v>109</v>
      </c>
      <c r="AG197" s="78">
        <v>72</v>
      </c>
      <c r="AH197" s="78">
        <v>1365</v>
      </c>
      <c r="AI197" s="78">
        <v>861</v>
      </c>
      <c r="AJ197" s="78"/>
      <c r="AK197" s="78"/>
      <c r="AL197" s="78" t="s">
        <v>3457</v>
      </c>
      <c r="AM197" s="78"/>
      <c r="AN197" s="78"/>
      <c r="AO197" s="80">
        <v>40812.53857638889</v>
      </c>
      <c r="AP197" s="83" t="s">
        <v>4002</v>
      </c>
      <c r="AQ197" s="78" t="b">
        <v>1</v>
      </c>
      <c r="AR197" s="78" t="b">
        <v>0</v>
      </c>
      <c r="AS197" s="78" t="b">
        <v>0</v>
      </c>
      <c r="AT197" s="78"/>
      <c r="AU197" s="78">
        <v>2</v>
      </c>
      <c r="AV197" s="83" t="s">
        <v>4181</v>
      </c>
      <c r="AW197" s="78" t="b">
        <v>0</v>
      </c>
      <c r="AX197" s="78" t="s">
        <v>4210</v>
      </c>
      <c r="AY197" s="83" t="s">
        <v>4405</v>
      </c>
      <c r="AZ197" s="78" t="s">
        <v>66</v>
      </c>
      <c r="BA197" s="78" t="str">
        <f>REPLACE(INDEX(GroupVertices[Group],MATCH(Vertices[[#This Row],[Vertex]],GroupVertices[Vertex],0)),1,1,"")</f>
        <v>1</v>
      </c>
      <c r="BB197" s="48"/>
      <c r="BC197" s="48"/>
      <c r="BD197" s="48"/>
      <c r="BE197" s="48"/>
      <c r="BF197" s="48" t="s">
        <v>5377</v>
      </c>
      <c r="BG197" s="48" t="s">
        <v>5406</v>
      </c>
      <c r="BH197" s="119" t="s">
        <v>5437</v>
      </c>
      <c r="BI197" s="119" t="s">
        <v>5472</v>
      </c>
      <c r="BJ197" s="119" t="s">
        <v>5501</v>
      </c>
      <c r="BK197" s="119" t="s">
        <v>5518</v>
      </c>
      <c r="BL197" s="119">
        <v>1</v>
      </c>
      <c r="BM197" s="123">
        <v>1.3513513513513513</v>
      </c>
      <c r="BN197" s="119">
        <v>0</v>
      </c>
      <c r="BO197" s="123">
        <v>0</v>
      </c>
      <c r="BP197" s="119">
        <v>0</v>
      </c>
      <c r="BQ197" s="123">
        <v>0</v>
      </c>
      <c r="BR197" s="119">
        <v>73</v>
      </c>
      <c r="BS197" s="123">
        <v>98.64864864864865</v>
      </c>
      <c r="BT197" s="119">
        <v>74</v>
      </c>
      <c r="BU197" s="2"/>
      <c r="BV197" s="3"/>
      <c r="BW197" s="3"/>
      <c r="BX197" s="3"/>
      <c r="BY197" s="3"/>
    </row>
    <row r="198" spans="1:77" ht="41.45" customHeight="1">
      <c r="A198" s="64" t="s">
        <v>404</v>
      </c>
      <c r="C198" s="65"/>
      <c r="D198" s="65" t="s">
        <v>64</v>
      </c>
      <c r="E198" s="66">
        <v>163.1290576244021</v>
      </c>
      <c r="F198" s="68">
        <v>99.9985699189993</v>
      </c>
      <c r="G198" s="103" t="s">
        <v>883</v>
      </c>
      <c r="H198" s="65"/>
      <c r="I198" s="69" t="s">
        <v>404</v>
      </c>
      <c r="J198" s="70"/>
      <c r="K198" s="70"/>
      <c r="L198" s="69" t="s">
        <v>4822</v>
      </c>
      <c r="M198" s="73">
        <v>1.4765983281697426</v>
      </c>
      <c r="N198" s="74">
        <v>5697.67919921875</v>
      </c>
      <c r="O198" s="74">
        <v>2718.14990234375</v>
      </c>
      <c r="P198" s="75"/>
      <c r="Q198" s="76"/>
      <c r="R198" s="76"/>
      <c r="S198" s="88"/>
      <c r="T198" s="48">
        <v>0</v>
      </c>
      <c r="U198" s="48">
        <v>2</v>
      </c>
      <c r="V198" s="49">
        <v>0</v>
      </c>
      <c r="W198" s="49">
        <v>0.001103</v>
      </c>
      <c r="X198" s="49">
        <v>0.004674</v>
      </c>
      <c r="Y198" s="49">
        <v>0.829018</v>
      </c>
      <c r="Z198" s="49">
        <v>1</v>
      </c>
      <c r="AA198" s="49">
        <v>0</v>
      </c>
      <c r="AB198" s="71">
        <v>198</v>
      </c>
      <c r="AC198" s="71"/>
      <c r="AD198" s="72"/>
      <c r="AE198" s="78" t="s">
        <v>2882</v>
      </c>
      <c r="AF198" s="78">
        <v>957</v>
      </c>
      <c r="AG198" s="78">
        <v>538</v>
      </c>
      <c r="AH198" s="78">
        <v>7462</v>
      </c>
      <c r="AI198" s="78">
        <v>12395</v>
      </c>
      <c r="AJ198" s="78"/>
      <c r="AK198" s="78" t="s">
        <v>3260</v>
      </c>
      <c r="AL198" s="78" t="s">
        <v>3580</v>
      </c>
      <c r="AM198" s="78"/>
      <c r="AN198" s="78"/>
      <c r="AO198" s="80">
        <v>40633.421331018515</v>
      </c>
      <c r="AP198" s="83" t="s">
        <v>4003</v>
      </c>
      <c r="AQ198" s="78" t="b">
        <v>0</v>
      </c>
      <c r="AR198" s="78" t="b">
        <v>0</v>
      </c>
      <c r="AS198" s="78" t="b">
        <v>1</v>
      </c>
      <c r="AT198" s="78"/>
      <c r="AU198" s="78">
        <v>1</v>
      </c>
      <c r="AV198" s="83" t="s">
        <v>4181</v>
      </c>
      <c r="AW198" s="78" t="b">
        <v>0</v>
      </c>
      <c r="AX198" s="78" t="s">
        <v>4210</v>
      </c>
      <c r="AY198" s="83" t="s">
        <v>4406</v>
      </c>
      <c r="AZ198" s="78" t="s">
        <v>66</v>
      </c>
      <c r="BA198" s="78" t="str">
        <f>REPLACE(INDEX(GroupVertices[Group],MATCH(Vertices[[#This Row],[Vertex]],GroupVertices[Vertex],0)),1,1,"")</f>
        <v>2</v>
      </c>
      <c r="BB198" s="48"/>
      <c r="BC198" s="48"/>
      <c r="BD198" s="48"/>
      <c r="BE198" s="48"/>
      <c r="BF198" s="48" t="s">
        <v>5378</v>
      </c>
      <c r="BG198" s="48" t="s">
        <v>5378</v>
      </c>
      <c r="BH198" s="119" t="s">
        <v>5438</v>
      </c>
      <c r="BI198" s="119" t="s">
        <v>5438</v>
      </c>
      <c r="BJ198" s="119" t="s">
        <v>5502</v>
      </c>
      <c r="BK198" s="119" t="s">
        <v>5502</v>
      </c>
      <c r="BL198" s="119">
        <v>1</v>
      </c>
      <c r="BM198" s="123">
        <v>1.2345679012345678</v>
      </c>
      <c r="BN198" s="119">
        <v>0</v>
      </c>
      <c r="BO198" s="123">
        <v>0</v>
      </c>
      <c r="BP198" s="119">
        <v>0</v>
      </c>
      <c r="BQ198" s="123">
        <v>0</v>
      </c>
      <c r="BR198" s="119">
        <v>80</v>
      </c>
      <c r="BS198" s="123">
        <v>98.76543209876543</v>
      </c>
      <c r="BT198" s="119">
        <v>81</v>
      </c>
      <c r="BU198" s="2"/>
      <c r="BV198" s="3"/>
      <c r="BW198" s="3"/>
      <c r="BX198" s="3"/>
      <c r="BY198" s="3"/>
    </row>
    <row r="199" spans="1:77" ht="41.45" customHeight="1">
      <c r="A199" s="64" t="s">
        <v>405</v>
      </c>
      <c r="C199" s="65"/>
      <c r="D199" s="65" t="s">
        <v>64</v>
      </c>
      <c r="E199" s="66">
        <v>163.03042247877588</v>
      </c>
      <c r="F199" s="68">
        <v>99.99869485172611</v>
      </c>
      <c r="G199" s="103" t="s">
        <v>884</v>
      </c>
      <c r="H199" s="65"/>
      <c r="I199" s="69" t="s">
        <v>405</v>
      </c>
      <c r="J199" s="70"/>
      <c r="K199" s="70"/>
      <c r="L199" s="69" t="s">
        <v>4823</v>
      </c>
      <c r="M199" s="73">
        <v>1.4349624147422744</v>
      </c>
      <c r="N199" s="74">
        <v>2838.31640625</v>
      </c>
      <c r="O199" s="74">
        <v>1325.9566650390625</v>
      </c>
      <c r="P199" s="75"/>
      <c r="Q199" s="76"/>
      <c r="R199" s="76"/>
      <c r="S199" s="88"/>
      <c r="T199" s="48">
        <v>0</v>
      </c>
      <c r="U199" s="48">
        <v>1</v>
      </c>
      <c r="V199" s="49">
        <v>0</v>
      </c>
      <c r="W199" s="49">
        <v>0.000948</v>
      </c>
      <c r="X199" s="49">
        <v>0.00283</v>
      </c>
      <c r="Y199" s="49">
        <v>0.493722</v>
      </c>
      <c r="Z199" s="49">
        <v>0</v>
      </c>
      <c r="AA199" s="49">
        <v>0</v>
      </c>
      <c r="AB199" s="71">
        <v>199</v>
      </c>
      <c r="AC199" s="71"/>
      <c r="AD199" s="72"/>
      <c r="AE199" s="78" t="s">
        <v>2883</v>
      </c>
      <c r="AF199" s="78">
        <v>428</v>
      </c>
      <c r="AG199" s="78">
        <v>491</v>
      </c>
      <c r="AH199" s="78">
        <v>3500</v>
      </c>
      <c r="AI199" s="78">
        <v>2625</v>
      </c>
      <c r="AJ199" s="78"/>
      <c r="AK199" s="78" t="s">
        <v>3261</v>
      </c>
      <c r="AL199" s="78" t="s">
        <v>3581</v>
      </c>
      <c r="AM199" s="83" t="s">
        <v>3764</v>
      </c>
      <c r="AN199" s="78"/>
      <c r="AO199" s="80">
        <v>40562.63209490741</v>
      </c>
      <c r="AP199" s="83" t="s">
        <v>4004</v>
      </c>
      <c r="AQ199" s="78" t="b">
        <v>0</v>
      </c>
      <c r="AR199" s="78" t="b">
        <v>0</v>
      </c>
      <c r="AS199" s="78" t="b">
        <v>1</v>
      </c>
      <c r="AT199" s="78"/>
      <c r="AU199" s="78">
        <v>14</v>
      </c>
      <c r="AV199" s="83" t="s">
        <v>4188</v>
      </c>
      <c r="AW199" s="78" t="b">
        <v>0</v>
      </c>
      <c r="AX199" s="78" t="s">
        <v>4210</v>
      </c>
      <c r="AY199" s="83" t="s">
        <v>4407</v>
      </c>
      <c r="AZ199" s="78" t="s">
        <v>66</v>
      </c>
      <c r="BA199" s="78" t="str">
        <f>REPLACE(INDEX(GroupVertices[Group],MATCH(Vertices[[#This Row],[Vertex]],GroupVertices[Vertex],0)),1,1,"")</f>
        <v>1</v>
      </c>
      <c r="BB199" s="48"/>
      <c r="BC199" s="48"/>
      <c r="BD199" s="48"/>
      <c r="BE199" s="48"/>
      <c r="BF199" s="48" t="s">
        <v>660</v>
      </c>
      <c r="BG199" s="48" t="s">
        <v>660</v>
      </c>
      <c r="BH199" s="119" t="s">
        <v>5427</v>
      </c>
      <c r="BI199" s="119" t="s">
        <v>5427</v>
      </c>
      <c r="BJ199" s="119" t="s">
        <v>5494</v>
      </c>
      <c r="BK199" s="119" t="s">
        <v>5494</v>
      </c>
      <c r="BL199" s="119">
        <v>1</v>
      </c>
      <c r="BM199" s="123">
        <v>2.9411764705882355</v>
      </c>
      <c r="BN199" s="119">
        <v>0</v>
      </c>
      <c r="BO199" s="123">
        <v>0</v>
      </c>
      <c r="BP199" s="119">
        <v>0</v>
      </c>
      <c r="BQ199" s="123">
        <v>0</v>
      </c>
      <c r="BR199" s="119">
        <v>33</v>
      </c>
      <c r="BS199" s="123">
        <v>97.05882352941177</v>
      </c>
      <c r="BT199" s="119">
        <v>34</v>
      </c>
      <c r="BU199" s="2"/>
      <c r="BV199" s="3"/>
      <c r="BW199" s="3"/>
      <c r="BX199" s="3"/>
      <c r="BY199" s="3"/>
    </row>
    <row r="200" spans="1:77" ht="41.45" customHeight="1">
      <c r="A200" s="64" t="s">
        <v>406</v>
      </c>
      <c r="C200" s="65"/>
      <c r="D200" s="65" t="s">
        <v>64</v>
      </c>
      <c r="E200" s="66">
        <v>167.9076156369738</v>
      </c>
      <c r="F200" s="68">
        <v>99.99251732710596</v>
      </c>
      <c r="G200" s="103" t="s">
        <v>885</v>
      </c>
      <c r="H200" s="65"/>
      <c r="I200" s="69" t="s">
        <v>406</v>
      </c>
      <c r="J200" s="70"/>
      <c r="K200" s="70"/>
      <c r="L200" s="69" t="s">
        <v>4824</v>
      </c>
      <c r="M200" s="73">
        <v>3.4937254531558097</v>
      </c>
      <c r="N200" s="74">
        <v>9663.52734375</v>
      </c>
      <c r="O200" s="74">
        <v>5374.6435546875</v>
      </c>
      <c r="P200" s="75"/>
      <c r="Q200" s="76"/>
      <c r="R200" s="76"/>
      <c r="S200" s="88"/>
      <c r="T200" s="48">
        <v>0</v>
      </c>
      <c r="U200" s="48">
        <v>2</v>
      </c>
      <c r="V200" s="49">
        <v>0</v>
      </c>
      <c r="W200" s="49">
        <v>0.0006</v>
      </c>
      <c r="X200" s="49">
        <v>8E-05</v>
      </c>
      <c r="Y200" s="49">
        <v>0.559317</v>
      </c>
      <c r="Z200" s="49">
        <v>0.5</v>
      </c>
      <c r="AA200" s="49">
        <v>0</v>
      </c>
      <c r="AB200" s="71">
        <v>200</v>
      </c>
      <c r="AC200" s="71"/>
      <c r="AD200" s="72"/>
      <c r="AE200" s="78" t="s">
        <v>2884</v>
      </c>
      <c r="AF200" s="78">
        <v>5001</v>
      </c>
      <c r="AG200" s="78">
        <v>2815</v>
      </c>
      <c r="AH200" s="78">
        <v>469214</v>
      </c>
      <c r="AI200" s="78">
        <v>381635</v>
      </c>
      <c r="AJ200" s="78"/>
      <c r="AK200" s="78" t="s">
        <v>3262</v>
      </c>
      <c r="AL200" s="78" t="s">
        <v>3582</v>
      </c>
      <c r="AM200" s="83" t="s">
        <v>3765</v>
      </c>
      <c r="AN200" s="78"/>
      <c r="AO200" s="80">
        <v>41444.08195601852</v>
      </c>
      <c r="AP200" s="83" t="s">
        <v>4005</v>
      </c>
      <c r="AQ200" s="78" t="b">
        <v>1</v>
      </c>
      <c r="AR200" s="78" t="b">
        <v>0</v>
      </c>
      <c r="AS200" s="78" t="b">
        <v>1</v>
      </c>
      <c r="AT200" s="78"/>
      <c r="AU200" s="78">
        <v>520</v>
      </c>
      <c r="AV200" s="83" t="s">
        <v>4181</v>
      </c>
      <c r="AW200" s="78" t="b">
        <v>0</v>
      </c>
      <c r="AX200" s="78" t="s">
        <v>4210</v>
      </c>
      <c r="AY200" s="83" t="s">
        <v>4408</v>
      </c>
      <c r="AZ200" s="78" t="s">
        <v>66</v>
      </c>
      <c r="BA200" s="78" t="str">
        <f>REPLACE(INDEX(GroupVertices[Group],MATCH(Vertices[[#This Row],[Vertex]],GroupVertices[Vertex],0)),1,1,"")</f>
        <v>3</v>
      </c>
      <c r="BB200" s="48"/>
      <c r="BC200" s="48"/>
      <c r="BD200" s="48"/>
      <c r="BE200" s="48"/>
      <c r="BF200" s="48"/>
      <c r="BG200" s="48"/>
      <c r="BH200" s="119" t="s">
        <v>5433</v>
      </c>
      <c r="BI200" s="119" t="s">
        <v>5433</v>
      </c>
      <c r="BJ200" s="119" t="s">
        <v>5499</v>
      </c>
      <c r="BK200" s="119" t="s">
        <v>5499</v>
      </c>
      <c r="BL200" s="119">
        <v>2</v>
      </c>
      <c r="BM200" s="123">
        <v>5.128205128205129</v>
      </c>
      <c r="BN200" s="119">
        <v>1</v>
      </c>
      <c r="BO200" s="123">
        <v>2.5641025641025643</v>
      </c>
      <c r="BP200" s="119">
        <v>1</v>
      </c>
      <c r="BQ200" s="123">
        <v>2.5641025641025643</v>
      </c>
      <c r="BR200" s="119">
        <v>36</v>
      </c>
      <c r="BS200" s="123">
        <v>92.3076923076923</v>
      </c>
      <c r="BT200" s="119">
        <v>39</v>
      </c>
      <c r="BU200" s="2"/>
      <c r="BV200" s="3"/>
      <c r="BW200" s="3"/>
      <c r="BX200" s="3"/>
      <c r="BY200" s="3"/>
    </row>
    <row r="201" spans="1:77" ht="41.45" customHeight="1">
      <c r="A201" s="64" t="s">
        <v>407</v>
      </c>
      <c r="C201" s="65"/>
      <c r="D201" s="65" t="s">
        <v>64</v>
      </c>
      <c r="E201" s="66">
        <v>163.2004107084721</v>
      </c>
      <c r="F201" s="68">
        <v>99.99847954213307</v>
      </c>
      <c r="G201" s="103" t="s">
        <v>886</v>
      </c>
      <c r="H201" s="65"/>
      <c r="I201" s="69" t="s">
        <v>407</v>
      </c>
      <c r="J201" s="70"/>
      <c r="K201" s="70"/>
      <c r="L201" s="69" t="s">
        <v>4825</v>
      </c>
      <c r="M201" s="73">
        <v>1.5067179251172729</v>
      </c>
      <c r="N201" s="74">
        <v>3961.182861328125</v>
      </c>
      <c r="O201" s="74">
        <v>3398.0712890625</v>
      </c>
      <c r="P201" s="75"/>
      <c r="Q201" s="76"/>
      <c r="R201" s="76"/>
      <c r="S201" s="88"/>
      <c r="T201" s="48">
        <v>0</v>
      </c>
      <c r="U201" s="48">
        <v>1</v>
      </c>
      <c r="V201" s="49">
        <v>0</v>
      </c>
      <c r="W201" s="49">
        <v>0.000948</v>
      </c>
      <c r="X201" s="49">
        <v>0.00283</v>
      </c>
      <c r="Y201" s="49">
        <v>0.493722</v>
      </c>
      <c r="Z201" s="49">
        <v>0</v>
      </c>
      <c r="AA201" s="49">
        <v>0</v>
      </c>
      <c r="AB201" s="71">
        <v>201</v>
      </c>
      <c r="AC201" s="71"/>
      <c r="AD201" s="72"/>
      <c r="AE201" s="78" t="s">
        <v>2885</v>
      </c>
      <c r="AF201" s="78">
        <v>98</v>
      </c>
      <c r="AG201" s="78">
        <v>572</v>
      </c>
      <c r="AH201" s="78">
        <v>110816</v>
      </c>
      <c r="AI201" s="78">
        <v>12555</v>
      </c>
      <c r="AJ201" s="78"/>
      <c r="AK201" s="78" t="s">
        <v>3263</v>
      </c>
      <c r="AL201" s="78" t="s">
        <v>3583</v>
      </c>
      <c r="AM201" s="78"/>
      <c r="AN201" s="78"/>
      <c r="AO201" s="80">
        <v>42673.449594907404</v>
      </c>
      <c r="AP201" s="83" t="s">
        <v>4006</v>
      </c>
      <c r="AQ201" s="78" t="b">
        <v>1</v>
      </c>
      <c r="AR201" s="78" t="b">
        <v>0</v>
      </c>
      <c r="AS201" s="78" t="b">
        <v>0</v>
      </c>
      <c r="AT201" s="78"/>
      <c r="AU201" s="78">
        <v>48</v>
      </c>
      <c r="AV201" s="78"/>
      <c r="AW201" s="78" t="b">
        <v>0</v>
      </c>
      <c r="AX201" s="78" t="s">
        <v>4210</v>
      </c>
      <c r="AY201" s="83" t="s">
        <v>4409</v>
      </c>
      <c r="AZ201" s="78" t="s">
        <v>66</v>
      </c>
      <c r="BA201" s="78" t="str">
        <f>REPLACE(INDEX(GroupVertices[Group],MATCH(Vertices[[#This Row],[Vertex]],GroupVertices[Vertex],0)),1,1,"")</f>
        <v>1</v>
      </c>
      <c r="BB201" s="48"/>
      <c r="BC201" s="48"/>
      <c r="BD201" s="48"/>
      <c r="BE201" s="48"/>
      <c r="BF201" s="48" t="s">
        <v>660</v>
      </c>
      <c r="BG201" s="48" t="s">
        <v>660</v>
      </c>
      <c r="BH201" s="119" t="s">
        <v>5427</v>
      </c>
      <c r="BI201" s="119" t="s">
        <v>5427</v>
      </c>
      <c r="BJ201" s="119" t="s">
        <v>5494</v>
      </c>
      <c r="BK201" s="119" t="s">
        <v>5494</v>
      </c>
      <c r="BL201" s="119">
        <v>1</v>
      </c>
      <c r="BM201" s="123">
        <v>2.9411764705882355</v>
      </c>
      <c r="BN201" s="119">
        <v>0</v>
      </c>
      <c r="BO201" s="123">
        <v>0</v>
      </c>
      <c r="BP201" s="119">
        <v>0</v>
      </c>
      <c r="BQ201" s="123">
        <v>0</v>
      </c>
      <c r="BR201" s="119">
        <v>33</v>
      </c>
      <c r="BS201" s="123">
        <v>97.05882352941177</v>
      </c>
      <c r="BT201" s="119">
        <v>34</v>
      </c>
      <c r="BU201" s="2"/>
      <c r="BV201" s="3"/>
      <c r="BW201" s="3"/>
      <c r="BX201" s="3"/>
      <c r="BY201" s="3"/>
    </row>
    <row r="202" spans="1:77" ht="41.45" customHeight="1">
      <c r="A202" s="64" t="s">
        <v>408</v>
      </c>
      <c r="C202" s="65"/>
      <c r="D202" s="65" t="s">
        <v>64</v>
      </c>
      <c r="E202" s="66">
        <v>162.04197240239412</v>
      </c>
      <c r="F202" s="68">
        <v>99.99994683713751</v>
      </c>
      <c r="G202" s="103" t="s">
        <v>887</v>
      </c>
      <c r="H202" s="65"/>
      <c r="I202" s="69" t="s">
        <v>408</v>
      </c>
      <c r="J202" s="70"/>
      <c r="K202" s="70"/>
      <c r="L202" s="69" t="s">
        <v>4826</v>
      </c>
      <c r="M202" s="73">
        <v>1.0177174099691355</v>
      </c>
      <c r="N202" s="74">
        <v>9085.5341796875</v>
      </c>
      <c r="O202" s="74">
        <v>4846.236328125</v>
      </c>
      <c r="P202" s="75"/>
      <c r="Q202" s="76"/>
      <c r="R202" s="76"/>
      <c r="S202" s="88"/>
      <c r="T202" s="48">
        <v>0</v>
      </c>
      <c r="U202" s="48">
        <v>2</v>
      </c>
      <c r="V202" s="49">
        <v>0</v>
      </c>
      <c r="W202" s="49">
        <v>0.0006</v>
      </c>
      <c r="X202" s="49">
        <v>8E-05</v>
      </c>
      <c r="Y202" s="49">
        <v>0.559317</v>
      </c>
      <c r="Z202" s="49">
        <v>0.5</v>
      </c>
      <c r="AA202" s="49">
        <v>0</v>
      </c>
      <c r="AB202" s="71">
        <v>202</v>
      </c>
      <c r="AC202" s="71"/>
      <c r="AD202" s="72"/>
      <c r="AE202" s="78" t="s">
        <v>2886</v>
      </c>
      <c r="AF202" s="78">
        <v>173</v>
      </c>
      <c r="AG202" s="78">
        <v>20</v>
      </c>
      <c r="AH202" s="78">
        <v>300</v>
      </c>
      <c r="AI202" s="78">
        <v>1417</v>
      </c>
      <c r="AJ202" s="78"/>
      <c r="AK202" s="78" t="s">
        <v>3264</v>
      </c>
      <c r="AL202" s="78"/>
      <c r="AM202" s="78"/>
      <c r="AN202" s="78"/>
      <c r="AO202" s="80">
        <v>43258.67377314815</v>
      </c>
      <c r="AP202" s="83" t="s">
        <v>4007</v>
      </c>
      <c r="AQ202" s="78" t="b">
        <v>1</v>
      </c>
      <c r="AR202" s="78" t="b">
        <v>0</v>
      </c>
      <c r="AS202" s="78" t="b">
        <v>0</v>
      </c>
      <c r="AT202" s="78"/>
      <c r="AU202" s="78">
        <v>0</v>
      </c>
      <c r="AV202" s="78"/>
      <c r="AW202" s="78" t="b">
        <v>0</v>
      </c>
      <c r="AX202" s="78" t="s">
        <v>4210</v>
      </c>
      <c r="AY202" s="83" t="s">
        <v>4410</v>
      </c>
      <c r="AZ202" s="78" t="s">
        <v>66</v>
      </c>
      <c r="BA202" s="78" t="str">
        <f>REPLACE(INDEX(GroupVertices[Group],MATCH(Vertices[[#This Row],[Vertex]],GroupVertices[Vertex],0)),1,1,"")</f>
        <v>3</v>
      </c>
      <c r="BB202" s="48"/>
      <c r="BC202" s="48"/>
      <c r="BD202" s="48"/>
      <c r="BE202" s="48"/>
      <c r="BF202" s="48" t="s">
        <v>663</v>
      </c>
      <c r="BG202" s="48" t="s">
        <v>663</v>
      </c>
      <c r="BH202" s="119" t="s">
        <v>5431</v>
      </c>
      <c r="BI202" s="119" t="s">
        <v>5431</v>
      </c>
      <c r="BJ202" s="119" t="s">
        <v>5497</v>
      </c>
      <c r="BK202" s="119" t="s">
        <v>5497</v>
      </c>
      <c r="BL202" s="119">
        <v>0</v>
      </c>
      <c r="BM202" s="123">
        <v>0</v>
      </c>
      <c r="BN202" s="119">
        <v>0</v>
      </c>
      <c r="BO202" s="123">
        <v>0</v>
      </c>
      <c r="BP202" s="119">
        <v>0</v>
      </c>
      <c r="BQ202" s="123">
        <v>0</v>
      </c>
      <c r="BR202" s="119">
        <v>6</v>
      </c>
      <c r="BS202" s="123">
        <v>100</v>
      </c>
      <c r="BT202" s="119">
        <v>6</v>
      </c>
      <c r="BU202" s="2"/>
      <c r="BV202" s="3"/>
      <c r="BW202" s="3"/>
      <c r="BX202" s="3"/>
      <c r="BY202" s="3"/>
    </row>
    <row r="203" spans="1:77" ht="41.45" customHeight="1">
      <c r="A203" s="64" t="s">
        <v>409</v>
      </c>
      <c r="C203" s="65"/>
      <c r="D203" s="65" t="s">
        <v>64</v>
      </c>
      <c r="E203" s="66">
        <v>162.66526257794695</v>
      </c>
      <c r="F203" s="68">
        <v>99.9991573686297</v>
      </c>
      <c r="G203" s="103" t="s">
        <v>888</v>
      </c>
      <c r="H203" s="65"/>
      <c r="I203" s="69" t="s">
        <v>409</v>
      </c>
      <c r="J203" s="70"/>
      <c r="K203" s="70"/>
      <c r="L203" s="69" t="s">
        <v>4827</v>
      </c>
      <c r="M203" s="73">
        <v>1.2808209480107964</v>
      </c>
      <c r="N203" s="74">
        <v>9217.99609375</v>
      </c>
      <c r="O203" s="74">
        <v>4279.84423828125</v>
      </c>
      <c r="P203" s="75"/>
      <c r="Q203" s="76"/>
      <c r="R203" s="76"/>
      <c r="S203" s="88"/>
      <c r="T203" s="48">
        <v>0</v>
      </c>
      <c r="U203" s="48">
        <v>2</v>
      </c>
      <c r="V203" s="49">
        <v>0</v>
      </c>
      <c r="W203" s="49">
        <v>0.0006</v>
      </c>
      <c r="X203" s="49">
        <v>8E-05</v>
      </c>
      <c r="Y203" s="49">
        <v>0.559317</v>
      </c>
      <c r="Z203" s="49">
        <v>0.5</v>
      </c>
      <c r="AA203" s="49">
        <v>0</v>
      </c>
      <c r="AB203" s="71">
        <v>203</v>
      </c>
      <c r="AC203" s="71"/>
      <c r="AD203" s="72"/>
      <c r="AE203" s="78" t="s">
        <v>2887</v>
      </c>
      <c r="AF203" s="78">
        <v>366</v>
      </c>
      <c r="AG203" s="78">
        <v>317</v>
      </c>
      <c r="AH203" s="78">
        <v>1424</v>
      </c>
      <c r="AI203" s="78">
        <v>14566</v>
      </c>
      <c r="AJ203" s="78"/>
      <c r="AK203" s="78" t="s">
        <v>3265</v>
      </c>
      <c r="AL203" s="78" t="s">
        <v>3584</v>
      </c>
      <c r="AM203" s="78"/>
      <c r="AN203" s="78"/>
      <c r="AO203" s="80">
        <v>42040.04766203704</v>
      </c>
      <c r="AP203" s="83" t="s">
        <v>4008</v>
      </c>
      <c r="AQ203" s="78" t="b">
        <v>1</v>
      </c>
      <c r="AR203" s="78" t="b">
        <v>0</v>
      </c>
      <c r="AS203" s="78" t="b">
        <v>1</v>
      </c>
      <c r="AT203" s="78"/>
      <c r="AU203" s="78">
        <v>5</v>
      </c>
      <c r="AV203" s="83" t="s">
        <v>4181</v>
      </c>
      <c r="AW203" s="78" t="b">
        <v>0</v>
      </c>
      <c r="AX203" s="78" t="s">
        <v>4210</v>
      </c>
      <c r="AY203" s="83" t="s">
        <v>4411</v>
      </c>
      <c r="AZ203" s="78" t="s">
        <v>66</v>
      </c>
      <c r="BA203" s="78" t="str">
        <f>REPLACE(INDEX(GroupVertices[Group],MATCH(Vertices[[#This Row],[Vertex]],GroupVertices[Vertex],0)),1,1,"")</f>
        <v>3</v>
      </c>
      <c r="BB203" s="48"/>
      <c r="BC203" s="48"/>
      <c r="BD203" s="48"/>
      <c r="BE203" s="48"/>
      <c r="BF203" s="48"/>
      <c r="BG203" s="48"/>
      <c r="BH203" s="119" t="s">
        <v>5433</v>
      </c>
      <c r="BI203" s="119" t="s">
        <v>5433</v>
      </c>
      <c r="BJ203" s="119" t="s">
        <v>5499</v>
      </c>
      <c r="BK203" s="119" t="s">
        <v>5499</v>
      </c>
      <c r="BL203" s="119">
        <v>2</v>
      </c>
      <c r="BM203" s="123">
        <v>5.128205128205129</v>
      </c>
      <c r="BN203" s="119">
        <v>1</v>
      </c>
      <c r="BO203" s="123">
        <v>2.5641025641025643</v>
      </c>
      <c r="BP203" s="119">
        <v>1</v>
      </c>
      <c r="BQ203" s="123">
        <v>2.5641025641025643</v>
      </c>
      <c r="BR203" s="119">
        <v>36</v>
      </c>
      <c r="BS203" s="123">
        <v>92.3076923076923</v>
      </c>
      <c r="BT203" s="119">
        <v>39</v>
      </c>
      <c r="BU203" s="2"/>
      <c r="BV203" s="3"/>
      <c r="BW203" s="3"/>
      <c r="BX203" s="3"/>
      <c r="BY203" s="3"/>
    </row>
    <row r="204" spans="1:77" ht="41.45" customHeight="1">
      <c r="A204" s="64" t="s">
        <v>410</v>
      </c>
      <c r="C204" s="65"/>
      <c r="D204" s="65" t="s">
        <v>64</v>
      </c>
      <c r="E204" s="66">
        <v>162.00419724023942</v>
      </c>
      <c r="F204" s="68">
        <v>99.99999468371375</v>
      </c>
      <c r="G204" s="103" t="s">
        <v>723</v>
      </c>
      <c r="H204" s="65"/>
      <c r="I204" s="69" t="s">
        <v>410</v>
      </c>
      <c r="J204" s="70"/>
      <c r="K204" s="70"/>
      <c r="L204" s="69" t="s">
        <v>4828</v>
      </c>
      <c r="M204" s="73">
        <v>1.0017717409969136</v>
      </c>
      <c r="N204" s="74">
        <v>537.3790893554688</v>
      </c>
      <c r="O204" s="74">
        <v>7360.12158203125</v>
      </c>
      <c r="P204" s="75"/>
      <c r="Q204" s="76"/>
      <c r="R204" s="76"/>
      <c r="S204" s="88"/>
      <c r="T204" s="48">
        <v>0</v>
      </c>
      <c r="U204" s="48">
        <v>1</v>
      </c>
      <c r="V204" s="49">
        <v>0</v>
      </c>
      <c r="W204" s="49">
        <v>0.000948</v>
      </c>
      <c r="X204" s="49">
        <v>0.00283</v>
      </c>
      <c r="Y204" s="49">
        <v>0.493722</v>
      </c>
      <c r="Z204" s="49">
        <v>0</v>
      </c>
      <c r="AA204" s="49">
        <v>0</v>
      </c>
      <c r="AB204" s="71">
        <v>204</v>
      </c>
      <c r="AC204" s="71"/>
      <c r="AD204" s="72"/>
      <c r="AE204" s="78" t="s">
        <v>2888</v>
      </c>
      <c r="AF204" s="78">
        <v>43</v>
      </c>
      <c r="AG204" s="78">
        <v>2</v>
      </c>
      <c r="AH204" s="78">
        <v>138</v>
      </c>
      <c r="AI204" s="78">
        <v>575</v>
      </c>
      <c r="AJ204" s="78"/>
      <c r="AK204" s="78"/>
      <c r="AL204" s="78"/>
      <c r="AM204" s="78"/>
      <c r="AN204" s="78"/>
      <c r="AO204" s="80">
        <v>42582.51736111111</v>
      </c>
      <c r="AP204" s="78"/>
      <c r="AQ204" s="78" t="b">
        <v>1</v>
      </c>
      <c r="AR204" s="78" t="b">
        <v>1</v>
      </c>
      <c r="AS204" s="78" t="b">
        <v>0</v>
      </c>
      <c r="AT204" s="78"/>
      <c r="AU204" s="78">
        <v>0</v>
      </c>
      <c r="AV204" s="78"/>
      <c r="AW204" s="78" t="b">
        <v>0</v>
      </c>
      <c r="AX204" s="78" t="s">
        <v>4210</v>
      </c>
      <c r="AY204" s="83" t="s">
        <v>4412</v>
      </c>
      <c r="AZ204" s="78" t="s">
        <v>66</v>
      </c>
      <c r="BA204" s="78" t="str">
        <f>REPLACE(INDEX(GroupVertices[Group],MATCH(Vertices[[#This Row],[Vertex]],GroupVertices[Vertex],0)),1,1,"")</f>
        <v>1</v>
      </c>
      <c r="BB204" s="48"/>
      <c r="BC204" s="48"/>
      <c r="BD204" s="48"/>
      <c r="BE204" s="48"/>
      <c r="BF204" s="48" t="s">
        <v>660</v>
      </c>
      <c r="BG204" s="48" t="s">
        <v>660</v>
      </c>
      <c r="BH204" s="119" t="s">
        <v>5427</v>
      </c>
      <c r="BI204" s="119" t="s">
        <v>5427</v>
      </c>
      <c r="BJ204" s="119" t="s">
        <v>5494</v>
      </c>
      <c r="BK204" s="119" t="s">
        <v>5494</v>
      </c>
      <c r="BL204" s="119">
        <v>1</v>
      </c>
      <c r="BM204" s="123">
        <v>2.9411764705882355</v>
      </c>
      <c r="BN204" s="119">
        <v>0</v>
      </c>
      <c r="BO204" s="123">
        <v>0</v>
      </c>
      <c r="BP204" s="119">
        <v>0</v>
      </c>
      <c r="BQ204" s="123">
        <v>0</v>
      </c>
      <c r="BR204" s="119">
        <v>33</v>
      </c>
      <c r="BS204" s="123">
        <v>97.05882352941177</v>
      </c>
      <c r="BT204" s="119">
        <v>34</v>
      </c>
      <c r="BU204" s="2"/>
      <c r="BV204" s="3"/>
      <c r="BW204" s="3"/>
      <c r="BX204" s="3"/>
      <c r="BY204" s="3"/>
    </row>
    <row r="205" spans="1:77" ht="41.45" customHeight="1">
      <c r="A205" s="64" t="s">
        <v>411</v>
      </c>
      <c r="C205" s="65"/>
      <c r="D205" s="65" t="s">
        <v>64</v>
      </c>
      <c r="E205" s="66">
        <v>164.76388269765346</v>
      </c>
      <c r="F205" s="68">
        <v>99.9964992255057</v>
      </c>
      <c r="G205" s="103" t="s">
        <v>889</v>
      </c>
      <c r="H205" s="65"/>
      <c r="I205" s="69" t="s">
        <v>411</v>
      </c>
      <c r="J205" s="70"/>
      <c r="K205" s="70"/>
      <c r="L205" s="69" t="s">
        <v>4829</v>
      </c>
      <c r="M205" s="73">
        <v>2.166691446467567</v>
      </c>
      <c r="N205" s="74">
        <v>3291.07080078125</v>
      </c>
      <c r="O205" s="74">
        <v>8130.27783203125</v>
      </c>
      <c r="P205" s="75"/>
      <c r="Q205" s="76"/>
      <c r="R205" s="76"/>
      <c r="S205" s="88"/>
      <c r="T205" s="48">
        <v>0</v>
      </c>
      <c r="U205" s="48">
        <v>1</v>
      </c>
      <c r="V205" s="49">
        <v>0</v>
      </c>
      <c r="W205" s="49">
        <v>0.000948</v>
      </c>
      <c r="X205" s="49">
        <v>0.00283</v>
      </c>
      <c r="Y205" s="49">
        <v>0.493722</v>
      </c>
      <c r="Z205" s="49">
        <v>0</v>
      </c>
      <c r="AA205" s="49">
        <v>0</v>
      </c>
      <c r="AB205" s="71">
        <v>205</v>
      </c>
      <c r="AC205" s="71"/>
      <c r="AD205" s="72"/>
      <c r="AE205" s="78" t="s">
        <v>2889</v>
      </c>
      <c r="AF205" s="78">
        <v>886</v>
      </c>
      <c r="AG205" s="78">
        <v>1317</v>
      </c>
      <c r="AH205" s="78">
        <v>52942</v>
      </c>
      <c r="AI205" s="78">
        <v>43414</v>
      </c>
      <c r="AJ205" s="78"/>
      <c r="AK205" s="78" t="s">
        <v>3266</v>
      </c>
      <c r="AL205" s="78" t="s">
        <v>3585</v>
      </c>
      <c r="AM205" s="83" t="s">
        <v>3766</v>
      </c>
      <c r="AN205" s="78"/>
      <c r="AO205" s="80">
        <v>42385.655706018515</v>
      </c>
      <c r="AP205" s="83" t="s">
        <v>4009</v>
      </c>
      <c r="AQ205" s="78" t="b">
        <v>1</v>
      </c>
      <c r="AR205" s="78" t="b">
        <v>0</v>
      </c>
      <c r="AS205" s="78" t="b">
        <v>1</v>
      </c>
      <c r="AT205" s="78"/>
      <c r="AU205" s="78">
        <v>27</v>
      </c>
      <c r="AV205" s="78"/>
      <c r="AW205" s="78" t="b">
        <v>0</v>
      </c>
      <c r="AX205" s="78" t="s">
        <v>4210</v>
      </c>
      <c r="AY205" s="83" t="s">
        <v>4413</v>
      </c>
      <c r="AZ205" s="78" t="s">
        <v>66</v>
      </c>
      <c r="BA205" s="78" t="str">
        <f>REPLACE(INDEX(GroupVertices[Group],MATCH(Vertices[[#This Row],[Vertex]],GroupVertices[Vertex],0)),1,1,"")</f>
        <v>1</v>
      </c>
      <c r="BB205" s="48"/>
      <c r="BC205" s="48"/>
      <c r="BD205" s="48"/>
      <c r="BE205" s="48"/>
      <c r="BF205" s="48" t="s">
        <v>660</v>
      </c>
      <c r="BG205" s="48" t="s">
        <v>660</v>
      </c>
      <c r="BH205" s="119" t="s">
        <v>5427</v>
      </c>
      <c r="BI205" s="119" t="s">
        <v>5427</v>
      </c>
      <c r="BJ205" s="119" t="s">
        <v>5494</v>
      </c>
      <c r="BK205" s="119" t="s">
        <v>5494</v>
      </c>
      <c r="BL205" s="119">
        <v>1</v>
      </c>
      <c r="BM205" s="123">
        <v>2.9411764705882355</v>
      </c>
      <c r="BN205" s="119">
        <v>0</v>
      </c>
      <c r="BO205" s="123">
        <v>0</v>
      </c>
      <c r="BP205" s="119">
        <v>0</v>
      </c>
      <c r="BQ205" s="123">
        <v>0</v>
      </c>
      <c r="BR205" s="119">
        <v>33</v>
      </c>
      <c r="BS205" s="123">
        <v>97.05882352941177</v>
      </c>
      <c r="BT205" s="119">
        <v>34</v>
      </c>
      <c r="BU205" s="2"/>
      <c r="BV205" s="3"/>
      <c r="BW205" s="3"/>
      <c r="BX205" s="3"/>
      <c r="BY205" s="3"/>
    </row>
    <row r="206" spans="1:77" ht="41.45" customHeight="1">
      <c r="A206" s="64" t="s">
        <v>412</v>
      </c>
      <c r="C206" s="65"/>
      <c r="D206" s="65" t="s">
        <v>64</v>
      </c>
      <c r="E206" s="66">
        <v>162.04616964263354</v>
      </c>
      <c r="F206" s="68">
        <v>99.99994152085127</v>
      </c>
      <c r="G206" s="103" t="s">
        <v>890</v>
      </c>
      <c r="H206" s="65"/>
      <c r="I206" s="69" t="s">
        <v>412</v>
      </c>
      <c r="J206" s="70"/>
      <c r="K206" s="70"/>
      <c r="L206" s="69" t="s">
        <v>4830</v>
      </c>
      <c r="M206" s="73">
        <v>1.0194891509660489</v>
      </c>
      <c r="N206" s="74">
        <v>9553.89453125</v>
      </c>
      <c r="O206" s="74">
        <v>6021.2412109375</v>
      </c>
      <c r="P206" s="75"/>
      <c r="Q206" s="76"/>
      <c r="R206" s="76"/>
      <c r="S206" s="88"/>
      <c r="T206" s="48">
        <v>0</v>
      </c>
      <c r="U206" s="48">
        <v>2</v>
      </c>
      <c r="V206" s="49">
        <v>0</v>
      </c>
      <c r="W206" s="49">
        <v>0.0006</v>
      </c>
      <c r="X206" s="49">
        <v>8E-05</v>
      </c>
      <c r="Y206" s="49">
        <v>0.559317</v>
      </c>
      <c r="Z206" s="49">
        <v>0.5</v>
      </c>
      <c r="AA206" s="49">
        <v>0</v>
      </c>
      <c r="AB206" s="71">
        <v>206</v>
      </c>
      <c r="AC206" s="71"/>
      <c r="AD206" s="72"/>
      <c r="AE206" s="78" t="s">
        <v>2890</v>
      </c>
      <c r="AF206" s="78">
        <v>57</v>
      </c>
      <c r="AG206" s="78">
        <v>22</v>
      </c>
      <c r="AH206" s="78">
        <v>179</v>
      </c>
      <c r="AI206" s="78">
        <v>299</v>
      </c>
      <c r="AJ206" s="78"/>
      <c r="AK206" s="78" t="s">
        <v>3267</v>
      </c>
      <c r="AL206" s="78"/>
      <c r="AM206" s="78"/>
      <c r="AN206" s="78"/>
      <c r="AO206" s="80">
        <v>42105.03859953704</v>
      </c>
      <c r="AP206" s="78"/>
      <c r="AQ206" s="78" t="b">
        <v>1</v>
      </c>
      <c r="AR206" s="78" t="b">
        <v>0</v>
      </c>
      <c r="AS206" s="78" t="b">
        <v>1</v>
      </c>
      <c r="AT206" s="78"/>
      <c r="AU206" s="78">
        <v>0</v>
      </c>
      <c r="AV206" s="83" t="s">
        <v>4181</v>
      </c>
      <c r="AW206" s="78" t="b">
        <v>0</v>
      </c>
      <c r="AX206" s="78" t="s">
        <v>4210</v>
      </c>
      <c r="AY206" s="83" t="s">
        <v>4414</v>
      </c>
      <c r="AZ206" s="78" t="s">
        <v>66</v>
      </c>
      <c r="BA206" s="78" t="str">
        <f>REPLACE(INDEX(GroupVertices[Group],MATCH(Vertices[[#This Row],[Vertex]],GroupVertices[Vertex],0)),1,1,"")</f>
        <v>3</v>
      </c>
      <c r="BB206" s="48"/>
      <c r="BC206" s="48"/>
      <c r="BD206" s="48"/>
      <c r="BE206" s="48"/>
      <c r="BF206" s="48" t="s">
        <v>663</v>
      </c>
      <c r="BG206" s="48" t="s">
        <v>663</v>
      </c>
      <c r="BH206" s="119" t="s">
        <v>5431</v>
      </c>
      <c r="BI206" s="119" t="s">
        <v>5431</v>
      </c>
      <c r="BJ206" s="119" t="s">
        <v>5497</v>
      </c>
      <c r="BK206" s="119" t="s">
        <v>5497</v>
      </c>
      <c r="BL206" s="119">
        <v>0</v>
      </c>
      <c r="BM206" s="123">
        <v>0</v>
      </c>
      <c r="BN206" s="119">
        <v>0</v>
      </c>
      <c r="BO206" s="123">
        <v>0</v>
      </c>
      <c r="BP206" s="119">
        <v>0</v>
      </c>
      <c r="BQ206" s="123">
        <v>0</v>
      </c>
      <c r="BR206" s="119">
        <v>6</v>
      </c>
      <c r="BS206" s="123">
        <v>100</v>
      </c>
      <c r="BT206" s="119">
        <v>6</v>
      </c>
      <c r="BU206" s="2"/>
      <c r="BV206" s="3"/>
      <c r="BW206" s="3"/>
      <c r="BX206" s="3"/>
      <c r="BY206" s="3"/>
    </row>
    <row r="207" spans="1:77" ht="41.45" customHeight="1">
      <c r="A207" s="64" t="s">
        <v>413</v>
      </c>
      <c r="C207" s="65"/>
      <c r="D207" s="65" t="s">
        <v>64</v>
      </c>
      <c r="E207" s="66">
        <v>163.10387418296563</v>
      </c>
      <c r="F207" s="68">
        <v>99.99860181671679</v>
      </c>
      <c r="G207" s="103" t="s">
        <v>891</v>
      </c>
      <c r="H207" s="65"/>
      <c r="I207" s="69" t="s">
        <v>413</v>
      </c>
      <c r="J207" s="70"/>
      <c r="K207" s="70"/>
      <c r="L207" s="69" t="s">
        <v>4831</v>
      </c>
      <c r="M207" s="73">
        <v>1.4659678821882614</v>
      </c>
      <c r="N207" s="74">
        <v>3063.8935546875</v>
      </c>
      <c r="O207" s="74">
        <v>3742.647705078125</v>
      </c>
      <c r="P207" s="75"/>
      <c r="Q207" s="76"/>
      <c r="R207" s="76"/>
      <c r="S207" s="88"/>
      <c r="T207" s="48">
        <v>0</v>
      </c>
      <c r="U207" s="48">
        <v>1</v>
      </c>
      <c r="V207" s="49">
        <v>0</v>
      </c>
      <c r="W207" s="49">
        <v>0.000948</v>
      </c>
      <c r="X207" s="49">
        <v>0.00283</v>
      </c>
      <c r="Y207" s="49">
        <v>0.493722</v>
      </c>
      <c r="Z207" s="49">
        <v>0</v>
      </c>
      <c r="AA207" s="49">
        <v>0</v>
      </c>
      <c r="AB207" s="71">
        <v>207</v>
      </c>
      <c r="AC207" s="71"/>
      <c r="AD207" s="72"/>
      <c r="AE207" s="78" t="s">
        <v>2891</v>
      </c>
      <c r="AF207" s="78">
        <v>1268</v>
      </c>
      <c r="AG207" s="78">
        <v>526</v>
      </c>
      <c r="AH207" s="78">
        <v>23230</v>
      </c>
      <c r="AI207" s="78">
        <v>23851</v>
      </c>
      <c r="AJ207" s="78"/>
      <c r="AK207" s="78" t="s">
        <v>3268</v>
      </c>
      <c r="AL207" s="78"/>
      <c r="AM207" s="78"/>
      <c r="AN207" s="78"/>
      <c r="AO207" s="80">
        <v>40949.57776620371</v>
      </c>
      <c r="AP207" s="83" t="s">
        <v>4010</v>
      </c>
      <c r="AQ207" s="78" t="b">
        <v>0</v>
      </c>
      <c r="AR207" s="78" t="b">
        <v>0</v>
      </c>
      <c r="AS207" s="78" t="b">
        <v>0</v>
      </c>
      <c r="AT207" s="78"/>
      <c r="AU207" s="78">
        <v>3</v>
      </c>
      <c r="AV207" s="83" t="s">
        <v>4191</v>
      </c>
      <c r="AW207" s="78" t="b">
        <v>0</v>
      </c>
      <c r="AX207" s="78" t="s">
        <v>4210</v>
      </c>
      <c r="AY207" s="83" t="s">
        <v>4415</v>
      </c>
      <c r="AZ207" s="78" t="s">
        <v>66</v>
      </c>
      <c r="BA207" s="78" t="str">
        <f>REPLACE(INDEX(GroupVertices[Group],MATCH(Vertices[[#This Row],[Vertex]],GroupVertices[Vertex],0)),1,1,"")</f>
        <v>1</v>
      </c>
      <c r="BB207" s="48"/>
      <c r="BC207" s="48"/>
      <c r="BD207" s="48"/>
      <c r="BE207" s="48"/>
      <c r="BF207" s="48" t="s">
        <v>660</v>
      </c>
      <c r="BG207" s="48" t="s">
        <v>660</v>
      </c>
      <c r="BH207" s="119" t="s">
        <v>5427</v>
      </c>
      <c r="BI207" s="119" t="s">
        <v>5427</v>
      </c>
      <c r="BJ207" s="119" t="s">
        <v>5494</v>
      </c>
      <c r="BK207" s="119" t="s">
        <v>5494</v>
      </c>
      <c r="BL207" s="119">
        <v>1</v>
      </c>
      <c r="BM207" s="123">
        <v>2.9411764705882355</v>
      </c>
      <c r="BN207" s="119">
        <v>0</v>
      </c>
      <c r="BO207" s="123">
        <v>0</v>
      </c>
      <c r="BP207" s="119">
        <v>0</v>
      </c>
      <c r="BQ207" s="123">
        <v>0</v>
      </c>
      <c r="BR207" s="119">
        <v>33</v>
      </c>
      <c r="BS207" s="123">
        <v>97.05882352941177</v>
      </c>
      <c r="BT207" s="119">
        <v>34</v>
      </c>
      <c r="BU207" s="2"/>
      <c r="BV207" s="3"/>
      <c r="BW207" s="3"/>
      <c r="BX207" s="3"/>
      <c r="BY207" s="3"/>
    </row>
    <row r="208" spans="1:77" ht="41.45" customHeight="1">
      <c r="A208" s="64" t="s">
        <v>414</v>
      </c>
      <c r="C208" s="65"/>
      <c r="D208" s="65" t="s">
        <v>64</v>
      </c>
      <c r="E208" s="66">
        <v>164.27910145000126</v>
      </c>
      <c r="F208" s="68">
        <v>99.99711325656735</v>
      </c>
      <c r="G208" s="103" t="s">
        <v>892</v>
      </c>
      <c r="H208" s="65"/>
      <c r="I208" s="69" t="s">
        <v>414</v>
      </c>
      <c r="J208" s="70"/>
      <c r="K208" s="70"/>
      <c r="L208" s="69" t="s">
        <v>4832</v>
      </c>
      <c r="M208" s="73">
        <v>1.962055361324053</v>
      </c>
      <c r="N208" s="74">
        <v>3627.129638671875</v>
      </c>
      <c r="O208" s="74">
        <v>2063.135986328125</v>
      </c>
      <c r="P208" s="75"/>
      <c r="Q208" s="76"/>
      <c r="R208" s="76"/>
      <c r="S208" s="88"/>
      <c r="T208" s="48">
        <v>0</v>
      </c>
      <c r="U208" s="48">
        <v>1</v>
      </c>
      <c r="V208" s="49">
        <v>0</v>
      </c>
      <c r="W208" s="49">
        <v>0.000948</v>
      </c>
      <c r="X208" s="49">
        <v>0.00283</v>
      </c>
      <c r="Y208" s="49">
        <v>0.493722</v>
      </c>
      <c r="Z208" s="49">
        <v>0</v>
      </c>
      <c r="AA208" s="49">
        <v>0</v>
      </c>
      <c r="AB208" s="71">
        <v>208</v>
      </c>
      <c r="AC208" s="71"/>
      <c r="AD208" s="72"/>
      <c r="AE208" s="78" t="s">
        <v>2892</v>
      </c>
      <c r="AF208" s="78">
        <v>1249</v>
      </c>
      <c r="AG208" s="78">
        <v>1086</v>
      </c>
      <c r="AH208" s="78">
        <v>56524</v>
      </c>
      <c r="AI208" s="78">
        <v>68633</v>
      </c>
      <c r="AJ208" s="78"/>
      <c r="AK208" s="78" t="s">
        <v>3269</v>
      </c>
      <c r="AL208" s="78" t="s">
        <v>3586</v>
      </c>
      <c r="AM208" s="83" t="s">
        <v>3767</v>
      </c>
      <c r="AN208" s="78"/>
      <c r="AO208" s="80">
        <v>39184.906956018516</v>
      </c>
      <c r="AP208" s="83" t="s">
        <v>4011</v>
      </c>
      <c r="AQ208" s="78" t="b">
        <v>0</v>
      </c>
      <c r="AR208" s="78" t="b">
        <v>0</v>
      </c>
      <c r="AS208" s="78" t="b">
        <v>1</v>
      </c>
      <c r="AT208" s="78"/>
      <c r="AU208" s="78">
        <v>76</v>
      </c>
      <c r="AV208" s="83" t="s">
        <v>4191</v>
      </c>
      <c r="AW208" s="78" t="b">
        <v>0</v>
      </c>
      <c r="AX208" s="78" t="s">
        <v>4210</v>
      </c>
      <c r="AY208" s="83" t="s">
        <v>4416</v>
      </c>
      <c r="AZ208" s="78" t="s">
        <v>66</v>
      </c>
      <c r="BA208" s="78" t="str">
        <f>REPLACE(INDEX(GroupVertices[Group],MATCH(Vertices[[#This Row],[Vertex]],GroupVertices[Vertex],0)),1,1,"")</f>
        <v>1</v>
      </c>
      <c r="BB208" s="48"/>
      <c r="BC208" s="48"/>
      <c r="BD208" s="48"/>
      <c r="BE208" s="48"/>
      <c r="BF208" s="48" t="s">
        <v>660</v>
      </c>
      <c r="BG208" s="48" t="s">
        <v>660</v>
      </c>
      <c r="BH208" s="119" t="s">
        <v>5427</v>
      </c>
      <c r="BI208" s="119" t="s">
        <v>5427</v>
      </c>
      <c r="BJ208" s="119" t="s">
        <v>5494</v>
      </c>
      <c r="BK208" s="119" t="s">
        <v>5494</v>
      </c>
      <c r="BL208" s="119">
        <v>1</v>
      </c>
      <c r="BM208" s="123">
        <v>2.9411764705882355</v>
      </c>
      <c r="BN208" s="119">
        <v>0</v>
      </c>
      <c r="BO208" s="123">
        <v>0</v>
      </c>
      <c r="BP208" s="119">
        <v>0</v>
      </c>
      <c r="BQ208" s="123">
        <v>0</v>
      </c>
      <c r="BR208" s="119">
        <v>33</v>
      </c>
      <c r="BS208" s="123">
        <v>97.05882352941177</v>
      </c>
      <c r="BT208" s="119">
        <v>34</v>
      </c>
      <c r="BU208" s="2"/>
      <c r="BV208" s="3"/>
      <c r="BW208" s="3"/>
      <c r="BX208" s="3"/>
      <c r="BY208" s="3"/>
    </row>
    <row r="209" spans="1:77" ht="41.45" customHeight="1">
      <c r="A209" s="64" t="s">
        <v>415</v>
      </c>
      <c r="C209" s="65"/>
      <c r="D209" s="65" t="s">
        <v>64</v>
      </c>
      <c r="E209" s="66">
        <v>163.62223335253313</v>
      </c>
      <c r="F209" s="68">
        <v>99.99794525536515</v>
      </c>
      <c r="G209" s="103" t="s">
        <v>893</v>
      </c>
      <c r="H209" s="65"/>
      <c r="I209" s="69" t="s">
        <v>415</v>
      </c>
      <c r="J209" s="70"/>
      <c r="K209" s="70"/>
      <c r="L209" s="69" t="s">
        <v>4833</v>
      </c>
      <c r="M209" s="73">
        <v>1.6847778953070838</v>
      </c>
      <c r="N209" s="74">
        <v>350.7297058105469</v>
      </c>
      <c r="O209" s="74">
        <v>6010.95751953125</v>
      </c>
      <c r="P209" s="75"/>
      <c r="Q209" s="76"/>
      <c r="R209" s="76"/>
      <c r="S209" s="88"/>
      <c r="T209" s="48">
        <v>0</v>
      </c>
      <c r="U209" s="48">
        <v>1</v>
      </c>
      <c r="V209" s="49">
        <v>0</v>
      </c>
      <c r="W209" s="49">
        <v>0.000948</v>
      </c>
      <c r="X209" s="49">
        <v>0.00283</v>
      </c>
      <c r="Y209" s="49">
        <v>0.493722</v>
      </c>
      <c r="Z209" s="49">
        <v>0</v>
      </c>
      <c r="AA209" s="49">
        <v>0</v>
      </c>
      <c r="AB209" s="71">
        <v>209</v>
      </c>
      <c r="AC209" s="71"/>
      <c r="AD209" s="72"/>
      <c r="AE209" s="78" t="s">
        <v>2893</v>
      </c>
      <c r="AF209" s="78">
        <v>126</v>
      </c>
      <c r="AG209" s="78">
        <v>773</v>
      </c>
      <c r="AH209" s="78">
        <v>1049</v>
      </c>
      <c r="AI209" s="78">
        <v>570</v>
      </c>
      <c r="AJ209" s="78"/>
      <c r="AK209" s="78" t="s">
        <v>3270</v>
      </c>
      <c r="AL209" s="78" t="s">
        <v>3457</v>
      </c>
      <c r="AM209" s="78"/>
      <c r="AN209" s="78"/>
      <c r="AO209" s="80">
        <v>40173.12510416667</v>
      </c>
      <c r="AP209" s="78"/>
      <c r="AQ209" s="78" t="b">
        <v>0</v>
      </c>
      <c r="AR209" s="78" t="b">
        <v>0</v>
      </c>
      <c r="AS209" s="78" t="b">
        <v>0</v>
      </c>
      <c r="AT209" s="78"/>
      <c r="AU209" s="78">
        <v>41</v>
      </c>
      <c r="AV209" s="83" t="s">
        <v>4181</v>
      </c>
      <c r="AW209" s="78" t="b">
        <v>0</v>
      </c>
      <c r="AX209" s="78" t="s">
        <v>4210</v>
      </c>
      <c r="AY209" s="83" t="s">
        <v>4417</v>
      </c>
      <c r="AZ209" s="78" t="s">
        <v>66</v>
      </c>
      <c r="BA209" s="78" t="str">
        <f>REPLACE(INDEX(GroupVertices[Group],MATCH(Vertices[[#This Row],[Vertex]],GroupVertices[Vertex],0)),1,1,"")</f>
        <v>1</v>
      </c>
      <c r="BB209" s="48"/>
      <c r="BC209" s="48"/>
      <c r="BD209" s="48"/>
      <c r="BE209" s="48"/>
      <c r="BF209" s="48" t="s">
        <v>5380</v>
      </c>
      <c r="BG209" s="48" t="s">
        <v>5408</v>
      </c>
      <c r="BH209" s="119" t="s">
        <v>5437</v>
      </c>
      <c r="BI209" s="119" t="s">
        <v>5472</v>
      </c>
      <c r="BJ209" s="119" t="s">
        <v>5505</v>
      </c>
      <c r="BK209" s="119" t="s">
        <v>5500</v>
      </c>
      <c r="BL209" s="119">
        <v>1</v>
      </c>
      <c r="BM209" s="123">
        <v>1.2658227848101267</v>
      </c>
      <c r="BN209" s="119">
        <v>0</v>
      </c>
      <c r="BO209" s="123">
        <v>0</v>
      </c>
      <c r="BP209" s="119">
        <v>0</v>
      </c>
      <c r="BQ209" s="123">
        <v>0</v>
      </c>
      <c r="BR209" s="119">
        <v>78</v>
      </c>
      <c r="BS209" s="123">
        <v>98.73417721518987</v>
      </c>
      <c r="BT209" s="119">
        <v>79</v>
      </c>
      <c r="BU209" s="2"/>
      <c r="BV209" s="3"/>
      <c r="BW209" s="3"/>
      <c r="BX209" s="3"/>
      <c r="BY209" s="3"/>
    </row>
    <row r="210" spans="1:77" ht="41.45" customHeight="1">
      <c r="A210" s="64" t="s">
        <v>416</v>
      </c>
      <c r="C210" s="65"/>
      <c r="D210" s="65" t="s">
        <v>64</v>
      </c>
      <c r="E210" s="66">
        <v>163.9727029125241</v>
      </c>
      <c r="F210" s="68">
        <v>99.99750134546345</v>
      </c>
      <c r="G210" s="103" t="s">
        <v>894</v>
      </c>
      <c r="H210" s="65"/>
      <c r="I210" s="69" t="s">
        <v>416</v>
      </c>
      <c r="J210" s="70"/>
      <c r="K210" s="70"/>
      <c r="L210" s="69" t="s">
        <v>4834</v>
      </c>
      <c r="M210" s="73">
        <v>1.8327182685493644</v>
      </c>
      <c r="N210" s="74">
        <v>3346.517578125</v>
      </c>
      <c r="O210" s="74">
        <v>5386.3515625</v>
      </c>
      <c r="P210" s="75"/>
      <c r="Q210" s="76"/>
      <c r="R210" s="76"/>
      <c r="S210" s="88"/>
      <c r="T210" s="48">
        <v>0</v>
      </c>
      <c r="U210" s="48">
        <v>1</v>
      </c>
      <c r="V210" s="49">
        <v>0</v>
      </c>
      <c r="W210" s="49">
        <v>0.000948</v>
      </c>
      <c r="X210" s="49">
        <v>0.00283</v>
      </c>
      <c r="Y210" s="49">
        <v>0.493722</v>
      </c>
      <c r="Z210" s="49">
        <v>0</v>
      </c>
      <c r="AA210" s="49">
        <v>0</v>
      </c>
      <c r="AB210" s="71">
        <v>210</v>
      </c>
      <c r="AC210" s="71"/>
      <c r="AD210" s="72"/>
      <c r="AE210" s="78" t="s">
        <v>2894</v>
      </c>
      <c r="AF210" s="78">
        <v>3575</v>
      </c>
      <c r="AG210" s="78">
        <v>940</v>
      </c>
      <c r="AH210" s="78">
        <v>20920</v>
      </c>
      <c r="AI210" s="78">
        <v>545</v>
      </c>
      <c r="AJ210" s="78"/>
      <c r="AK210" s="78" t="s">
        <v>3271</v>
      </c>
      <c r="AL210" s="78" t="s">
        <v>3587</v>
      </c>
      <c r="AM210" s="83" t="s">
        <v>3768</v>
      </c>
      <c r="AN210" s="78"/>
      <c r="AO210" s="80">
        <v>39816.544583333336</v>
      </c>
      <c r="AP210" s="83" t="s">
        <v>4012</v>
      </c>
      <c r="AQ210" s="78" t="b">
        <v>0</v>
      </c>
      <c r="AR210" s="78" t="b">
        <v>0</v>
      </c>
      <c r="AS210" s="78" t="b">
        <v>0</v>
      </c>
      <c r="AT210" s="78"/>
      <c r="AU210" s="78">
        <v>37</v>
      </c>
      <c r="AV210" s="83" t="s">
        <v>4194</v>
      </c>
      <c r="AW210" s="78" t="b">
        <v>0</v>
      </c>
      <c r="AX210" s="78" t="s">
        <v>4210</v>
      </c>
      <c r="AY210" s="83" t="s">
        <v>4418</v>
      </c>
      <c r="AZ210" s="78" t="s">
        <v>66</v>
      </c>
      <c r="BA210" s="78" t="str">
        <f>REPLACE(INDEX(GroupVertices[Group],MATCH(Vertices[[#This Row],[Vertex]],GroupVertices[Vertex],0)),1,1,"")</f>
        <v>1</v>
      </c>
      <c r="BB210" s="48"/>
      <c r="BC210" s="48"/>
      <c r="BD210" s="48"/>
      <c r="BE210" s="48"/>
      <c r="BF210" s="48" t="s">
        <v>660</v>
      </c>
      <c r="BG210" s="48" t="s">
        <v>660</v>
      </c>
      <c r="BH210" s="119" t="s">
        <v>5427</v>
      </c>
      <c r="BI210" s="119" t="s">
        <v>5427</v>
      </c>
      <c r="BJ210" s="119" t="s">
        <v>5494</v>
      </c>
      <c r="BK210" s="119" t="s">
        <v>5494</v>
      </c>
      <c r="BL210" s="119">
        <v>1</v>
      </c>
      <c r="BM210" s="123">
        <v>2.9411764705882355</v>
      </c>
      <c r="BN210" s="119">
        <v>0</v>
      </c>
      <c r="BO210" s="123">
        <v>0</v>
      </c>
      <c r="BP210" s="119">
        <v>0</v>
      </c>
      <c r="BQ210" s="123">
        <v>0</v>
      </c>
      <c r="BR210" s="119">
        <v>33</v>
      </c>
      <c r="BS210" s="123">
        <v>97.05882352941177</v>
      </c>
      <c r="BT210" s="119">
        <v>34</v>
      </c>
      <c r="BU210" s="2"/>
      <c r="BV210" s="3"/>
      <c r="BW210" s="3"/>
      <c r="BX210" s="3"/>
      <c r="BY210" s="3"/>
    </row>
    <row r="211" spans="1:77" ht="41.45" customHeight="1">
      <c r="A211" s="64" t="s">
        <v>417</v>
      </c>
      <c r="C211" s="65"/>
      <c r="D211" s="65" t="s">
        <v>64</v>
      </c>
      <c r="E211" s="66">
        <v>162.5099646890887</v>
      </c>
      <c r="F211" s="68">
        <v>99.99935407122086</v>
      </c>
      <c r="G211" s="103" t="s">
        <v>895</v>
      </c>
      <c r="H211" s="65"/>
      <c r="I211" s="69" t="s">
        <v>417</v>
      </c>
      <c r="J211" s="70"/>
      <c r="K211" s="70"/>
      <c r="L211" s="69" t="s">
        <v>4835</v>
      </c>
      <c r="M211" s="73">
        <v>1.2152665311249953</v>
      </c>
      <c r="N211" s="74">
        <v>8031.75</v>
      </c>
      <c r="O211" s="74">
        <v>6603.65625</v>
      </c>
      <c r="P211" s="75"/>
      <c r="Q211" s="76"/>
      <c r="R211" s="76"/>
      <c r="S211" s="88"/>
      <c r="T211" s="48">
        <v>0</v>
      </c>
      <c r="U211" s="48">
        <v>2</v>
      </c>
      <c r="V211" s="49">
        <v>0</v>
      </c>
      <c r="W211" s="49">
        <v>0.0006</v>
      </c>
      <c r="X211" s="49">
        <v>8E-05</v>
      </c>
      <c r="Y211" s="49">
        <v>0.559317</v>
      </c>
      <c r="Z211" s="49">
        <v>0.5</v>
      </c>
      <c r="AA211" s="49">
        <v>0</v>
      </c>
      <c r="AB211" s="71">
        <v>211</v>
      </c>
      <c r="AC211" s="71"/>
      <c r="AD211" s="72"/>
      <c r="AE211" s="78" t="s">
        <v>2895</v>
      </c>
      <c r="AF211" s="78">
        <v>2273</v>
      </c>
      <c r="AG211" s="78">
        <v>243</v>
      </c>
      <c r="AH211" s="78">
        <v>15113</v>
      </c>
      <c r="AI211" s="78">
        <v>27462</v>
      </c>
      <c r="AJ211" s="78"/>
      <c r="AK211" s="78" t="s">
        <v>3272</v>
      </c>
      <c r="AL211" s="78" t="s">
        <v>3588</v>
      </c>
      <c r="AM211" s="78"/>
      <c r="AN211" s="78"/>
      <c r="AO211" s="80">
        <v>42221.70353009259</v>
      </c>
      <c r="AP211" s="83" t="s">
        <v>4013</v>
      </c>
      <c r="AQ211" s="78" t="b">
        <v>1</v>
      </c>
      <c r="AR211" s="78" t="b">
        <v>0</v>
      </c>
      <c r="AS211" s="78" t="b">
        <v>1</v>
      </c>
      <c r="AT211" s="78"/>
      <c r="AU211" s="78">
        <v>2</v>
      </c>
      <c r="AV211" s="83" t="s">
        <v>4181</v>
      </c>
      <c r="AW211" s="78" t="b">
        <v>0</v>
      </c>
      <c r="AX211" s="78" t="s">
        <v>4210</v>
      </c>
      <c r="AY211" s="83" t="s">
        <v>4419</v>
      </c>
      <c r="AZ211" s="78" t="s">
        <v>66</v>
      </c>
      <c r="BA211" s="78" t="str">
        <f>REPLACE(INDEX(GroupVertices[Group],MATCH(Vertices[[#This Row],[Vertex]],GroupVertices[Vertex],0)),1,1,"")</f>
        <v>3</v>
      </c>
      <c r="BB211" s="48"/>
      <c r="BC211" s="48"/>
      <c r="BD211" s="48"/>
      <c r="BE211" s="48"/>
      <c r="BF211" s="48" t="s">
        <v>663</v>
      </c>
      <c r="BG211" s="48" t="s">
        <v>663</v>
      </c>
      <c r="BH211" s="119" t="s">
        <v>5431</v>
      </c>
      <c r="BI211" s="119" t="s">
        <v>5431</v>
      </c>
      <c r="BJ211" s="119" t="s">
        <v>5497</v>
      </c>
      <c r="BK211" s="119" t="s">
        <v>5497</v>
      </c>
      <c r="BL211" s="119">
        <v>0</v>
      </c>
      <c r="BM211" s="123">
        <v>0</v>
      </c>
      <c r="BN211" s="119">
        <v>0</v>
      </c>
      <c r="BO211" s="123">
        <v>0</v>
      </c>
      <c r="BP211" s="119">
        <v>0</v>
      </c>
      <c r="BQ211" s="123">
        <v>0</v>
      </c>
      <c r="BR211" s="119">
        <v>6</v>
      </c>
      <c r="BS211" s="123">
        <v>100</v>
      </c>
      <c r="BT211" s="119">
        <v>6</v>
      </c>
      <c r="BU211" s="2"/>
      <c r="BV211" s="3"/>
      <c r="BW211" s="3"/>
      <c r="BX211" s="3"/>
      <c r="BY211" s="3"/>
    </row>
    <row r="212" spans="1:77" ht="41.45" customHeight="1">
      <c r="A212" s="64" t="s">
        <v>418</v>
      </c>
      <c r="C212" s="65"/>
      <c r="D212" s="65" t="s">
        <v>64</v>
      </c>
      <c r="E212" s="66">
        <v>162.01049310059852</v>
      </c>
      <c r="F212" s="68">
        <v>99.99998670928439</v>
      </c>
      <c r="G212" s="103" t="s">
        <v>896</v>
      </c>
      <c r="H212" s="65"/>
      <c r="I212" s="69" t="s">
        <v>418</v>
      </c>
      <c r="J212" s="70"/>
      <c r="K212" s="70"/>
      <c r="L212" s="69" t="s">
        <v>4836</v>
      </c>
      <c r="M212" s="73">
        <v>1.0044293524922838</v>
      </c>
      <c r="N212" s="74">
        <v>8283.560546875</v>
      </c>
      <c r="O212" s="74">
        <v>2396.972900390625</v>
      </c>
      <c r="P212" s="75"/>
      <c r="Q212" s="76"/>
      <c r="R212" s="76"/>
      <c r="S212" s="88"/>
      <c r="T212" s="48">
        <v>0</v>
      </c>
      <c r="U212" s="48">
        <v>2</v>
      </c>
      <c r="V212" s="49">
        <v>0</v>
      </c>
      <c r="W212" s="49">
        <v>0.000878</v>
      </c>
      <c r="X212" s="49">
        <v>0.002213</v>
      </c>
      <c r="Y212" s="49">
        <v>0.751099</v>
      </c>
      <c r="Z212" s="49">
        <v>0.5</v>
      </c>
      <c r="AA212" s="49">
        <v>0</v>
      </c>
      <c r="AB212" s="71">
        <v>212</v>
      </c>
      <c r="AC212" s="71"/>
      <c r="AD212" s="72"/>
      <c r="AE212" s="78" t="s">
        <v>2896</v>
      </c>
      <c r="AF212" s="78">
        <v>58</v>
      </c>
      <c r="AG212" s="78">
        <v>5</v>
      </c>
      <c r="AH212" s="78">
        <v>28</v>
      </c>
      <c r="AI212" s="78">
        <v>97</v>
      </c>
      <c r="AJ212" s="78"/>
      <c r="AK212" s="78" t="s">
        <v>3273</v>
      </c>
      <c r="AL212" s="78" t="s">
        <v>3589</v>
      </c>
      <c r="AM212" s="78"/>
      <c r="AN212" s="78"/>
      <c r="AO212" s="80">
        <v>43511.41541666666</v>
      </c>
      <c r="AP212" s="83" t="s">
        <v>4014</v>
      </c>
      <c r="AQ212" s="78" t="b">
        <v>1</v>
      </c>
      <c r="AR212" s="78" t="b">
        <v>0</v>
      </c>
      <c r="AS212" s="78" t="b">
        <v>0</v>
      </c>
      <c r="AT212" s="78"/>
      <c r="AU212" s="78">
        <v>0</v>
      </c>
      <c r="AV212" s="78"/>
      <c r="AW212" s="78" t="b">
        <v>0</v>
      </c>
      <c r="AX212" s="78" t="s">
        <v>4210</v>
      </c>
      <c r="AY212" s="83" t="s">
        <v>4420</v>
      </c>
      <c r="AZ212" s="78" t="s">
        <v>66</v>
      </c>
      <c r="BA212" s="78" t="str">
        <f>REPLACE(INDEX(GroupVertices[Group],MATCH(Vertices[[#This Row],[Vertex]],GroupVertices[Vertex],0)),1,1,"")</f>
        <v>4</v>
      </c>
      <c r="BB212" s="48"/>
      <c r="BC212" s="48"/>
      <c r="BD212" s="48"/>
      <c r="BE212" s="48"/>
      <c r="BF212" s="48" t="s">
        <v>666</v>
      </c>
      <c r="BG212" s="48" t="s">
        <v>666</v>
      </c>
      <c r="BH212" s="119" t="s">
        <v>5441</v>
      </c>
      <c r="BI212" s="119" t="s">
        <v>5441</v>
      </c>
      <c r="BJ212" s="119" t="s">
        <v>5506</v>
      </c>
      <c r="BK212" s="119" t="s">
        <v>5506</v>
      </c>
      <c r="BL212" s="119">
        <v>0</v>
      </c>
      <c r="BM212" s="123">
        <v>0</v>
      </c>
      <c r="BN212" s="119">
        <v>1</v>
      </c>
      <c r="BO212" s="123">
        <v>3.0303030303030303</v>
      </c>
      <c r="BP212" s="119">
        <v>0</v>
      </c>
      <c r="BQ212" s="123">
        <v>0</v>
      </c>
      <c r="BR212" s="119">
        <v>32</v>
      </c>
      <c r="BS212" s="123">
        <v>96.96969696969697</v>
      </c>
      <c r="BT212" s="119">
        <v>33</v>
      </c>
      <c r="BU212" s="2"/>
      <c r="BV212" s="3"/>
      <c r="BW212" s="3"/>
      <c r="BX212" s="3"/>
      <c r="BY212" s="3"/>
    </row>
    <row r="213" spans="1:77" ht="41.45" customHeight="1">
      <c r="A213" s="64" t="s">
        <v>624</v>
      </c>
      <c r="C213" s="65"/>
      <c r="D213" s="65" t="s">
        <v>64</v>
      </c>
      <c r="E213" s="66">
        <v>162.37985024166687</v>
      </c>
      <c r="F213" s="68">
        <v>99.99951887609456</v>
      </c>
      <c r="G213" s="103" t="s">
        <v>4204</v>
      </c>
      <c r="H213" s="65"/>
      <c r="I213" s="69" t="s">
        <v>624</v>
      </c>
      <c r="J213" s="70"/>
      <c r="K213" s="70"/>
      <c r="L213" s="69" t="s">
        <v>4837</v>
      </c>
      <c r="M213" s="73">
        <v>1.1603425602206756</v>
      </c>
      <c r="N213" s="74">
        <v>8595.6572265625</v>
      </c>
      <c r="O213" s="74">
        <v>3046.57177734375</v>
      </c>
      <c r="P213" s="75"/>
      <c r="Q213" s="76"/>
      <c r="R213" s="76"/>
      <c r="S213" s="88"/>
      <c r="T213" s="48">
        <v>16</v>
      </c>
      <c r="U213" s="48">
        <v>0</v>
      </c>
      <c r="V213" s="49">
        <v>96.424242</v>
      </c>
      <c r="W213" s="49">
        <v>0.00089</v>
      </c>
      <c r="X213" s="49">
        <v>0.005892</v>
      </c>
      <c r="Y213" s="49">
        <v>5.003348</v>
      </c>
      <c r="Z213" s="49">
        <v>0.0625</v>
      </c>
      <c r="AA213" s="49">
        <v>0</v>
      </c>
      <c r="AB213" s="71">
        <v>213</v>
      </c>
      <c r="AC213" s="71"/>
      <c r="AD213" s="72"/>
      <c r="AE213" s="78" t="s">
        <v>2897</v>
      </c>
      <c r="AF213" s="78">
        <v>277</v>
      </c>
      <c r="AG213" s="78">
        <v>181</v>
      </c>
      <c r="AH213" s="78">
        <v>99</v>
      </c>
      <c r="AI213" s="78">
        <v>39</v>
      </c>
      <c r="AJ213" s="78"/>
      <c r="AK213" s="78" t="s">
        <v>3274</v>
      </c>
      <c r="AL213" s="78" t="s">
        <v>3457</v>
      </c>
      <c r="AM213" s="83" t="s">
        <v>3769</v>
      </c>
      <c r="AN213" s="78"/>
      <c r="AO213" s="80">
        <v>42416.40016203704</v>
      </c>
      <c r="AP213" s="83" t="s">
        <v>4015</v>
      </c>
      <c r="AQ213" s="78" t="b">
        <v>0</v>
      </c>
      <c r="AR213" s="78" t="b">
        <v>0</v>
      </c>
      <c r="AS213" s="78" t="b">
        <v>1</v>
      </c>
      <c r="AT213" s="78"/>
      <c r="AU213" s="78">
        <v>14</v>
      </c>
      <c r="AV213" s="83" t="s">
        <v>4181</v>
      </c>
      <c r="AW213" s="78" t="b">
        <v>0</v>
      </c>
      <c r="AX213" s="78" t="s">
        <v>4210</v>
      </c>
      <c r="AY213" s="83" t="s">
        <v>4421</v>
      </c>
      <c r="AZ213" s="78" t="s">
        <v>65</v>
      </c>
      <c r="BA213" s="78" t="str">
        <f>REPLACE(INDEX(GroupVertices[Group],MATCH(Vertices[[#This Row],[Vertex]],GroupVertices[Vertex],0)),1,1,"")</f>
        <v>4</v>
      </c>
      <c r="BB213" s="48"/>
      <c r="BC213" s="48"/>
      <c r="BD213" s="48"/>
      <c r="BE213" s="48"/>
      <c r="BF213" s="48"/>
      <c r="BG213" s="48"/>
      <c r="BH213" s="48"/>
      <c r="BI213" s="48"/>
      <c r="BJ213" s="48"/>
      <c r="BK213" s="48"/>
      <c r="BL213" s="48"/>
      <c r="BM213" s="49"/>
      <c r="BN213" s="48"/>
      <c r="BO213" s="49"/>
      <c r="BP213" s="48"/>
      <c r="BQ213" s="49"/>
      <c r="BR213" s="48"/>
      <c r="BS213" s="49"/>
      <c r="BT213" s="48"/>
      <c r="BU213" s="2"/>
      <c r="BV213" s="3"/>
      <c r="BW213" s="3"/>
      <c r="BX213" s="3"/>
      <c r="BY213" s="3"/>
    </row>
    <row r="214" spans="1:77" ht="41.45" customHeight="1">
      <c r="A214" s="64" t="s">
        <v>419</v>
      </c>
      <c r="C214" s="65"/>
      <c r="D214" s="65" t="s">
        <v>64</v>
      </c>
      <c r="E214" s="66">
        <v>163.24238311086626</v>
      </c>
      <c r="F214" s="68">
        <v>99.9984263792706</v>
      </c>
      <c r="G214" s="103" t="s">
        <v>897</v>
      </c>
      <c r="H214" s="65"/>
      <c r="I214" s="69" t="s">
        <v>419</v>
      </c>
      <c r="J214" s="70"/>
      <c r="K214" s="70"/>
      <c r="L214" s="69" t="s">
        <v>4838</v>
      </c>
      <c r="M214" s="73">
        <v>1.5244353350864084</v>
      </c>
      <c r="N214" s="74">
        <v>8237.255859375</v>
      </c>
      <c r="O214" s="74">
        <v>3591.6279296875</v>
      </c>
      <c r="P214" s="75"/>
      <c r="Q214" s="76"/>
      <c r="R214" s="76"/>
      <c r="S214" s="88"/>
      <c r="T214" s="48">
        <v>0</v>
      </c>
      <c r="U214" s="48">
        <v>2</v>
      </c>
      <c r="V214" s="49">
        <v>0</v>
      </c>
      <c r="W214" s="49">
        <v>0.000878</v>
      </c>
      <c r="X214" s="49">
        <v>0.002213</v>
      </c>
      <c r="Y214" s="49">
        <v>0.751099</v>
      </c>
      <c r="Z214" s="49">
        <v>0.5</v>
      </c>
      <c r="AA214" s="49">
        <v>0</v>
      </c>
      <c r="AB214" s="71">
        <v>214</v>
      </c>
      <c r="AC214" s="71"/>
      <c r="AD214" s="72"/>
      <c r="AE214" s="78" t="s">
        <v>2898</v>
      </c>
      <c r="AF214" s="78">
        <v>2048</v>
      </c>
      <c r="AG214" s="78">
        <v>592</v>
      </c>
      <c r="AH214" s="78">
        <v>16835</v>
      </c>
      <c r="AI214" s="78">
        <v>7990</v>
      </c>
      <c r="AJ214" s="78"/>
      <c r="AK214" s="78" t="s">
        <v>3275</v>
      </c>
      <c r="AL214" s="78" t="s">
        <v>3590</v>
      </c>
      <c r="AM214" s="78"/>
      <c r="AN214" s="78"/>
      <c r="AO214" s="80">
        <v>40212.95046296297</v>
      </c>
      <c r="AP214" s="83" t="s">
        <v>4016</v>
      </c>
      <c r="AQ214" s="78" t="b">
        <v>0</v>
      </c>
      <c r="AR214" s="78" t="b">
        <v>0</v>
      </c>
      <c r="AS214" s="78" t="b">
        <v>0</v>
      </c>
      <c r="AT214" s="78"/>
      <c r="AU214" s="78">
        <v>6</v>
      </c>
      <c r="AV214" s="83" t="s">
        <v>4181</v>
      </c>
      <c r="AW214" s="78" t="b">
        <v>0</v>
      </c>
      <c r="AX214" s="78" t="s">
        <v>4210</v>
      </c>
      <c r="AY214" s="83" t="s">
        <v>4422</v>
      </c>
      <c r="AZ214" s="78" t="s">
        <v>66</v>
      </c>
      <c r="BA214" s="78" t="str">
        <f>REPLACE(INDEX(GroupVertices[Group],MATCH(Vertices[[#This Row],[Vertex]],GroupVertices[Vertex],0)),1,1,"")</f>
        <v>4</v>
      </c>
      <c r="BB214" s="48"/>
      <c r="BC214" s="48"/>
      <c r="BD214" s="48"/>
      <c r="BE214" s="48"/>
      <c r="BF214" s="48" t="s">
        <v>666</v>
      </c>
      <c r="BG214" s="48" t="s">
        <v>666</v>
      </c>
      <c r="BH214" s="119" t="s">
        <v>5441</v>
      </c>
      <c r="BI214" s="119" t="s">
        <v>5441</v>
      </c>
      <c r="BJ214" s="119" t="s">
        <v>5506</v>
      </c>
      <c r="BK214" s="119" t="s">
        <v>5506</v>
      </c>
      <c r="BL214" s="119">
        <v>0</v>
      </c>
      <c r="BM214" s="123">
        <v>0</v>
      </c>
      <c r="BN214" s="119">
        <v>1</v>
      </c>
      <c r="BO214" s="123">
        <v>3.0303030303030303</v>
      </c>
      <c r="BP214" s="119">
        <v>0</v>
      </c>
      <c r="BQ214" s="123">
        <v>0</v>
      </c>
      <c r="BR214" s="119">
        <v>32</v>
      </c>
      <c r="BS214" s="123">
        <v>96.96969696969697</v>
      </c>
      <c r="BT214" s="119">
        <v>33</v>
      </c>
      <c r="BU214" s="2"/>
      <c r="BV214" s="3"/>
      <c r="BW214" s="3"/>
      <c r="BX214" s="3"/>
      <c r="BY214" s="3"/>
    </row>
    <row r="215" spans="1:77" ht="41.45" customHeight="1">
      <c r="A215" s="64" t="s">
        <v>420</v>
      </c>
      <c r="C215" s="65"/>
      <c r="D215" s="65" t="s">
        <v>64</v>
      </c>
      <c r="E215" s="66">
        <v>162.10702962610503</v>
      </c>
      <c r="F215" s="68">
        <v>99.99986443470068</v>
      </c>
      <c r="G215" s="103" t="s">
        <v>898</v>
      </c>
      <c r="H215" s="65"/>
      <c r="I215" s="69" t="s">
        <v>420</v>
      </c>
      <c r="J215" s="70"/>
      <c r="K215" s="70"/>
      <c r="L215" s="69" t="s">
        <v>4839</v>
      </c>
      <c r="M215" s="73">
        <v>1.0451793954212953</v>
      </c>
      <c r="N215" s="74">
        <v>8111.85205078125</v>
      </c>
      <c r="O215" s="74">
        <v>3310.828125</v>
      </c>
      <c r="P215" s="75"/>
      <c r="Q215" s="76"/>
      <c r="R215" s="76"/>
      <c r="S215" s="88"/>
      <c r="T215" s="48">
        <v>0</v>
      </c>
      <c r="U215" s="48">
        <v>3</v>
      </c>
      <c r="V215" s="49">
        <v>41.82684</v>
      </c>
      <c r="W215" s="49">
        <v>0.001104</v>
      </c>
      <c r="X215" s="49">
        <v>0.005043</v>
      </c>
      <c r="Y215" s="49">
        <v>1.094821</v>
      </c>
      <c r="Z215" s="49">
        <v>0.5</v>
      </c>
      <c r="AA215" s="49">
        <v>0</v>
      </c>
      <c r="AB215" s="71">
        <v>215</v>
      </c>
      <c r="AC215" s="71"/>
      <c r="AD215" s="72"/>
      <c r="AE215" s="78" t="s">
        <v>2899</v>
      </c>
      <c r="AF215" s="78">
        <v>56</v>
      </c>
      <c r="AG215" s="78">
        <v>51</v>
      </c>
      <c r="AH215" s="78">
        <v>2406</v>
      </c>
      <c r="AI215" s="78">
        <v>3273</v>
      </c>
      <c r="AJ215" s="78"/>
      <c r="AK215" s="78"/>
      <c r="AL215" s="78" t="s">
        <v>3457</v>
      </c>
      <c r="AM215" s="83" t="s">
        <v>3702</v>
      </c>
      <c r="AN215" s="78"/>
      <c r="AO215" s="80">
        <v>41216.95297453704</v>
      </c>
      <c r="AP215" s="83" t="s">
        <v>4017</v>
      </c>
      <c r="AQ215" s="78" t="b">
        <v>0</v>
      </c>
      <c r="AR215" s="78" t="b">
        <v>0</v>
      </c>
      <c r="AS215" s="78" t="b">
        <v>0</v>
      </c>
      <c r="AT215" s="78"/>
      <c r="AU215" s="78">
        <v>1</v>
      </c>
      <c r="AV215" s="83" t="s">
        <v>4181</v>
      </c>
      <c r="AW215" s="78" t="b">
        <v>0</v>
      </c>
      <c r="AX215" s="78" t="s">
        <v>4210</v>
      </c>
      <c r="AY215" s="83" t="s">
        <v>4423</v>
      </c>
      <c r="AZ215" s="78" t="s">
        <v>66</v>
      </c>
      <c r="BA215" s="78" t="str">
        <f>REPLACE(INDEX(GroupVertices[Group],MATCH(Vertices[[#This Row],[Vertex]],GroupVertices[Vertex],0)),1,1,"")</f>
        <v>4</v>
      </c>
      <c r="BB215" s="48"/>
      <c r="BC215" s="48"/>
      <c r="BD215" s="48"/>
      <c r="BE215" s="48"/>
      <c r="BF215" s="48" t="s">
        <v>5381</v>
      </c>
      <c r="BG215" s="48" t="s">
        <v>5409</v>
      </c>
      <c r="BH215" s="119" t="s">
        <v>5442</v>
      </c>
      <c r="BI215" s="119" t="s">
        <v>5474</v>
      </c>
      <c r="BJ215" s="119" t="s">
        <v>5506</v>
      </c>
      <c r="BK215" s="119" t="s">
        <v>5506</v>
      </c>
      <c r="BL215" s="119">
        <v>1</v>
      </c>
      <c r="BM215" s="123">
        <v>1.1111111111111112</v>
      </c>
      <c r="BN215" s="119">
        <v>1</v>
      </c>
      <c r="BO215" s="123">
        <v>1.1111111111111112</v>
      </c>
      <c r="BP215" s="119">
        <v>0</v>
      </c>
      <c r="BQ215" s="123">
        <v>0</v>
      </c>
      <c r="BR215" s="119">
        <v>88</v>
      </c>
      <c r="BS215" s="123">
        <v>97.77777777777777</v>
      </c>
      <c r="BT215" s="119">
        <v>90</v>
      </c>
      <c r="BU215" s="2"/>
      <c r="BV215" s="3"/>
      <c r="BW215" s="3"/>
      <c r="BX215" s="3"/>
      <c r="BY215" s="3"/>
    </row>
    <row r="216" spans="1:77" ht="41.45" customHeight="1">
      <c r="A216" s="64" t="s">
        <v>421</v>
      </c>
      <c r="C216" s="65"/>
      <c r="D216" s="65" t="s">
        <v>64</v>
      </c>
      <c r="E216" s="66">
        <v>163.28225689314067</v>
      </c>
      <c r="F216" s="68">
        <v>99.99837587455124</v>
      </c>
      <c r="G216" s="103" t="s">
        <v>899</v>
      </c>
      <c r="H216" s="65"/>
      <c r="I216" s="69" t="s">
        <v>421</v>
      </c>
      <c r="J216" s="70"/>
      <c r="K216" s="70"/>
      <c r="L216" s="69" t="s">
        <v>4840</v>
      </c>
      <c r="M216" s="73">
        <v>1.541266874557087</v>
      </c>
      <c r="N216" s="74">
        <v>8775.4072265625</v>
      </c>
      <c r="O216" s="74">
        <v>3750.320556640625</v>
      </c>
      <c r="P216" s="75"/>
      <c r="Q216" s="76"/>
      <c r="R216" s="76"/>
      <c r="S216" s="88"/>
      <c r="T216" s="48">
        <v>0</v>
      </c>
      <c r="U216" s="48">
        <v>2</v>
      </c>
      <c r="V216" s="49">
        <v>0</v>
      </c>
      <c r="W216" s="49">
        <v>0.000878</v>
      </c>
      <c r="X216" s="49">
        <v>0.002213</v>
      </c>
      <c r="Y216" s="49">
        <v>0.751099</v>
      </c>
      <c r="Z216" s="49">
        <v>0.5</v>
      </c>
      <c r="AA216" s="49">
        <v>0</v>
      </c>
      <c r="AB216" s="71">
        <v>216</v>
      </c>
      <c r="AC216" s="71"/>
      <c r="AD216" s="72"/>
      <c r="AE216" s="78" t="s">
        <v>2900</v>
      </c>
      <c r="AF216" s="78">
        <v>2596</v>
      </c>
      <c r="AG216" s="78">
        <v>611</v>
      </c>
      <c r="AH216" s="78">
        <v>4106</v>
      </c>
      <c r="AI216" s="78">
        <v>50406</v>
      </c>
      <c r="AJ216" s="78"/>
      <c r="AK216" s="78" t="s">
        <v>3276</v>
      </c>
      <c r="AL216" s="78" t="s">
        <v>3591</v>
      </c>
      <c r="AM216" s="78"/>
      <c r="AN216" s="78"/>
      <c r="AO216" s="80">
        <v>41933.072164351855</v>
      </c>
      <c r="AP216" s="83" t="s">
        <v>4018</v>
      </c>
      <c r="AQ216" s="78" t="b">
        <v>1</v>
      </c>
      <c r="AR216" s="78" t="b">
        <v>0</v>
      </c>
      <c r="AS216" s="78" t="b">
        <v>1</v>
      </c>
      <c r="AT216" s="78"/>
      <c r="AU216" s="78">
        <v>14</v>
      </c>
      <c r="AV216" s="83" t="s">
        <v>4181</v>
      </c>
      <c r="AW216" s="78" t="b">
        <v>0</v>
      </c>
      <c r="AX216" s="78" t="s">
        <v>4210</v>
      </c>
      <c r="AY216" s="83" t="s">
        <v>4424</v>
      </c>
      <c r="AZ216" s="78" t="s">
        <v>66</v>
      </c>
      <c r="BA216" s="78" t="str">
        <f>REPLACE(INDEX(GroupVertices[Group],MATCH(Vertices[[#This Row],[Vertex]],GroupVertices[Vertex],0)),1,1,"")</f>
        <v>4</v>
      </c>
      <c r="BB216" s="48"/>
      <c r="BC216" s="48"/>
      <c r="BD216" s="48"/>
      <c r="BE216" s="48"/>
      <c r="BF216" s="48" t="s">
        <v>666</v>
      </c>
      <c r="BG216" s="48" t="s">
        <v>666</v>
      </c>
      <c r="BH216" s="119" t="s">
        <v>5441</v>
      </c>
      <c r="BI216" s="119" t="s">
        <v>5441</v>
      </c>
      <c r="BJ216" s="119" t="s">
        <v>5506</v>
      </c>
      <c r="BK216" s="119" t="s">
        <v>5506</v>
      </c>
      <c r="BL216" s="119">
        <v>0</v>
      </c>
      <c r="BM216" s="123">
        <v>0</v>
      </c>
      <c r="BN216" s="119">
        <v>1</v>
      </c>
      <c r="BO216" s="123">
        <v>3.0303030303030303</v>
      </c>
      <c r="BP216" s="119">
        <v>0</v>
      </c>
      <c r="BQ216" s="123">
        <v>0</v>
      </c>
      <c r="BR216" s="119">
        <v>32</v>
      </c>
      <c r="BS216" s="123">
        <v>96.96969696969697</v>
      </c>
      <c r="BT216" s="119">
        <v>33</v>
      </c>
      <c r="BU216" s="2"/>
      <c r="BV216" s="3"/>
      <c r="BW216" s="3"/>
      <c r="BX216" s="3"/>
      <c r="BY216" s="3"/>
    </row>
    <row r="217" spans="1:77" ht="41.45" customHeight="1">
      <c r="A217" s="64" t="s">
        <v>422</v>
      </c>
      <c r="C217" s="65"/>
      <c r="D217" s="65" t="s">
        <v>64</v>
      </c>
      <c r="E217" s="66">
        <v>162.01888758107737</v>
      </c>
      <c r="F217" s="68">
        <v>99.99997607671189</v>
      </c>
      <c r="G217" s="103" t="s">
        <v>723</v>
      </c>
      <c r="H217" s="65"/>
      <c r="I217" s="69" t="s">
        <v>422</v>
      </c>
      <c r="J217" s="70"/>
      <c r="K217" s="70"/>
      <c r="L217" s="69" t="s">
        <v>4841</v>
      </c>
      <c r="M217" s="73">
        <v>1.007972834486111</v>
      </c>
      <c r="N217" s="74">
        <v>8504.37109375</v>
      </c>
      <c r="O217" s="74">
        <v>3457.1689453125</v>
      </c>
      <c r="P217" s="75"/>
      <c r="Q217" s="76"/>
      <c r="R217" s="76"/>
      <c r="S217" s="88"/>
      <c r="T217" s="48">
        <v>0</v>
      </c>
      <c r="U217" s="48">
        <v>3</v>
      </c>
      <c r="V217" s="49">
        <v>41.82684</v>
      </c>
      <c r="W217" s="49">
        <v>0.001104</v>
      </c>
      <c r="X217" s="49">
        <v>0.005043</v>
      </c>
      <c r="Y217" s="49">
        <v>1.094821</v>
      </c>
      <c r="Z217" s="49">
        <v>0.5</v>
      </c>
      <c r="AA217" s="49">
        <v>0</v>
      </c>
      <c r="AB217" s="71">
        <v>217</v>
      </c>
      <c r="AC217" s="71"/>
      <c r="AD217" s="72"/>
      <c r="AE217" s="78" t="s">
        <v>2901</v>
      </c>
      <c r="AF217" s="78">
        <v>10</v>
      </c>
      <c r="AG217" s="78">
        <v>9</v>
      </c>
      <c r="AH217" s="78">
        <v>211</v>
      </c>
      <c r="AI217" s="78">
        <v>11</v>
      </c>
      <c r="AJ217" s="78"/>
      <c r="AK217" s="78"/>
      <c r="AL217" s="78"/>
      <c r="AM217" s="78"/>
      <c r="AN217" s="78"/>
      <c r="AO217" s="80">
        <v>41522.818761574075</v>
      </c>
      <c r="AP217" s="78"/>
      <c r="AQ217" s="78" t="b">
        <v>1</v>
      </c>
      <c r="AR217" s="78" t="b">
        <v>1</v>
      </c>
      <c r="AS217" s="78" t="b">
        <v>0</v>
      </c>
      <c r="AT217" s="78"/>
      <c r="AU217" s="78">
        <v>0</v>
      </c>
      <c r="AV217" s="83" t="s">
        <v>4181</v>
      </c>
      <c r="AW217" s="78" t="b">
        <v>0</v>
      </c>
      <c r="AX217" s="78" t="s">
        <v>4210</v>
      </c>
      <c r="AY217" s="83" t="s">
        <v>4425</v>
      </c>
      <c r="AZ217" s="78" t="s">
        <v>66</v>
      </c>
      <c r="BA217" s="78" t="str">
        <f>REPLACE(INDEX(GroupVertices[Group],MATCH(Vertices[[#This Row],[Vertex]],GroupVertices[Vertex],0)),1,1,"")</f>
        <v>4</v>
      </c>
      <c r="BB217" s="48"/>
      <c r="BC217" s="48"/>
      <c r="BD217" s="48"/>
      <c r="BE217" s="48"/>
      <c r="BF217" s="48" t="s">
        <v>5382</v>
      </c>
      <c r="BG217" s="48" t="s">
        <v>5382</v>
      </c>
      <c r="BH217" s="119" t="s">
        <v>5443</v>
      </c>
      <c r="BI217" s="119" t="s">
        <v>5474</v>
      </c>
      <c r="BJ217" s="119" t="s">
        <v>5506</v>
      </c>
      <c r="BK217" s="119" t="s">
        <v>5506</v>
      </c>
      <c r="BL217" s="119">
        <v>1</v>
      </c>
      <c r="BM217" s="123">
        <v>1.492537313432836</v>
      </c>
      <c r="BN217" s="119">
        <v>1</v>
      </c>
      <c r="BO217" s="123">
        <v>1.492537313432836</v>
      </c>
      <c r="BP217" s="119">
        <v>0</v>
      </c>
      <c r="BQ217" s="123">
        <v>0</v>
      </c>
      <c r="BR217" s="119">
        <v>65</v>
      </c>
      <c r="BS217" s="123">
        <v>97.01492537313433</v>
      </c>
      <c r="BT217" s="119">
        <v>67</v>
      </c>
      <c r="BU217" s="2"/>
      <c r="BV217" s="3"/>
      <c r="BW217" s="3"/>
      <c r="BX217" s="3"/>
      <c r="BY217" s="3"/>
    </row>
    <row r="218" spans="1:77" ht="41.45" customHeight="1">
      <c r="A218" s="64" t="s">
        <v>423</v>
      </c>
      <c r="C218" s="65"/>
      <c r="D218" s="65" t="s">
        <v>64</v>
      </c>
      <c r="E218" s="66">
        <v>427.7839423004683</v>
      </c>
      <c r="F218" s="68">
        <v>99.6633541477754</v>
      </c>
      <c r="G218" s="103" t="s">
        <v>900</v>
      </c>
      <c r="H218" s="65"/>
      <c r="I218" s="69" t="s">
        <v>423</v>
      </c>
      <c r="J218" s="70"/>
      <c r="K218" s="70"/>
      <c r="L218" s="69" t="s">
        <v>4842</v>
      </c>
      <c r="M218" s="73">
        <v>113.19284101805464</v>
      </c>
      <c r="N218" s="74">
        <v>1351.587158203125</v>
      </c>
      <c r="O218" s="74">
        <v>3433.85791015625</v>
      </c>
      <c r="P218" s="75"/>
      <c r="Q218" s="76"/>
      <c r="R218" s="76"/>
      <c r="S218" s="88"/>
      <c r="T218" s="48">
        <v>0</v>
      </c>
      <c r="U218" s="48">
        <v>1</v>
      </c>
      <c r="V218" s="49">
        <v>0</v>
      </c>
      <c r="W218" s="49">
        <v>0.000948</v>
      </c>
      <c r="X218" s="49">
        <v>0.00283</v>
      </c>
      <c r="Y218" s="49">
        <v>0.493722</v>
      </c>
      <c r="Z218" s="49">
        <v>0</v>
      </c>
      <c r="AA218" s="49">
        <v>0</v>
      </c>
      <c r="AB218" s="71">
        <v>218</v>
      </c>
      <c r="AC218" s="71"/>
      <c r="AD218" s="72"/>
      <c r="AE218" s="78" t="s">
        <v>2902</v>
      </c>
      <c r="AF218" s="78">
        <v>371</v>
      </c>
      <c r="AG218" s="78">
        <v>126647</v>
      </c>
      <c r="AH218" s="78">
        <v>105544</v>
      </c>
      <c r="AI218" s="78">
        <v>21</v>
      </c>
      <c r="AJ218" s="78"/>
      <c r="AK218" s="78" t="s">
        <v>3277</v>
      </c>
      <c r="AL218" s="78" t="s">
        <v>3592</v>
      </c>
      <c r="AM218" s="83" t="s">
        <v>3770</v>
      </c>
      <c r="AN218" s="78"/>
      <c r="AO218" s="80">
        <v>39481.45646990741</v>
      </c>
      <c r="AP218" s="78"/>
      <c r="AQ218" s="78" t="b">
        <v>0</v>
      </c>
      <c r="AR218" s="78" t="b">
        <v>0</v>
      </c>
      <c r="AS218" s="78" t="b">
        <v>0</v>
      </c>
      <c r="AT218" s="78"/>
      <c r="AU218" s="78">
        <v>9770</v>
      </c>
      <c r="AV218" s="83" t="s">
        <v>4181</v>
      </c>
      <c r="AW218" s="78" t="b">
        <v>1</v>
      </c>
      <c r="AX218" s="78" t="s">
        <v>4210</v>
      </c>
      <c r="AY218" s="83" t="s">
        <v>4426</v>
      </c>
      <c r="AZ218" s="78" t="s">
        <v>66</v>
      </c>
      <c r="BA218" s="78" t="str">
        <f>REPLACE(INDEX(GroupVertices[Group],MATCH(Vertices[[#This Row],[Vertex]],GroupVertices[Vertex],0)),1,1,"")</f>
        <v>1</v>
      </c>
      <c r="BB218" s="48"/>
      <c r="BC218" s="48"/>
      <c r="BD218" s="48"/>
      <c r="BE218" s="48"/>
      <c r="BF218" s="48" t="s">
        <v>660</v>
      </c>
      <c r="BG218" s="48" t="s">
        <v>660</v>
      </c>
      <c r="BH218" s="119" t="s">
        <v>5427</v>
      </c>
      <c r="BI218" s="119" t="s">
        <v>5427</v>
      </c>
      <c r="BJ218" s="119" t="s">
        <v>5494</v>
      </c>
      <c r="BK218" s="119" t="s">
        <v>5494</v>
      </c>
      <c r="BL218" s="119">
        <v>1</v>
      </c>
      <c r="BM218" s="123">
        <v>2.9411764705882355</v>
      </c>
      <c r="BN218" s="119">
        <v>0</v>
      </c>
      <c r="BO218" s="123">
        <v>0</v>
      </c>
      <c r="BP218" s="119">
        <v>0</v>
      </c>
      <c r="BQ218" s="123">
        <v>0</v>
      </c>
      <c r="BR218" s="119">
        <v>33</v>
      </c>
      <c r="BS218" s="123">
        <v>97.05882352941177</v>
      </c>
      <c r="BT218" s="119">
        <v>34</v>
      </c>
      <c r="BU218" s="2"/>
      <c r="BV218" s="3"/>
      <c r="BW218" s="3"/>
      <c r="BX218" s="3"/>
      <c r="BY218" s="3"/>
    </row>
    <row r="219" spans="1:77" ht="41.45" customHeight="1">
      <c r="A219" s="64" t="s">
        <v>424</v>
      </c>
      <c r="C219" s="65"/>
      <c r="D219" s="65" t="s">
        <v>64</v>
      </c>
      <c r="E219" s="66">
        <v>164.31897523227568</v>
      </c>
      <c r="F219" s="68">
        <v>99.99706275184799</v>
      </c>
      <c r="G219" s="103" t="s">
        <v>901</v>
      </c>
      <c r="H219" s="65"/>
      <c r="I219" s="69" t="s">
        <v>424</v>
      </c>
      <c r="J219" s="70"/>
      <c r="K219" s="70"/>
      <c r="L219" s="69" t="s">
        <v>4843</v>
      </c>
      <c r="M219" s="73">
        <v>1.9788869007947316</v>
      </c>
      <c r="N219" s="74">
        <v>549.40087890625</v>
      </c>
      <c r="O219" s="74">
        <v>7511.26953125</v>
      </c>
      <c r="P219" s="75"/>
      <c r="Q219" s="76"/>
      <c r="R219" s="76"/>
      <c r="S219" s="88"/>
      <c r="T219" s="48">
        <v>0</v>
      </c>
      <c r="U219" s="48">
        <v>1</v>
      </c>
      <c r="V219" s="49">
        <v>0</v>
      </c>
      <c r="W219" s="49">
        <v>0.000948</v>
      </c>
      <c r="X219" s="49">
        <v>0.00283</v>
      </c>
      <c r="Y219" s="49">
        <v>0.493722</v>
      </c>
      <c r="Z219" s="49">
        <v>0</v>
      </c>
      <c r="AA219" s="49">
        <v>0</v>
      </c>
      <c r="AB219" s="71">
        <v>219</v>
      </c>
      <c r="AC219" s="71"/>
      <c r="AD219" s="72"/>
      <c r="AE219" s="78" t="s">
        <v>2903</v>
      </c>
      <c r="AF219" s="78">
        <v>991</v>
      </c>
      <c r="AG219" s="78">
        <v>1105</v>
      </c>
      <c r="AH219" s="78">
        <v>192437</v>
      </c>
      <c r="AI219" s="78">
        <v>614</v>
      </c>
      <c r="AJ219" s="78"/>
      <c r="AK219" s="78" t="s">
        <v>3278</v>
      </c>
      <c r="AL219" s="78" t="s">
        <v>3593</v>
      </c>
      <c r="AM219" s="83" t="s">
        <v>3771</v>
      </c>
      <c r="AN219" s="78"/>
      <c r="AO219" s="80">
        <v>40201.582094907404</v>
      </c>
      <c r="AP219" s="83" t="s">
        <v>4019</v>
      </c>
      <c r="AQ219" s="78" t="b">
        <v>0</v>
      </c>
      <c r="AR219" s="78" t="b">
        <v>0</v>
      </c>
      <c r="AS219" s="78" t="b">
        <v>0</v>
      </c>
      <c r="AT219" s="78"/>
      <c r="AU219" s="78">
        <v>98</v>
      </c>
      <c r="AV219" s="83" t="s">
        <v>4196</v>
      </c>
      <c r="AW219" s="78" t="b">
        <v>0</v>
      </c>
      <c r="AX219" s="78" t="s">
        <v>4210</v>
      </c>
      <c r="AY219" s="83" t="s">
        <v>4427</v>
      </c>
      <c r="AZ219" s="78" t="s">
        <v>66</v>
      </c>
      <c r="BA219" s="78" t="str">
        <f>REPLACE(INDEX(GroupVertices[Group],MATCH(Vertices[[#This Row],[Vertex]],GroupVertices[Vertex],0)),1,1,"")</f>
        <v>1</v>
      </c>
      <c r="BB219" s="48"/>
      <c r="BC219" s="48"/>
      <c r="BD219" s="48"/>
      <c r="BE219" s="48"/>
      <c r="BF219" s="48" t="s">
        <v>660</v>
      </c>
      <c r="BG219" s="48" t="s">
        <v>660</v>
      </c>
      <c r="BH219" s="119" t="s">
        <v>5427</v>
      </c>
      <c r="BI219" s="119" t="s">
        <v>5427</v>
      </c>
      <c r="BJ219" s="119" t="s">
        <v>5494</v>
      </c>
      <c r="BK219" s="119" t="s">
        <v>5494</v>
      </c>
      <c r="BL219" s="119">
        <v>1</v>
      </c>
      <c r="BM219" s="123">
        <v>2.9411764705882355</v>
      </c>
      <c r="BN219" s="119">
        <v>0</v>
      </c>
      <c r="BO219" s="123">
        <v>0</v>
      </c>
      <c r="BP219" s="119">
        <v>0</v>
      </c>
      <c r="BQ219" s="123">
        <v>0</v>
      </c>
      <c r="BR219" s="119">
        <v>33</v>
      </c>
      <c r="BS219" s="123">
        <v>97.05882352941177</v>
      </c>
      <c r="BT219" s="119">
        <v>34</v>
      </c>
      <c r="BU219" s="2"/>
      <c r="BV219" s="3"/>
      <c r="BW219" s="3"/>
      <c r="BX219" s="3"/>
      <c r="BY219" s="3"/>
    </row>
    <row r="220" spans="1:77" ht="41.45" customHeight="1">
      <c r="A220" s="64" t="s">
        <v>425</v>
      </c>
      <c r="C220" s="65"/>
      <c r="D220" s="65" t="s">
        <v>64</v>
      </c>
      <c r="E220" s="66">
        <v>162.9401818136285</v>
      </c>
      <c r="F220" s="68">
        <v>99.99880915188045</v>
      </c>
      <c r="G220" s="103" t="s">
        <v>902</v>
      </c>
      <c r="H220" s="65"/>
      <c r="I220" s="69" t="s">
        <v>425</v>
      </c>
      <c r="J220" s="70"/>
      <c r="K220" s="70"/>
      <c r="L220" s="69" t="s">
        <v>4844</v>
      </c>
      <c r="M220" s="73">
        <v>1.3968699833086333</v>
      </c>
      <c r="N220" s="74">
        <v>509.1770324707031</v>
      </c>
      <c r="O220" s="74">
        <v>6791.80126953125</v>
      </c>
      <c r="P220" s="75"/>
      <c r="Q220" s="76"/>
      <c r="R220" s="76"/>
      <c r="S220" s="88"/>
      <c r="T220" s="48">
        <v>0</v>
      </c>
      <c r="U220" s="48">
        <v>1</v>
      </c>
      <c r="V220" s="49">
        <v>0</v>
      </c>
      <c r="W220" s="49">
        <v>0.000948</v>
      </c>
      <c r="X220" s="49">
        <v>0.00283</v>
      </c>
      <c r="Y220" s="49">
        <v>0.493722</v>
      </c>
      <c r="Z220" s="49">
        <v>0</v>
      </c>
      <c r="AA220" s="49">
        <v>0</v>
      </c>
      <c r="AB220" s="71">
        <v>220</v>
      </c>
      <c r="AC220" s="71"/>
      <c r="AD220" s="72"/>
      <c r="AE220" s="78" t="s">
        <v>2904</v>
      </c>
      <c r="AF220" s="78">
        <v>663</v>
      </c>
      <c r="AG220" s="78">
        <v>448</v>
      </c>
      <c r="AH220" s="78">
        <v>54562</v>
      </c>
      <c r="AI220" s="78">
        <v>2622</v>
      </c>
      <c r="AJ220" s="78"/>
      <c r="AK220" s="78" t="s">
        <v>3279</v>
      </c>
      <c r="AL220" s="78" t="s">
        <v>3594</v>
      </c>
      <c r="AM220" s="78"/>
      <c r="AN220" s="78"/>
      <c r="AO220" s="80">
        <v>40051.60460648148</v>
      </c>
      <c r="AP220" s="78"/>
      <c r="AQ220" s="78" t="b">
        <v>0</v>
      </c>
      <c r="AR220" s="78" t="b">
        <v>0</v>
      </c>
      <c r="AS220" s="78" t="b">
        <v>0</v>
      </c>
      <c r="AT220" s="78"/>
      <c r="AU220" s="78">
        <v>22</v>
      </c>
      <c r="AV220" s="83" t="s">
        <v>4182</v>
      </c>
      <c r="AW220" s="78" t="b">
        <v>0</v>
      </c>
      <c r="AX220" s="78" t="s">
        <v>4210</v>
      </c>
      <c r="AY220" s="83" t="s">
        <v>4428</v>
      </c>
      <c r="AZ220" s="78" t="s">
        <v>66</v>
      </c>
      <c r="BA220" s="78" t="str">
        <f>REPLACE(INDEX(GroupVertices[Group],MATCH(Vertices[[#This Row],[Vertex]],GroupVertices[Vertex],0)),1,1,"")</f>
        <v>1</v>
      </c>
      <c r="BB220" s="48"/>
      <c r="BC220" s="48"/>
      <c r="BD220" s="48"/>
      <c r="BE220" s="48"/>
      <c r="BF220" s="48" t="s">
        <v>660</v>
      </c>
      <c r="BG220" s="48" t="s">
        <v>660</v>
      </c>
      <c r="BH220" s="119" t="s">
        <v>5427</v>
      </c>
      <c r="BI220" s="119" t="s">
        <v>5427</v>
      </c>
      <c r="BJ220" s="119" t="s">
        <v>5494</v>
      </c>
      <c r="BK220" s="119" t="s">
        <v>5494</v>
      </c>
      <c r="BL220" s="119">
        <v>1</v>
      </c>
      <c r="BM220" s="123">
        <v>2.9411764705882355</v>
      </c>
      <c r="BN220" s="119">
        <v>0</v>
      </c>
      <c r="BO220" s="123">
        <v>0</v>
      </c>
      <c r="BP220" s="119">
        <v>0</v>
      </c>
      <c r="BQ220" s="123">
        <v>0</v>
      </c>
      <c r="BR220" s="119">
        <v>33</v>
      </c>
      <c r="BS220" s="123">
        <v>97.05882352941177</v>
      </c>
      <c r="BT220" s="119">
        <v>34</v>
      </c>
      <c r="BU220" s="2"/>
      <c r="BV220" s="3"/>
      <c r="BW220" s="3"/>
      <c r="BX220" s="3"/>
      <c r="BY220" s="3"/>
    </row>
    <row r="221" spans="1:77" ht="41.45" customHeight="1">
      <c r="A221" s="64" t="s">
        <v>426</v>
      </c>
      <c r="C221" s="65"/>
      <c r="D221" s="65" t="s">
        <v>64</v>
      </c>
      <c r="E221" s="66">
        <v>162.11122686634445</v>
      </c>
      <c r="F221" s="68">
        <v>99.99985911841443</v>
      </c>
      <c r="G221" s="103" t="s">
        <v>903</v>
      </c>
      <c r="H221" s="65"/>
      <c r="I221" s="69" t="s">
        <v>426</v>
      </c>
      <c r="J221" s="70"/>
      <c r="K221" s="70"/>
      <c r="L221" s="69" t="s">
        <v>4845</v>
      </c>
      <c r="M221" s="73">
        <v>1.046951136418209</v>
      </c>
      <c r="N221" s="74">
        <v>3311.186767578125</v>
      </c>
      <c r="O221" s="74">
        <v>6095.32080078125</v>
      </c>
      <c r="P221" s="75"/>
      <c r="Q221" s="76"/>
      <c r="R221" s="76"/>
      <c r="S221" s="88"/>
      <c r="T221" s="48">
        <v>0</v>
      </c>
      <c r="U221" s="48">
        <v>1</v>
      </c>
      <c r="V221" s="49">
        <v>0</v>
      </c>
      <c r="W221" s="49">
        <v>0.000948</v>
      </c>
      <c r="X221" s="49">
        <v>0.00283</v>
      </c>
      <c r="Y221" s="49">
        <v>0.493722</v>
      </c>
      <c r="Z221" s="49">
        <v>0</v>
      </c>
      <c r="AA221" s="49">
        <v>0</v>
      </c>
      <c r="AB221" s="71">
        <v>221</v>
      </c>
      <c r="AC221" s="71"/>
      <c r="AD221" s="72"/>
      <c r="AE221" s="78" t="s">
        <v>426</v>
      </c>
      <c r="AF221" s="78">
        <v>196</v>
      </c>
      <c r="AG221" s="78">
        <v>53</v>
      </c>
      <c r="AH221" s="78">
        <v>26287</v>
      </c>
      <c r="AI221" s="78">
        <v>19858</v>
      </c>
      <c r="AJ221" s="78"/>
      <c r="AK221" s="78" t="s">
        <v>3280</v>
      </c>
      <c r="AL221" s="78" t="s">
        <v>3511</v>
      </c>
      <c r="AM221" s="78"/>
      <c r="AN221" s="78"/>
      <c r="AO221" s="80">
        <v>40236.427349537036</v>
      </c>
      <c r="AP221" s="83" t="s">
        <v>4020</v>
      </c>
      <c r="AQ221" s="78" t="b">
        <v>0</v>
      </c>
      <c r="AR221" s="78" t="b">
        <v>0</v>
      </c>
      <c r="AS221" s="78" t="b">
        <v>0</v>
      </c>
      <c r="AT221" s="78"/>
      <c r="AU221" s="78">
        <v>1</v>
      </c>
      <c r="AV221" s="83" t="s">
        <v>4188</v>
      </c>
      <c r="AW221" s="78" t="b">
        <v>0</v>
      </c>
      <c r="AX221" s="78" t="s">
        <v>4210</v>
      </c>
      <c r="AY221" s="83" t="s">
        <v>4429</v>
      </c>
      <c r="AZ221" s="78" t="s">
        <v>66</v>
      </c>
      <c r="BA221" s="78" t="str">
        <f>REPLACE(INDEX(GroupVertices[Group],MATCH(Vertices[[#This Row],[Vertex]],GroupVertices[Vertex],0)),1,1,"")</f>
        <v>1</v>
      </c>
      <c r="BB221" s="48"/>
      <c r="BC221" s="48"/>
      <c r="BD221" s="48"/>
      <c r="BE221" s="48"/>
      <c r="BF221" s="48" t="s">
        <v>660</v>
      </c>
      <c r="BG221" s="48" t="s">
        <v>660</v>
      </c>
      <c r="BH221" s="119" t="s">
        <v>5427</v>
      </c>
      <c r="BI221" s="119" t="s">
        <v>5427</v>
      </c>
      <c r="BJ221" s="119" t="s">
        <v>5494</v>
      </c>
      <c r="BK221" s="119" t="s">
        <v>5494</v>
      </c>
      <c r="BL221" s="119">
        <v>1</v>
      </c>
      <c r="BM221" s="123">
        <v>2.9411764705882355</v>
      </c>
      <c r="BN221" s="119">
        <v>0</v>
      </c>
      <c r="BO221" s="123">
        <v>0</v>
      </c>
      <c r="BP221" s="119">
        <v>0</v>
      </c>
      <c r="BQ221" s="123">
        <v>0</v>
      </c>
      <c r="BR221" s="119">
        <v>33</v>
      </c>
      <c r="BS221" s="123">
        <v>97.05882352941177</v>
      </c>
      <c r="BT221" s="119">
        <v>34</v>
      </c>
      <c r="BU221" s="2"/>
      <c r="BV221" s="3"/>
      <c r="BW221" s="3"/>
      <c r="BX221" s="3"/>
      <c r="BY221" s="3"/>
    </row>
    <row r="222" spans="1:77" ht="41.45" customHeight="1">
      <c r="A222" s="64" t="s">
        <v>427</v>
      </c>
      <c r="C222" s="65"/>
      <c r="D222" s="65" t="s">
        <v>64</v>
      </c>
      <c r="E222" s="66">
        <v>162.4868798677719</v>
      </c>
      <c r="F222" s="68">
        <v>99.99938331079524</v>
      </c>
      <c r="G222" s="103" t="s">
        <v>904</v>
      </c>
      <c r="H222" s="65"/>
      <c r="I222" s="69" t="s">
        <v>427</v>
      </c>
      <c r="J222" s="70"/>
      <c r="K222" s="70"/>
      <c r="L222" s="69" t="s">
        <v>4846</v>
      </c>
      <c r="M222" s="73">
        <v>1.2055219556419707</v>
      </c>
      <c r="N222" s="74">
        <v>985.1173095703125</v>
      </c>
      <c r="O222" s="74">
        <v>8331.3642578125</v>
      </c>
      <c r="P222" s="75"/>
      <c r="Q222" s="76"/>
      <c r="R222" s="76"/>
      <c r="S222" s="88"/>
      <c r="T222" s="48">
        <v>0</v>
      </c>
      <c r="U222" s="48">
        <v>1</v>
      </c>
      <c r="V222" s="49">
        <v>0</v>
      </c>
      <c r="W222" s="49">
        <v>0.000948</v>
      </c>
      <c r="X222" s="49">
        <v>0.00283</v>
      </c>
      <c r="Y222" s="49">
        <v>0.493722</v>
      </c>
      <c r="Z222" s="49">
        <v>0</v>
      </c>
      <c r="AA222" s="49">
        <v>0</v>
      </c>
      <c r="AB222" s="71">
        <v>222</v>
      </c>
      <c r="AC222" s="71"/>
      <c r="AD222" s="72"/>
      <c r="AE222" s="78" t="s">
        <v>2905</v>
      </c>
      <c r="AF222" s="78">
        <v>343</v>
      </c>
      <c r="AG222" s="78">
        <v>232</v>
      </c>
      <c r="AH222" s="78">
        <v>7958</v>
      </c>
      <c r="AI222" s="78">
        <v>20701</v>
      </c>
      <c r="AJ222" s="78"/>
      <c r="AK222" s="78" t="s">
        <v>3281</v>
      </c>
      <c r="AL222" s="78"/>
      <c r="AM222" s="78"/>
      <c r="AN222" s="78"/>
      <c r="AO222" s="80">
        <v>43242.90133101852</v>
      </c>
      <c r="AP222" s="83" t="s">
        <v>4021</v>
      </c>
      <c r="AQ222" s="78" t="b">
        <v>1</v>
      </c>
      <c r="AR222" s="78" t="b">
        <v>0</v>
      </c>
      <c r="AS222" s="78" t="b">
        <v>0</v>
      </c>
      <c r="AT222" s="78"/>
      <c r="AU222" s="78">
        <v>5</v>
      </c>
      <c r="AV222" s="78"/>
      <c r="AW222" s="78" t="b">
        <v>0</v>
      </c>
      <c r="AX222" s="78" t="s">
        <v>4210</v>
      </c>
      <c r="AY222" s="83" t="s">
        <v>4430</v>
      </c>
      <c r="AZ222" s="78" t="s">
        <v>66</v>
      </c>
      <c r="BA222" s="78" t="str">
        <f>REPLACE(INDEX(GroupVertices[Group],MATCH(Vertices[[#This Row],[Vertex]],GroupVertices[Vertex],0)),1,1,"")</f>
        <v>1</v>
      </c>
      <c r="BB222" s="48"/>
      <c r="BC222" s="48"/>
      <c r="BD222" s="48"/>
      <c r="BE222" s="48"/>
      <c r="BF222" s="48" t="s">
        <v>660</v>
      </c>
      <c r="BG222" s="48" t="s">
        <v>660</v>
      </c>
      <c r="BH222" s="119" t="s">
        <v>5427</v>
      </c>
      <c r="BI222" s="119" t="s">
        <v>5427</v>
      </c>
      <c r="BJ222" s="119" t="s">
        <v>5494</v>
      </c>
      <c r="BK222" s="119" t="s">
        <v>5494</v>
      </c>
      <c r="BL222" s="119">
        <v>1</v>
      </c>
      <c r="BM222" s="123">
        <v>2.9411764705882355</v>
      </c>
      <c r="BN222" s="119">
        <v>0</v>
      </c>
      <c r="BO222" s="123">
        <v>0</v>
      </c>
      <c r="BP222" s="119">
        <v>0</v>
      </c>
      <c r="BQ222" s="123">
        <v>0</v>
      </c>
      <c r="BR222" s="119">
        <v>33</v>
      </c>
      <c r="BS222" s="123">
        <v>97.05882352941177</v>
      </c>
      <c r="BT222" s="119">
        <v>34</v>
      </c>
      <c r="BU222" s="2"/>
      <c r="BV222" s="3"/>
      <c r="BW222" s="3"/>
      <c r="BX222" s="3"/>
      <c r="BY222" s="3"/>
    </row>
    <row r="223" spans="1:77" ht="41.45" customHeight="1">
      <c r="A223" s="64" t="s">
        <v>428</v>
      </c>
      <c r="C223" s="65"/>
      <c r="D223" s="65" t="s">
        <v>64</v>
      </c>
      <c r="E223" s="66">
        <v>162.54354261100397</v>
      </c>
      <c r="F223" s="68">
        <v>99.99931154093089</v>
      </c>
      <c r="G223" s="103" t="s">
        <v>905</v>
      </c>
      <c r="H223" s="65"/>
      <c r="I223" s="69" t="s">
        <v>428</v>
      </c>
      <c r="J223" s="70"/>
      <c r="K223" s="70"/>
      <c r="L223" s="69" t="s">
        <v>4847</v>
      </c>
      <c r="M223" s="73">
        <v>1.2294404591003036</v>
      </c>
      <c r="N223" s="74">
        <v>3730.813232421875</v>
      </c>
      <c r="O223" s="74">
        <v>3051.582763671875</v>
      </c>
      <c r="P223" s="75"/>
      <c r="Q223" s="76"/>
      <c r="R223" s="76"/>
      <c r="S223" s="88"/>
      <c r="T223" s="48">
        <v>0</v>
      </c>
      <c r="U223" s="48">
        <v>1</v>
      </c>
      <c r="V223" s="49">
        <v>0</v>
      </c>
      <c r="W223" s="49">
        <v>0.000948</v>
      </c>
      <c r="X223" s="49">
        <v>0.00283</v>
      </c>
      <c r="Y223" s="49">
        <v>0.493722</v>
      </c>
      <c r="Z223" s="49">
        <v>0</v>
      </c>
      <c r="AA223" s="49">
        <v>0</v>
      </c>
      <c r="AB223" s="71">
        <v>223</v>
      </c>
      <c r="AC223" s="71"/>
      <c r="AD223" s="72"/>
      <c r="AE223" s="78" t="s">
        <v>2906</v>
      </c>
      <c r="AF223" s="78">
        <v>317</v>
      </c>
      <c r="AG223" s="78">
        <v>259</v>
      </c>
      <c r="AH223" s="78">
        <v>4591</v>
      </c>
      <c r="AI223" s="78">
        <v>22918</v>
      </c>
      <c r="AJ223" s="78"/>
      <c r="AK223" s="78" t="s">
        <v>3282</v>
      </c>
      <c r="AL223" s="78" t="s">
        <v>3595</v>
      </c>
      <c r="AM223" s="78"/>
      <c r="AN223" s="78"/>
      <c r="AO223" s="80">
        <v>42047.603101851855</v>
      </c>
      <c r="AP223" s="83" t="s">
        <v>4022</v>
      </c>
      <c r="AQ223" s="78" t="b">
        <v>1</v>
      </c>
      <c r="AR223" s="78" t="b">
        <v>0</v>
      </c>
      <c r="AS223" s="78" t="b">
        <v>1</v>
      </c>
      <c r="AT223" s="78"/>
      <c r="AU223" s="78">
        <v>1</v>
      </c>
      <c r="AV223" s="83" t="s">
        <v>4181</v>
      </c>
      <c r="AW223" s="78" t="b">
        <v>0</v>
      </c>
      <c r="AX223" s="78" t="s">
        <v>4210</v>
      </c>
      <c r="AY223" s="83" t="s">
        <v>4431</v>
      </c>
      <c r="AZ223" s="78" t="s">
        <v>66</v>
      </c>
      <c r="BA223" s="78" t="str">
        <f>REPLACE(INDEX(GroupVertices[Group],MATCH(Vertices[[#This Row],[Vertex]],GroupVertices[Vertex],0)),1,1,"")</f>
        <v>1</v>
      </c>
      <c r="BB223" s="48"/>
      <c r="BC223" s="48"/>
      <c r="BD223" s="48"/>
      <c r="BE223" s="48"/>
      <c r="BF223" s="48" t="s">
        <v>660</v>
      </c>
      <c r="BG223" s="48" t="s">
        <v>660</v>
      </c>
      <c r="BH223" s="119" t="s">
        <v>5427</v>
      </c>
      <c r="BI223" s="119" t="s">
        <v>5427</v>
      </c>
      <c r="BJ223" s="119" t="s">
        <v>5494</v>
      </c>
      <c r="BK223" s="119" t="s">
        <v>5494</v>
      </c>
      <c r="BL223" s="119">
        <v>1</v>
      </c>
      <c r="BM223" s="123">
        <v>2.9411764705882355</v>
      </c>
      <c r="BN223" s="119">
        <v>0</v>
      </c>
      <c r="BO223" s="123">
        <v>0</v>
      </c>
      <c r="BP223" s="119">
        <v>0</v>
      </c>
      <c r="BQ223" s="123">
        <v>0</v>
      </c>
      <c r="BR223" s="119">
        <v>33</v>
      </c>
      <c r="BS223" s="123">
        <v>97.05882352941177</v>
      </c>
      <c r="BT223" s="119">
        <v>34</v>
      </c>
      <c r="BU223" s="2"/>
      <c r="BV223" s="3"/>
      <c r="BW223" s="3"/>
      <c r="BX223" s="3"/>
      <c r="BY223" s="3"/>
    </row>
    <row r="224" spans="1:77" ht="41.45" customHeight="1">
      <c r="A224" s="64" t="s">
        <v>429</v>
      </c>
      <c r="C224" s="65"/>
      <c r="D224" s="65" t="s">
        <v>64</v>
      </c>
      <c r="E224" s="66">
        <v>162.48268262753248</v>
      </c>
      <c r="F224" s="68">
        <v>99.99938862708149</v>
      </c>
      <c r="G224" s="103" t="s">
        <v>906</v>
      </c>
      <c r="H224" s="65"/>
      <c r="I224" s="69" t="s">
        <v>429</v>
      </c>
      <c r="J224" s="70"/>
      <c r="K224" s="70"/>
      <c r="L224" s="69" t="s">
        <v>4848</v>
      </c>
      <c r="M224" s="73">
        <v>1.2037502146450572</v>
      </c>
      <c r="N224" s="74">
        <v>1541.43701171875</v>
      </c>
      <c r="O224" s="74">
        <v>5825.76416015625</v>
      </c>
      <c r="P224" s="75"/>
      <c r="Q224" s="76"/>
      <c r="R224" s="76"/>
      <c r="S224" s="88"/>
      <c r="T224" s="48">
        <v>0</v>
      </c>
      <c r="U224" s="48">
        <v>1</v>
      </c>
      <c r="V224" s="49">
        <v>0</v>
      </c>
      <c r="W224" s="49">
        <v>0.000948</v>
      </c>
      <c r="X224" s="49">
        <v>0.00283</v>
      </c>
      <c r="Y224" s="49">
        <v>0.493722</v>
      </c>
      <c r="Z224" s="49">
        <v>0</v>
      </c>
      <c r="AA224" s="49">
        <v>0</v>
      </c>
      <c r="AB224" s="71">
        <v>224</v>
      </c>
      <c r="AC224" s="71"/>
      <c r="AD224" s="72"/>
      <c r="AE224" s="78" t="s">
        <v>2907</v>
      </c>
      <c r="AF224" s="78">
        <v>339</v>
      </c>
      <c r="AG224" s="78">
        <v>230</v>
      </c>
      <c r="AH224" s="78">
        <v>68192</v>
      </c>
      <c r="AI224" s="78">
        <v>16728</v>
      </c>
      <c r="AJ224" s="78"/>
      <c r="AK224" s="78" t="s">
        <v>3283</v>
      </c>
      <c r="AL224" s="78"/>
      <c r="AM224" s="78"/>
      <c r="AN224" s="78"/>
      <c r="AO224" s="80">
        <v>40275.658784722225</v>
      </c>
      <c r="AP224" s="83" t="s">
        <v>4023</v>
      </c>
      <c r="AQ224" s="78" t="b">
        <v>0</v>
      </c>
      <c r="AR224" s="78" t="b">
        <v>0</v>
      </c>
      <c r="AS224" s="78" t="b">
        <v>1</v>
      </c>
      <c r="AT224" s="78"/>
      <c r="AU224" s="78">
        <v>9</v>
      </c>
      <c r="AV224" s="83" t="s">
        <v>4183</v>
      </c>
      <c r="AW224" s="78" t="b">
        <v>0</v>
      </c>
      <c r="AX224" s="78" t="s">
        <v>4210</v>
      </c>
      <c r="AY224" s="83" t="s">
        <v>4432</v>
      </c>
      <c r="AZ224" s="78" t="s">
        <v>66</v>
      </c>
      <c r="BA224" s="78" t="str">
        <f>REPLACE(INDEX(GroupVertices[Group],MATCH(Vertices[[#This Row],[Vertex]],GroupVertices[Vertex],0)),1,1,"")</f>
        <v>1</v>
      </c>
      <c r="BB224" s="48"/>
      <c r="BC224" s="48"/>
      <c r="BD224" s="48"/>
      <c r="BE224" s="48"/>
      <c r="BF224" s="48" t="s">
        <v>660</v>
      </c>
      <c r="BG224" s="48" t="s">
        <v>660</v>
      </c>
      <c r="BH224" s="119" t="s">
        <v>5427</v>
      </c>
      <c r="BI224" s="119" t="s">
        <v>5427</v>
      </c>
      <c r="BJ224" s="119" t="s">
        <v>5494</v>
      </c>
      <c r="BK224" s="119" t="s">
        <v>5494</v>
      </c>
      <c r="BL224" s="119">
        <v>1</v>
      </c>
      <c r="BM224" s="123">
        <v>2.9411764705882355</v>
      </c>
      <c r="BN224" s="119">
        <v>0</v>
      </c>
      <c r="BO224" s="123">
        <v>0</v>
      </c>
      <c r="BP224" s="119">
        <v>0</v>
      </c>
      <c r="BQ224" s="123">
        <v>0</v>
      </c>
      <c r="BR224" s="119">
        <v>33</v>
      </c>
      <c r="BS224" s="123">
        <v>97.05882352941177</v>
      </c>
      <c r="BT224" s="119">
        <v>34</v>
      </c>
      <c r="BU224" s="2"/>
      <c r="BV224" s="3"/>
      <c r="BW224" s="3"/>
      <c r="BX224" s="3"/>
      <c r="BY224" s="3"/>
    </row>
    <row r="225" spans="1:77" ht="41.45" customHeight="1">
      <c r="A225" s="64" t="s">
        <v>430</v>
      </c>
      <c r="C225" s="65"/>
      <c r="D225" s="65" t="s">
        <v>64</v>
      </c>
      <c r="E225" s="66">
        <v>168.3315369011545</v>
      </c>
      <c r="F225" s="68">
        <v>99.99198038219491</v>
      </c>
      <c r="G225" s="103" t="s">
        <v>907</v>
      </c>
      <c r="H225" s="65"/>
      <c r="I225" s="69" t="s">
        <v>430</v>
      </c>
      <c r="J225" s="70"/>
      <c r="K225" s="70"/>
      <c r="L225" s="69" t="s">
        <v>4849</v>
      </c>
      <c r="M225" s="73">
        <v>3.6726712938440773</v>
      </c>
      <c r="N225" s="74">
        <v>3492.548095703125</v>
      </c>
      <c r="O225" s="74">
        <v>6713.09765625</v>
      </c>
      <c r="P225" s="75"/>
      <c r="Q225" s="76"/>
      <c r="R225" s="76"/>
      <c r="S225" s="88"/>
      <c r="T225" s="48">
        <v>0</v>
      </c>
      <c r="U225" s="48">
        <v>1</v>
      </c>
      <c r="V225" s="49">
        <v>0</v>
      </c>
      <c r="W225" s="49">
        <v>0.000948</v>
      </c>
      <c r="X225" s="49">
        <v>0.00283</v>
      </c>
      <c r="Y225" s="49">
        <v>0.493722</v>
      </c>
      <c r="Z225" s="49">
        <v>0</v>
      </c>
      <c r="AA225" s="49">
        <v>0</v>
      </c>
      <c r="AB225" s="71">
        <v>225</v>
      </c>
      <c r="AC225" s="71"/>
      <c r="AD225" s="72"/>
      <c r="AE225" s="78" t="s">
        <v>2908</v>
      </c>
      <c r="AF225" s="78">
        <v>4530</v>
      </c>
      <c r="AG225" s="78">
        <v>3017</v>
      </c>
      <c r="AH225" s="78">
        <v>306666</v>
      </c>
      <c r="AI225" s="78">
        <v>193667</v>
      </c>
      <c r="AJ225" s="78"/>
      <c r="AK225" s="78" t="s">
        <v>3284</v>
      </c>
      <c r="AL225" s="78" t="s">
        <v>3596</v>
      </c>
      <c r="AM225" s="78"/>
      <c r="AN225" s="78"/>
      <c r="AO225" s="80">
        <v>39932.07025462963</v>
      </c>
      <c r="AP225" s="83" t="s">
        <v>4024</v>
      </c>
      <c r="AQ225" s="78" t="b">
        <v>0</v>
      </c>
      <c r="AR225" s="78" t="b">
        <v>0</v>
      </c>
      <c r="AS225" s="78" t="b">
        <v>0</v>
      </c>
      <c r="AT225" s="78"/>
      <c r="AU225" s="78">
        <v>71</v>
      </c>
      <c r="AV225" s="83" t="s">
        <v>4190</v>
      </c>
      <c r="AW225" s="78" t="b">
        <v>0</v>
      </c>
      <c r="AX225" s="78" t="s">
        <v>4210</v>
      </c>
      <c r="AY225" s="83" t="s">
        <v>4433</v>
      </c>
      <c r="AZ225" s="78" t="s">
        <v>66</v>
      </c>
      <c r="BA225" s="78" t="str">
        <f>REPLACE(INDEX(GroupVertices[Group],MATCH(Vertices[[#This Row],[Vertex]],GroupVertices[Vertex],0)),1,1,"")</f>
        <v>1</v>
      </c>
      <c r="BB225" s="48"/>
      <c r="BC225" s="48"/>
      <c r="BD225" s="48"/>
      <c r="BE225" s="48"/>
      <c r="BF225" s="48" t="s">
        <v>660</v>
      </c>
      <c r="BG225" s="48" t="s">
        <v>660</v>
      </c>
      <c r="BH225" s="119" t="s">
        <v>5427</v>
      </c>
      <c r="BI225" s="119" t="s">
        <v>5427</v>
      </c>
      <c r="BJ225" s="119" t="s">
        <v>5494</v>
      </c>
      <c r="BK225" s="119" t="s">
        <v>5494</v>
      </c>
      <c r="BL225" s="119">
        <v>1</v>
      </c>
      <c r="BM225" s="123">
        <v>2.9411764705882355</v>
      </c>
      <c r="BN225" s="119">
        <v>0</v>
      </c>
      <c r="BO225" s="123">
        <v>0</v>
      </c>
      <c r="BP225" s="119">
        <v>0</v>
      </c>
      <c r="BQ225" s="123">
        <v>0</v>
      </c>
      <c r="BR225" s="119">
        <v>33</v>
      </c>
      <c r="BS225" s="123">
        <v>97.05882352941177</v>
      </c>
      <c r="BT225" s="119">
        <v>34</v>
      </c>
      <c r="BU225" s="2"/>
      <c r="BV225" s="3"/>
      <c r="BW225" s="3"/>
      <c r="BX225" s="3"/>
      <c r="BY225" s="3"/>
    </row>
    <row r="226" spans="1:77" ht="41.45" customHeight="1">
      <c r="A226" s="64" t="s">
        <v>431</v>
      </c>
      <c r="C226" s="65"/>
      <c r="D226" s="65" t="s">
        <v>64</v>
      </c>
      <c r="E226" s="66">
        <v>162.02098620119708</v>
      </c>
      <c r="F226" s="68">
        <v>99.99997341856876</v>
      </c>
      <c r="G226" s="103" t="s">
        <v>908</v>
      </c>
      <c r="H226" s="65"/>
      <c r="I226" s="69" t="s">
        <v>431</v>
      </c>
      <c r="J226" s="70"/>
      <c r="K226" s="70"/>
      <c r="L226" s="69" t="s">
        <v>4850</v>
      </c>
      <c r="M226" s="73">
        <v>1.0088587049845676</v>
      </c>
      <c r="N226" s="74">
        <v>3906.619140625</v>
      </c>
      <c r="O226" s="74">
        <v>5931.1259765625</v>
      </c>
      <c r="P226" s="75"/>
      <c r="Q226" s="76"/>
      <c r="R226" s="76"/>
      <c r="S226" s="88"/>
      <c r="T226" s="48">
        <v>0</v>
      </c>
      <c r="U226" s="48">
        <v>1</v>
      </c>
      <c r="V226" s="49">
        <v>0</v>
      </c>
      <c r="W226" s="49">
        <v>0.000948</v>
      </c>
      <c r="X226" s="49">
        <v>0.00283</v>
      </c>
      <c r="Y226" s="49">
        <v>0.493722</v>
      </c>
      <c r="Z226" s="49">
        <v>0</v>
      </c>
      <c r="AA226" s="49">
        <v>0</v>
      </c>
      <c r="AB226" s="71">
        <v>226</v>
      </c>
      <c r="AC226" s="71"/>
      <c r="AD226" s="72"/>
      <c r="AE226" s="78" t="s">
        <v>2909</v>
      </c>
      <c r="AF226" s="78">
        <v>85</v>
      </c>
      <c r="AG226" s="78">
        <v>10</v>
      </c>
      <c r="AH226" s="78">
        <v>925</v>
      </c>
      <c r="AI226" s="78">
        <v>364</v>
      </c>
      <c r="AJ226" s="78"/>
      <c r="AK226" s="78" t="s">
        <v>3285</v>
      </c>
      <c r="AL226" s="78" t="s">
        <v>3597</v>
      </c>
      <c r="AM226" s="78"/>
      <c r="AN226" s="78"/>
      <c r="AO226" s="80">
        <v>43386.54733796296</v>
      </c>
      <c r="AP226" s="83" t="s">
        <v>4025</v>
      </c>
      <c r="AQ226" s="78" t="b">
        <v>1</v>
      </c>
      <c r="AR226" s="78" t="b">
        <v>0</v>
      </c>
      <c r="AS226" s="78" t="b">
        <v>0</v>
      </c>
      <c r="AT226" s="78"/>
      <c r="AU226" s="78">
        <v>0</v>
      </c>
      <c r="AV226" s="78"/>
      <c r="AW226" s="78" t="b">
        <v>0</v>
      </c>
      <c r="AX226" s="78" t="s">
        <v>4210</v>
      </c>
      <c r="AY226" s="83" t="s">
        <v>4434</v>
      </c>
      <c r="AZ226" s="78" t="s">
        <v>66</v>
      </c>
      <c r="BA226" s="78" t="str">
        <f>REPLACE(INDEX(GroupVertices[Group],MATCH(Vertices[[#This Row],[Vertex]],GroupVertices[Vertex],0)),1,1,"")</f>
        <v>1</v>
      </c>
      <c r="BB226" s="48"/>
      <c r="BC226" s="48"/>
      <c r="BD226" s="48"/>
      <c r="BE226" s="48"/>
      <c r="BF226" s="48" t="s">
        <v>660</v>
      </c>
      <c r="BG226" s="48" t="s">
        <v>660</v>
      </c>
      <c r="BH226" s="119" t="s">
        <v>5427</v>
      </c>
      <c r="BI226" s="119" t="s">
        <v>5427</v>
      </c>
      <c r="BJ226" s="119" t="s">
        <v>5494</v>
      </c>
      <c r="BK226" s="119" t="s">
        <v>5494</v>
      </c>
      <c r="BL226" s="119">
        <v>1</v>
      </c>
      <c r="BM226" s="123">
        <v>2.9411764705882355</v>
      </c>
      <c r="BN226" s="119">
        <v>0</v>
      </c>
      <c r="BO226" s="123">
        <v>0</v>
      </c>
      <c r="BP226" s="119">
        <v>0</v>
      </c>
      <c r="BQ226" s="123">
        <v>0</v>
      </c>
      <c r="BR226" s="119">
        <v>33</v>
      </c>
      <c r="BS226" s="123">
        <v>97.05882352941177</v>
      </c>
      <c r="BT226" s="119">
        <v>34</v>
      </c>
      <c r="BU226" s="2"/>
      <c r="BV226" s="3"/>
      <c r="BW226" s="3"/>
      <c r="BX226" s="3"/>
      <c r="BY226" s="3"/>
    </row>
    <row r="227" spans="1:77" ht="41.45" customHeight="1">
      <c r="A227" s="64" t="s">
        <v>432</v>
      </c>
      <c r="C227" s="65"/>
      <c r="D227" s="65" t="s">
        <v>64</v>
      </c>
      <c r="E227" s="66">
        <v>162.54354261100397</v>
      </c>
      <c r="F227" s="68">
        <v>99.99931154093089</v>
      </c>
      <c r="G227" s="103" t="s">
        <v>909</v>
      </c>
      <c r="H227" s="65"/>
      <c r="I227" s="69" t="s">
        <v>432</v>
      </c>
      <c r="J227" s="70"/>
      <c r="K227" s="70"/>
      <c r="L227" s="69" t="s">
        <v>4851</v>
      </c>
      <c r="M227" s="73">
        <v>1.2294404591003036</v>
      </c>
      <c r="N227" s="74">
        <v>665.6390991210938</v>
      </c>
      <c r="O227" s="74">
        <v>5660.41162109375</v>
      </c>
      <c r="P227" s="75"/>
      <c r="Q227" s="76"/>
      <c r="R227" s="76"/>
      <c r="S227" s="88"/>
      <c r="T227" s="48">
        <v>0</v>
      </c>
      <c r="U227" s="48">
        <v>1</v>
      </c>
      <c r="V227" s="49">
        <v>0</v>
      </c>
      <c r="W227" s="49">
        <v>0.000948</v>
      </c>
      <c r="X227" s="49">
        <v>0.00283</v>
      </c>
      <c r="Y227" s="49">
        <v>0.493722</v>
      </c>
      <c r="Z227" s="49">
        <v>0</v>
      </c>
      <c r="AA227" s="49">
        <v>0</v>
      </c>
      <c r="AB227" s="71">
        <v>227</v>
      </c>
      <c r="AC227" s="71"/>
      <c r="AD227" s="72"/>
      <c r="AE227" s="78" t="s">
        <v>2910</v>
      </c>
      <c r="AF227" s="78">
        <v>553</v>
      </c>
      <c r="AG227" s="78">
        <v>259</v>
      </c>
      <c r="AH227" s="78">
        <v>37370</v>
      </c>
      <c r="AI227" s="78">
        <v>34557</v>
      </c>
      <c r="AJ227" s="78"/>
      <c r="AK227" s="78" t="s">
        <v>3286</v>
      </c>
      <c r="AL227" s="78" t="s">
        <v>3597</v>
      </c>
      <c r="AM227" s="78"/>
      <c r="AN227" s="78"/>
      <c r="AO227" s="80">
        <v>40338.564479166664</v>
      </c>
      <c r="AP227" s="83" t="s">
        <v>4026</v>
      </c>
      <c r="AQ227" s="78" t="b">
        <v>0</v>
      </c>
      <c r="AR227" s="78" t="b">
        <v>0</v>
      </c>
      <c r="AS227" s="78" t="b">
        <v>1</v>
      </c>
      <c r="AT227" s="78"/>
      <c r="AU227" s="78">
        <v>3</v>
      </c>
      <c r="AV227" s="83" t="s">
        <v>4196</v>
      </c>
      <c r="AW227" s="78" t="b">
        <v>0</v>
      </c>
      <c r="AX227" s="78" t="s">
        <v>4210</v>
      </c>
      <c r="AY227" s="83" t="s">
        <v>4435</v>
      </c>
      <c r="AZ227" s="78" t="s">
        <v>66</v>
      </c>
      <c r="BA227" s="78" t="str">
        <f>REPLACE(INDEX(GroupVertices[Group],MATCH(Vertices[[#This Row],[Vertex]],GroupVertices[Vertex],0)),1,1,"")</f>
        <v>1</v>
      </c>
      <c r="BB227" s="48"/>
      <c r="BC227" s="48"/>
      <c r="BD227" s="48"/>
      <c r="BE227" s="48"/>
      <c r="BF227" s="48" t="s">
        <v>660</v>
      </c>
      <c r="BG227" s="48" t="s">
        <v>660</v>
      </c>
      <c r="BH227" s="119" t="s">
        <v>5427</v>
      </c>
      <c r="BI227" s="119" t="s">
        <v>5427</v>
      </c>
      <c r="BJ227" s="119" t="s">
        <v>5494</v>
      </c>
      <c r="BK227" s="119" t="s">
        <v>5494</v>
      </c>
      <c r="BL227" s="119">
        <v>1</v>
      </c>
      <c r="BM227" s="123">
        <v>2.9411764705882355</v>
      </c>
      <c r="BN227" s="119">
        <v>0</v>
      </c>
      <c r="BO227" s="123">
        <v>0</v>
      </c>
      <c r="BP227" s="119">
        <v>0</v>
      </c>
      <c r="BQ227" s="123">
        <v>0</v>
      </c>
      <c r="BR227" s="119">
        <v>33</v>
      </c>
      <c r="BS227" s="123">
        <v>97.05882352941177</v>
      </c>
      <c r="BT227" s="119">
        <v>34</v>
      </c>
      <c r="BU227" s="2"/>
      <c r="BV227" s="3"/>
      <c r="BW227" s="3"/>
      <c r="BX227" s="3"/>
      <c r="BY227" s="3"/>
    </row>
    <row r="228" spans="1:77" ht="41.45" customHeight="1">
      <c r="A228" s="64" t="s">
        <v>433</v>
      </c>
      <c r="C228" s="65"/>
      <c r="D228" s="65" t="s">
        <v>64</v>
      </c>
      <c r="E228" s="66">
        <v>164.64845859106958</v>
      </c>
      <c r="F228" s="68">
        <v>99.99664542337752</v>
      </c>
      <c r="G228" s="103" t="s">
        <v>910</v>
      </c>
      <c r="H228" s="65"/>
      <c r="I228" s="69" t="s">
        <v>433</v>
      </c>
      <c r="J228" s="70"/>
      <c r="K228" s="70"/>
      <c r="L228" s="69" t="s">
        <v>4852</v>
      </c>
      <c r="M228" s="73">
        <v>2.1179685690524446</v>
      </c>
      <c r="N228" s="74">
        <v>1200.776611328125</v>
      </c>
      <c r="O228" s="74">
        <v>8388.3583984375</v>
      </c>
      <c r="P228" s="75"/>
      <c r="Q228" s="76"/>
      <c r="R228" s="76"/>
      <c r="S228" s="88"/>
      <c r="T228" s="48">
        <v>0</v>
      </c>
      <c r="U228" s="48">
        <v>1</v>
      </c>
      <c r="V228" s="49">
        <v>0</v>
      </c>
      <c r="W228" s="49">
        <v>0.000948</v>
      </c>
      <c r="X228" s="49">
        <v>0.00283</v>
      </c>
      <c r="Y228" s="49">
        <v>0.493722</v>
      </c>
      <c r="Z228" s="49">
        <v>0</v>
      </c>
      <c r="AA228" s="49">
        <v>0</v>
      </c>
      <c r="AB228" s="71">
        <v>228</v>
      </c>
      <c r="AC228" s="71"/>
      <c r="AD228" s="72"/>
      <c r="AE228" s="78" t="s">
        <v>2911</v>
      </c>
      <c r="AF228" s="78">
        <v>893</v>
      </c>
      <c r="AG228" s="78">
        <v>1262</v>
      </c>
      <c r="AH228" s="78">
        <v>252308</v>
      </c>
      <c r="AI228" s="78">
        <v>4009</v>
      </c>
      <c r="AJ228" s="78"/>
      <c r="AK228" s="78" t="s">
        <v>3287</v>
      </c>
      <c r="AL228" s="78" t="s">
        <v>3598</v>
      </c>
      <c r="AM228" s="83" t="s">
        <v>3772</v>
      </c>
      <c r="AN228" s="78"/>
      <c r="AO228" s="80">
        <v>41198.421111111114</v>
      </c>
      <c r="AP228" s="83" t="s">
        <v>4027</v>
      </c>
      <c r="AQ228" s="78" t="b">
        <v>0</v>
      </c>
      <c r="AR228" s="78" t="b">
        <v>0</v>
      </c>
      <c r="AS228" s="78" t="b">
        <v>0</v>
      </c>
      <c r="AT228" s="78"/>
      <c r="AU228" s="78">
        <v>45</v>
      </c>
      <c r="AV228" s="83" t="s">
        <v>4181</v>
      </c>
      <c r="AW228" s="78" t="b">
        <v>0</v>
      </c>
      <c r="AX228" s="78" t="s">
        <v>4210</v>
      </c>
      <c r="AY228" s="83" t="s">
        <v>4436</v>
      </c>
      <c r="AZ228" s="78" t="s">
        <v>66</v>
      </c>
      <c r="BA228" s="78" t="str">
        <f>REPLACE(INDEX(GroupVertices[Group],MATCH(Vertices[[#This Row],[Vertex]],GroupVertices[Vertex],0)),1,1,"")</f>
        <v>1</v>
      </c>
      <c r="BB228" s="48"/>
      <c r="BC228" s="48"/>
      <c r="BD228" s="48"/>
      <c r="BE228" s="48"/>
      <c r="BF228" s="48" t="s">
        <v>660</v>
      </c>
      <c r="BG228" s="48" t="s">
        <v>660</v>
      </c>
      <c r="BH228" s="119" t="s">
        <v>5427</v>
      </c>
      <c r="BI228" s="119" t="s">
        <v>5427</v>
      </c>
      <c r="BJ228" s="119" t="s">
        <v>5494</v>
      </c>
      <c r="BK228" s="119" t="s">
        <v>5494</v>
      </c>
      <c r="BL228" s="119">
        <v>1</v>
      </c>
      <c r="BM228" s="123">
        <v>2.9411764705882355</v>
      </c>
      <c r="BN228" s="119">
        <v>0</v>
      </c>
      <c r="BO228" s="123">
        <v>0</v>
      </c>
      <c r="BP228" s="119">
        <v>0</v>
      </c>
      <c r="BQ228" s="123">
        <v>0</v>
      </c>
      <c r="BR228" s="119">
        <v>33</v>
      </c>
      <c r="BS228" s="123">
        <v>97.05882352941177</v>
      </c>
      <c r="BT228" s="119">
        <v>34</v>
      </c>
      <c r="BU228" s="2"/>
      <c r="BV228" s="3"/>
      <c r="BW228" s="3"/>
      <c r="BX228" s="3"/>
      <c r="BY228" s="3"/>
    </row>
    <row r="229" spans="1:77" ht="41.45" customHeight="1">
      <c r="A229" s="64" t="s">
        <v>434</v>
      </c>
      <c r="C229" s="65"/>
      <c r="D229" s="65" t="s">
        <v>64</v>
      </c>
      <c r="E229" s="66">
        <v>162.43231574465955</v>
      </c>
      <c r="F229" s="68">
        <v>99.99945242251646</v>
      </c>
      <c r="G229" s="103" t="s">
        <v>911</v>
      </c>
      <c r="H229" s="65"/>
      <c r="I229" s="69" t="s">
        <v>434</v>
      </c>
      <c r="J229" s="70"/>
      <c r="K229" s="70"/>
      <c r="L229" s="69" t="s">
        <v>4853</v>
      </c>
      <c r="M229" s="73">
        <v>1.1824893226820947</v>
      </c>
      <c r="N229" s="74">
        <v>4197.111328125</v>
      </c>
      <c r="O229" s="74">
        <v>5214.20751953125</v>
      </c>
      <c r="P229" s="75"/>
      <c r="Q229" s="76"/>
      <c r="R229" s="76"/>
      <c r="S229" s="88"/>
      <c r="T229" s="48">
        <v>0</v>
      </c>
      <c r="U229" s="48">
        <v>1</v>
      </c>
      <c r="V229" s="49">
        <v>0</v>
      </c>
      <c r="W229" s="49">
        <v>0.000948</v>
      </c>
      <c r="X229" s="49">
        <v>0.00283</v>
      </c>
      <c r="Y229" s="49">
        <v>0.493722</v>
      </c>
      <c r="Z229" s="49">
        <v>0</v>
      </c>
      <c r="AA229" s="49">
        <v>0</v>
      </c>
      <c r="AB229" s="71">
        <v>229</v>
      </c>
      <c r="AC229" s="71"/>
      <c r="AD229" s="72"/>
      <c r="AE229" s="78" t="s">
        <v>2912</v>
      </c>
      <c r="AF229" s="78">
        <v>318</v>
      </c>
      <c r="AG229" s="78">
        <v>206</v>
      </c>
      <c r="AH229" s="78">
        <v>6146</v>
      </c>
      <c r="AI229" s="78">
        <v>1891</v>
      </c>
      <c r="AJ229" s="78"/>
      <c r="AK229" s="78" t="s">
        <v>3288</v>
      </c>
      <c r="AL229" s="78" t="s">
        <v>3599</v>
      </c>
      <c r="AM229" s="78"/>
      <c r="AN229" s="78"/>
      <c r="AO229" s="80">
        <v>40683.13863425926</v>
      </c>
      <c r="AP229" s="83" t="s">
        <v>4028</v>
      </c>
      <c r="AQ229" s="78" t="b">
        <v>0</v>
      </c>
      <c r="AR229" s="78" t="b">
        <v>0</v>
      </c>
      <c r="AS229" s="78" t="b">
        <v>1</v>
      </c>
      <c r="AT229" s="78"/>
      <c r="AU229" s="78">
        <v>3</v>
      </c>
      <c r="AV229" s="83" t="s">
        <v>4198</v>
      </c>
      <c r="AW229" s="78" t="b">
        <v>0</v>
      </c>
      <c r="AX229" s="78" t="s">
        <v>4210</v>
      </c>
      <c r="AY229" s="83" t="s">
        <v>4437</v>
      </c>
      <c r="AZ229" s="78" t="s">
        <v>66</v>
      </c>
      <c r="BA229" s="78" t="str">
        <f>REPLACE(INDEX(GroupVertices[Group],MATCH(Vertices[[#This Row],[Vertex]],GroupVertices[Vertex],0)),1,1,"")</f>
        <v>1</v>
      </c>
      <c r="BB229" s="48"/>
      <c r="BC229" s="48"/>
      <c r="BD229" s="48"/>
      <c r="BE229" s="48"/>
      <c r="BF229" s="48" t="s">
        <v>660</v>
      </c>
      <c r="BG229" s="48" t="s">
        <v>660</v>
      </c>
      <c r="BH229" s="119" t="s">
        <v>5427</v>
      </c>
      <c r="BI229" s="119" t="s">
        <v>5427</v>
      </c>
      <c r="BJ229" s="119" t="s">
        <v>5494</v>
      </c>
      <c r="BK229" s="119" t="s">
        <v>5494</v>
      </c>
      <c r="BL229" s="119">
        <v>1</v>
      </c>
      <c r="BM229" s="123">
        <v>2.9411764705882355</v>
      </c>
      <c r="BN229" s="119">
        <v>0</v>
      </c>
      <c r="BO229" s="123">
        <v>0</v>
      </c>
      <c r="BP229" s="119">
        <v>0</v>
      </c>
      <c r="BQ229" s="123">
        <v>0</v>
      </c>
      <c r="BR229" s="119">
        <v>33</v>
      </c>
      <c r="BS229" s="123">
        <v>97.05882352941177</v>
      </c>
      <c r="BT229" s="119">
        <v>34</v>
      </c>
      <c r="BU229" s="2"/>
      <c r="BV229" s="3"/>
      <c r="BW229" s="3"/>
      <c r="BX229" s="3"/>
      <c r="BY229" s="3"/>
    </row>
    <row r="230" spans="1:77" ht="41.45" customHeight="1">
      <c r="A230" s="64" t="s">
        <v>435</v>
      </c>
      <c r="C230" s="65"/>
      <c r="D230" s="65" t="s">
        <v>64</v>
      </c>
      <c r="E230" s="66">
        <v>162.35676542035011</v>
      </c>
      <c r="F230" s="68">
        <v>99.99954811566892</v>
      </c>
      <c r="G230" s="103" t="s">
        <v>912</v>
      </c>
      <c r="H230" s="65"/>
      <c r="I230" s="69" t="s">
        <v>435</v>
      </c>
      <c r="J230" s="70"/>
      <c r="K230" s="70"/>
      <c r="L230" s="69" t="s">
        <v>4854</v>
      </c>
      <c r="M230" s="73">
        <v>1.150597984737651</v>
      </c>
      <c r="N230" s="74">
        <v>916.1246948242188</v>
      </c>
      <c r="O230" s="74">
        <v>2569.582275390625</v>
      </c>
      <c r="P230" s="75"/>
      <c r="Q230" s="76"/>
      <c r="R230" s="76"/>
      <c r="S230" s="88"/>
      <c r="T230" s="48">
        <v>0</v>
      </c>
      <c r="U230" s="48">
        <v>1</v>
      </c>
      <c r="V230" s="49">
        <v>0</v>
      </c>
      <c r="W230" s="49">
        <v>0.000948</v>
      </c>
      <c r="X230" s="49">
        <v>0.00283</v>
      </c>
      <c r="Y230" s="49">
        <v>0.493722</v>
      </c>
      <c r="Z230" s="49">
        <v>0</v>
      </c>
      <c r="AA230" s="49">
        <v>0</v>
      </c>
      <c r="AB230" s="71">
        <v>230</v>
      </c>
      <c r="AC230" s="71"/>
      <c r="AD230" s="72"/>
      <c r="AE230" s="78" t="s">
        <v>2913</v>
      </c>
      <c r="AF230" s="78">
        <v>293</v>
      </c>
      <c r="AG230" s="78">
        <v>170</v>
      </c>
      <c r="AH230" s="78">
        <v>55659</v>
      </c>
      <c r="AI230" s="78">
        <v>7620</v>
      </c>
      <c r="AJ230" s="78"/>
      <c r="AK230" s="78" t="s">
        <v>3289</v>
      </c>
      <c r="AL230" s="78" t="s">
        <v>3600</v>
      </c>
      <c r="AM230" s="78"/>
      <c r="AN230" s="78"/>
      <c r="AO230" s="80">
        <v>40616.06737268518</v>
      </c>
      <c r="AP230" s="83" t="s">
        <v>4029</v>
      </c>
      <c r="AQ230" s="78" t="b">
        <v>0</v>
      </c>
      <c r="AR230" s="78" t="b">
        <v>0</v>
      </c>
      <c r="AS230" s="78" t="b">
        <v>0</v>
      </c>
      <c r="AT230" s="78"/>
      <c r="AU230" s="78">
        <v>7</v>
      </c>
      <c r="AV230" s="83" t="s">
        <v>4195</v>
      </c>
      <c r="AW230" s="78" t="b">
        <v>0</v>
      </c>
      <c r="AX230" s="78" t="s">
        <v>4210</v>
      </c>
      <c r="AY230" s="83" t="s">
        <v>4438</v>
      </c>
      <c r="AZ230" s="78" t="s">
        <v>66</v>
      </c>
      <c r="BA230" s="78" t="str">
        <f>REPLACE(INDEX(GroupVertices[Group],MATCH(Vertices[[#This Row],[Vertex]],GroupVertices[Vertex],0)),1,1,"")</f>
        <v>1</v>
      </c>
      <c r="BB230" s="48"/>
      <c r="BC230" s="48"/>
      <c r="BD230" s="48"/>
      <c r="BE230" s="48"/>
      <c r="BF230" s="48" t="s">
        <v>660</v>
      </c>
      <c r="BG230" s="48" t="s">
        <v>660</v>
      </c>
      <c r="BH230" s="119" t="s">
        <v>5427</v>
      </c>
      <c r="BI230" s="119" t="s">
        <v>5427</v>
      </c>
      <c r="BJ230" s="119" t="s">
        <v>5494</v>
      </c>
      <c r="BK230" s="119" t="s">
        <v>5494</v>
      </c>
      <c r="BL230" s="119">
        <v>1</v>
      </c>
      <c r="BM230" s="123">
        <v>2.9411764705882355</v>
      </c>
      <c r="BN230" s="119">
        <v>0</v>
      </c>
      <c r="BO230" s="123">
        <v>0</v>
      </c>
      <c r="BP230" s="119">
        <v>0</v>
      </c>
      <c r="BQ230" s="123">
        <v>0</v>
      </c>
      <c r="BR230" s="119">
        <v>33</v>
      </c>
      <c r="BS230" s="123">
        <v>97.05882352941177</v>
      </c>
      <c r="BT230" s="119">
        <v>34</v>
      </c>
      <c r="BU230" s="2"/>
      <c r="BV230" s="3"/>
      <c r="BW230" s="3"/>
      <c r="BX230" s="3"/>
      <c r="BY230" s="3"/>
    </row>
    <row r="231" spans="1:77" ht="41.45" customHeight="1">
      <c r="A231" s="64" t="s">
        <v>436</v>
      </c>
      <c r="C231" s="65"/>
      <c r="D231" s="65" t="s">
        <v>64</v>
      </c>
      <c r="E231" s="66">
        <v>164.6841351331046</v>
      </c>
      <c r="F231" s="68">
        <v>99.99660023494441</v>
      </c>
      <c r="G231" s="103" t="s">
        <v>913</v>
      </c>
      <c r="H231" s="65"/>
      <c r="I231" s="69" t="s">
        <v>436</v>
      </c>
      <c r="J231" s="70"/>
      <c r="K231" s="70"/>
      <c r="L231" s="69" t="s">
        <v>4855</v>
      </c>
      <c r="M231" s="73">
        <v>2.13302836752621</v>
      </c>
      <c r="N231" s="74">
        <v>3556.500244140625</v>
      </c>
      <c r="O231" s="74">
        <v>2148.562255859375</v>
      </c>
      <c r="P231" s="75"/>
      <c r="Q231" s="76"/>
      <c r="R231" s="76"/>
      <c r="S231" s="88"/>
      <c r="T231" s="48">
        <v>0</v>
      </c>
      <c r="U231" s="48">
        <v>1</v>
      </c>
      <c r="V231" s="49">
        <v>0</v>
      </c>
      <c r="W231" s="49">
        <v>0.000948</v>
      </c>
      <c r="X231" s="49">
        <v>0.00283</v>
      </c>
      <c r="Y231" s="49">
        <v>0.493722</v>
      </c>
      <c r="Z231" s="49">
        <v>0</v>
      </c>
      <c r="AA231" s="49">
        <v>0</v>
      </c>
      <c r="AB231" s="71">
        <v>231</v>
      </c>
      <c r="AC231" s="71"/>
      <c r="AD231" s="72"/>
      <c r="AE231" s="78" t="s">
        <v>2914</v>
      </c>
      <c r="AF231" s="78">
        <v>2213</v>
      </c>
      <c r="AG231" s="78">
        <v>1279</v>
      </c>
      <c r="AH231" s="78">
        <v>55115</v>
      </c>
      <c r="AI231" s="78">
        <v>40275</v>
      </c>
      <c r="AJ231" s="78"/>
      <c r="AK231" s="78" t="s">
        <v>3290</v>
      </c>
      <c r="AL231" s="78"/>
      <c r="AM231" s="83" t="s">
        <v>3773</v>
      </c>
      <c r="AN231" s="78"/>
      <c r="AO231" s="80">
        <v>40406.33694444445</v>
      </c>
      <c r="AP231" s="83" t="s">
        <v>4030</v>
      </c>
      <c r="AQ231" s="78" t="b">
        <v>0</v>
      </c>
      <c r="AR231" s="78" t="b">
        <v>0</v>
      </c>
      <c r="AS231" s="78" t="b">
        <v>0</v>
      </c>
      <c r="AT231" s="78"/>
      <c r="AU231" s="78">
        <v>15</v>
      </c>
      <c r="AV231" s="83" t="s">
        <v>4181</v>
      </c>
      <c r="AW231" s="78" t="b">
        <v>0</v>
      </c>
      <c r="AX231" s="78" t="s">
        <v>4210</v>
      </c>
      <c r="AY231" s="83" t="s">
        <v>4439</v>
      </c>
      <c r="AZ231" s="78" t="s">
        <v>66</v>
      </c>
      <c r="BA231" s="78" t="str">
        <f>REPLACE(INDEX(GroupVertices[Group],MATCH(Vertices[[#This Row],[Vertex]],GroupVertices[Vertex],0)),1,1,"")</f>
        <v>1</v>
      </c>
      <c r="BB231" s="48"/>
      <c r="BC231" s="48"/>
      <c r="BD231" s="48"/>
      <c r="BE231" s="48"/>
      <c r="BF231" s="48" t="s">
        <v>660</v>
      </c>
      <c r="BG231" s="48" t="s">
        <v>660</v>
      </c>
      <c r="BH231" s="119" t="s">
        <v>5427</v>
      </c>
      <c r="BI231" s="119" t="s">
        <v>5427</v>
      </c>
      <c r="BJ231" s="119" t="s">
        <v>5494</v>
      </c>
      <c r="BK231" s="119" t="s">
        <v>5494</v>
      </c>
      <c r="BL231" s="119">
        <v>1</v>
      </c>
      <c r="BM231" s="123">
        <v>2.9411764705882355</v>
      </c>
      <c r="BN231" s="119">
        <v>0</v>
      </c>
      <c r="BO231" s="123">
        <v>0</v>
      </c>
      <c r="BP231" s="119">
        <v>0</v>
      </c>
      <c r="BQ231" s="123">
        <v>0</v>
      </c>
      <c r="BR231" s="119">
        <v>33</v>
      </c>
      <c r="BS231" s="123">
        <v>97.05882352941177</v>
      </c>
      <c r="BT231" s="119">
        <v>34</v>
      </c>
      <c r="BU231" s="2"/>
      <c r="BV231" s="3"/>
      <c r="BW231" s="3"/>
      <c r="BX231" s="3"/>
      <c r="BY231" s="3"/>
    </row>
    <row r="232" spans="1:77" ht="41.45" customHeight="1">
      <c r="A232" s="64" t="s">
        <v>437</v>
      </c>
      <c r="C232" s="65"/>
      <c r="D232" s="65" t="s">
        <v>64</v>
      </c>
      <c r="E232" s="66">
        <v>162.05456412311236</v>
      </c>
      <c r="F232" s="68">
        <v>99.99993088827878</v>
      </c>
      <c r="G232" s="103" t="s">
        <v>914</v>
      </c>
      <c r="H232" s="65"/>
      <c r="I232" s="69" t="s">
        <v>437</v>
      </c>
      <c r="J232" s="70"/>
      <c r="K232" s="70"/>
      <c r="L232" s="69" t="s">
        <v>4856</v>
      </c>
      <c r="M232" s="73">
        <v>1.023032632959876</v>
      </c>
      <c r="N232" s="74">
        <v>3432.6572265625</v>
      </c>
      <c r="O232" s="74">
        <v>8394.4775390625</v>
      </c>
      <c r="P232" s="75"/>
      <c r="Q232" s="76"/>
      <c r="R232" s="76"/>
      <c r="S232" s="88"/>
      <c r="T232" s="48">
        <v>0</v>
      </c>
      <c r="U232" s="48">
        <v>1</v>
      </c>
      <c r="V232" s="49">
        <v>0</v>
      </c>
      <c r="W232" s="49">
        <v>0.000948</v>
      </c>
      <c r="X232" s="49">
        <v>0.00283</v>
      </c>
      <c r="Y232" s="49">
        <v>0.493722</v>
      </c>
      <c r="Z232" s="49">
        <v>0</v>
      </c>
      <c r="AA232" s="49">
        <v>0</v>
      </c>
      <c r="AB232" s="71">
        <v>232</v>
      </c>
      <c r="AC232" s="71"/>
      <c r="AD232" s="72"/>
      <c r="AE232" s="78" t="s">
        <v>2915</v>
      </c>
      <c r="AF232" s="78">
        <v>142</v>
      </c>
      <c r="AG232" s="78">
        <v>26</v>
      </c>
      <c r="AH232" s="78">
        <v>10509</v>
      </c>
      <c r="AI232" s="78">
        <v>43402</v>
      </c>
      <c r="AJ232" s="78"/>
      <c r="AK232" s="78" t="s">
        <v>3291</v>
      </c>
      <c r="AL232" s="78" t="s">
        <v>3601</v>
      </c>
      <c r="AM232" s="78"/>
      <c r="AN232" s="78"/>
      <c r="AO232" s="80">
        <v>40311.52731481481</v>
      </c>
      <c r="AP232" s="83" t="s">
        <v>4031</v>
      </c>
      <c r="AQ232" s="78" t="b">
        <v>0</v>
      </c>
      <c r="AR232" s="78" t="b">
        <v>0</v>
      </c>
      <c r="AS232" s="78" t="b">
        <v>0</v>
      </c>
      <c r="AT232" s="78"/>
      <c r="AU232" s="78">
        <v>2</v>
      </c>
      <c r="AV232" s="83" t="s">
        <v>4181</v>
      </c>
      <c r="AW232" s="78" t="b">
        <v>0</v>
      </c>
      <c r="AX232" s="78" t="s">
        <v>4210</v>
      </c>
      <c r="AY232" s="83" t="s">
        <v>4440</v>
      </c>
      <c r="AZ232" s="78" t="s">
        <v>66</v>
      </c>
      <c r="BA232" s="78" t="str">
        <f>REPLACE(INDEX(GroupVertices[Group],MATCH(Vertices[[#This Row],[Vertex]],GroupVertices[Vertex],0)),1,1,"")</f>
        <v>1</v>
      </c>
      <c r="BB232" s="48"/>
      <c r="BC232" s="48"/>
      <c r="BD232" s="48"/>
      <c r="BE232" s="48"/>
      <c r="BF232" s="48" t="s">
        <v>660</v>
      </c>
      <c r="BG232" s="48" t="s">
        <v>660</v>
      </c>
      <c r="BH232" s="119" t="s">
        <v>5427</v>
      </c>
      <c r="BI232" s="119" t="s">
        <v>5427</v>
      </c>
      <c r="BJ232" s="119" t="s">
        <v>5494</v>
      </c>
      <c r="BK232" s="119" t="s">
        <v>5494</v>
      </c>
      <c r="BL232" s="119">
        <v>1</v>
      </c>
      <c r="BM232" s="123">
        <v>2.9411764705882355</v>
      </c>
      <c r="BN232" s="119">
        <v>0</v>
      </c>
      <c r="BO232" s="123">
        <v>0</v>
      </c>
      <c r="BP232" s="119">
        <v>0</v>
      </c>
      <c r="BQ232" s="123">
        <v>0</v>
      </c>
      <c r="BR232" s="119">
        <v>33</v>
      </c>
      <c r="BS232" s="123">
        <v>97.05882352941177</v>
      </c>
      <c r="BT232" s="119">
        <v>34</v>
      </c>
      <c r="BU232" s="2"/>
      <c r="BV232" s="3"/>
      <c r="BW232" s="3"/>
      <c r="BX232" s="3"/>
      <c r="BY232" s="3"/>
    </row>
    <row r="233" spans="1:77" ht="41.45" customHeight="1">
      <c r="A233" s="64" t="s">
        <v>438</v>
      </c>
      <c r="C233" s="65"/>
      <c r="D233" s="65" t="s">
        <v>64</v>
      </c>
      <c r="E233" s="66">
        <v>162.04616964263354</v>
      </c>
      <c r="F233" s="68">
        <v>99.99994152085127</v>
      </c>
      <c r="G233" s="103" t="s">
        <v>915</v>
      </c>
      <c r="H233" s="65"/>
      <c r="I233" s="69" t="s">
        <v>438</v>
      </c>
      <c r="J233" s="70"/>
      <c r="K233" s="70"/>
      <c r="L233" s="69" t="s">
        <v>4857</v>
      </c>
      <c r="M233" s="73">
        <v>1.0194891509660489</v>
      </c>
      <c r="N233" s="74">
        <v>3007.69677734375</v>
      </c>
      <c r="O233" s="74">
        <v>819.7314453125</v>
      </c>
      <c r="P233" s="75"/>
      <c r="Q233" s="76"/>
      <c r="R233" s="76"/>
      <c r="S233" s="88"/>
      <c r="T233" s="48">
        <v>0</v>
      </c>
      <c r="U233" s="48">
        <v>1</v>
      </c>
      <c r="V233" s="49">
        <v>0</v>
      </c>
      <c r="W233" s="49">
        <v>0.000948</v>
      </c>
      <c r="X233" s="49">
        <v>0.00283</v>
      </c>
      <c r="Y233" s="49">
        <v>0.493722</v>
      </c>
      <c r="Z233" s="49">
        <v>0</v>
      </c>
      <c r="AA233" s="49">
        <v>0</v>
      </c>
      <c r="AB233" s="71">
        <v>233</v>
      </c>
      <c r="AC233" s="71"/>
      <c r="AD233" s="72"/>
      <c r="AE233" s="78" t="s">
        <v>2916</v>
      </c>
      <c r="AF233" s="78">
        <v>41</v>
      </c>
      <c r="AG233" s="78">
        <v>22</v>
      </c>
      <c r="AH233" s="78">
        <v>439</v>
      </c>
      <c r="AI233" s="78">
        <v>5489</v>
      </c>
      <c r="AJ233" s="78"/>
      <c r="AK233" s="78" t="s">
        <v>3292</v>
      </c>
      <c r="AL233" s="78" t="s">
        <v>3602</v>
      </c>
      <c r="AM233" s="83" t="s">
        <v>3774</v>
      </c>
      <c r="AN233" s="78"/>
      <c r="AO233" s="80">
        <v>40832.06181712963</v>
      </c>
      <c r="AP233" s="78"/>
      <c r="AQ233" s="78" t="b">
        <v>1</v>
      </c>
      <c r="AR233" s="78" t="b">
        <v>0</v>
      </c>
      <c r="AS233" s="78" t="b">
        <v>1</v>
      </c>
      <c r="AT233" s="78"/>
      <c r="AU233" s="78">
        <v>0</v>
      </c>
      <c r="AV233" s="83" t="s">
        <v>4181</v>
      </c>
      <c r="AW233" s="78" t="b">
        <v>0</v>
      </c>
      <c r="AX233" s="78" t="s">
        <v>4210</v>
      </c>
      <c r="AY233" s="83" t="s">
        <v>4441</v>
      </c>
      <c r="AZ233" s="78" t="s">
        <v>66</v>
      </c>
      <c r="BA233" s="78" t="str">
        <f>REPLACE(INDEX(GroupVertices[Group],MATCH(Vertices[[#This Row],[Vertex]],GroupVertices[Vertex],0)),1,1,"")</f>
        <v>1</v>
      </c>
      <c r="BB233" s="48"/>
      <c r="BC233" s="48"/>
      <c r="BD233" s="48"/>
      <c r="BE233" s="48"/>
      <c r="BF233" s="48" t="s">
        <v>660</v>
      </c>
      <c r="BG233" s="48" t="s">
        <v>660</v>
      </c>
      <c r="BH233" s="119" t="s">
        <v>5427</v>
      </c>
      <c r="BI233" s="119" t="s">
        <v>5427</v>
      </c>
      <c r="BJ233" s="119" t="s">
        <v>5494</v>
      </c>
      <c r="BK233" s="119" t="s">
        <v>5494</v>
      </c>
      <c r="BL233" s="119">
        <v>1</v>
      </c>
      <c r="BM233" s="123">
        <v>2.9411764705882355</v>
      </c>
      <c r="BN233" s="119">
        <v>0</v>
      </c>
      <c r="BO233" s="123">
        <v>0</v>
      </c>
      <c r="BP233" s="119">
        <v>0</v>
      </c>
      <c r="BQ233" s="123">
        <v>0</v>
      </c>
      <c r="BR233" s="119">
        <v>33</v>
      </c>
      <c r="BS233" s="123">
        <v>97.05882352941177</v>
      </c>
      <c r="BT233" s="119">
        <v>34</v>
      </c>
      <c r="BU233" s="2"/>
      <c r="BV233" s="3"/>
      <c r="BW233" s="3"/>
      <c r="BX233" s="3"/>
      <c r="BY233" s="3"/>
    </row>
    <row r="234" spans="1:77" ht="41.45" customHeight="1">
      <c r="A234" s="64" t="s">
        <v>439</v>
      </c>
      <c r="C234" s="65"/>
      <c r="D234" s="65" t="s">
        <v>64</v>
      </c>
      <c r="E234" s="66">
        <v>162.1636923693371</v>
      </c>
      <c r="F234" s="68">
        <v>99.99979266483633</v>
      </c>
      <c r="G234" s="103" t="s">
        <v>916</v>
      </c>
      <c r="H234" s="65"/>
      <c r="I234" s="69" t="s">
        <v>439</v>
      </c>
      <c r="J234" s="70"/>
      <c r="K234" s="70"/>
      <c r="L234" s="69" t="s">
        <v>4858</v>
      </c>
      <c r="M234" s="73">
        <v>1.069097898879628</v>
      </c>
      <c r="N234" s="74">
        <v>1714.89892578125</v>
      </c>
      <c r="O234" s="74">
        <v>9019.8505859375</v>
      </c>
      <c r="P234" s="75"/>
      <c r="Q234" s="76"/>
      <c r="R234" s="76"/>
      <c r="S234" s="88"/>
      <c r="T234" s="48">
        <v>0</v>
      </c>
      <c r="U234" s="48">
        <v>1</v>
      </c>
      <c r="V234" s="49">
        <v>0</v>
      </c>
      <c r="W234" s="49">
        <v>0.000948</v>
      </c>
      <c r="X234" s="49">
        <v>0.00283</v>
      </c>
      <c r="Y234" s="49">
        <v>0.493722</v>
      </c>
      <c r="Z234" s="49">
        <v>0</v>
      </c>
      <c r="AA234" s="49">
        <v>0</v>
      </c>
      <c r="AB234" s="71">
        <v>234</v>
      </c>
      <c r="AC234" s="71"/>
      <c r="AD234" s="72"/>
      <c r="AE234" s="78" t="s">
        <v>2917</v>
      </c>
      <c r="AF234" s="78">
        <v>207</v>
      </c>
      <c r="AG234" s="78">
        <v>78</v>
      </c>
      <c r="AH234" s="78">
        <v>53993</v>
      </c>
      <c r="AI234" s="78">
        <v>2199</v>
      </c>
      <c r="AJ234" s="78"/>
      <c r="AK234" s="78" t="s">
        <v>3293</v>
      </c>
      <c r="AL234" s="78" t="s">
        <v>3603</v>
      </c>
      <c r="AM234" s="78"/>
      <c r="AN234" s="78"/>
      <c r="AO234" s="80">
        <v>40247.42273148148</v>
      </c>
      <c r="AP234" s="83" t="s">
        <v>4032</v>
      </c>
      <c r="AQ234" s="78" t="b">
        <v>0</v>
      </c>
      <c r="AR234" s="78" t="b">
        <v>0</v>
      </c>
      <c r="AS234" s="78" t="b">
        <v>0</v>
      </c>
      <c r="AT234" s="78"/>
      <c r="AU234" s="78">
        <v>3</v>
      </c>
      <c r="AV234" s="83" t="s">
        <v>4184</v>
      </c>
      <c r="AW234" s="78" t="b">
        <v>0</v>
      </c>
      <c r="AX234" s="78" t="s">
        <v>4210</v>
      </c>
      <c r="AY234" s="83" t="s">
        <v>4442</v>
      </c>
      <c r="AZ234" s="78" t="s">
        <v>66</v>
      </c>
      <c r="BA234" s="78" t="str">
        <f>REPLACE(INDEX(GroupVertices[Group],MATCH(Vertices[[#This Row],[Vertex]],GroupVertices[Vertex],0)),1,1,"")</f>
        <v>1</v>
      </c>
      <c r="BB234" s="48"/>
      <c r="BC234" s="48"/>
      <c r="BD234" s="48"/>
      <c r="BE234" s="48"/>
      <c r="BF234" s="48" t="s">
        <v>660</v>
      </c>
      <c r="BG234" s="48" t="s">
        <v>660</v>
      </c>
      <c r="BH234" s="119" t="s">
        <v>5427</v>
      </c>
      <c r="BI234" s="119" t="s">
        <v>5427</v>
      </c>
      <c r="BJ234" s="119" t="s">
        <v>5494</v>
      </c>
      <c r="BK234" s="119" t="s">
        <v>5494</v>
      </c>
      <c r="BL234" s="119">
        <v>1</v>
      </c>
      <c r="BM234" s="123">
        <v>2.9411764705882355</v>
      </c>
      <c r="BN234" s="119">
        <v>0</v>
      </c>
      <c r="BO234" s="123">
        <v>0</v>
      </c>
      <c r="BP234" s="119">
        <v>0</v>
      </c>
      <c r="BQ234" s="123">
        <v>0</v>
      </c>
      <c r="BR234" s="119">
        <v>33</v>
      </c>
      <c r="BS234" s="123">
        <v>97.05882352941177</v>
      </c>
      <c r="BT234" s="119">
        <v>34</v>
      </c>
      <c r="BU234" s="2"/>
      <c r="BV234" s="3"/>
      <c r="BW234" s="3"/>
      <c r="BX234" s="3"/>
      <c r="BY234" s="3"/>
    </row>
    <row r="235" spans="1:77" ht="41.45" customHeight="1">
      <c r="A235" s="64" t="s">
        <v>440</v>
      </c>
      <c r="C235" s="65"/>
      <c r="D235" s="65" t="s">
        <v>64</v>
      </c>
      <c r="E235" s="66">
        <v>163.8362926047432</v>
      </c>
      <c r="F235" s="68">
        <v>99.9976741247665</v>
      </c>
      <c r="G235" s="103" t="s">
        <v>917</v>
      </c>
      <c r="H235" s="65"/>
      <c r="I235" s="69" t="s">
        <v>440</v>
      </c>
      <c r="J235" s="70"/>
      <c r="K235" s="70"/>
      <c r="L235" s="69" t="s">
        <v>4859</v>
      </c>
      <c r="M235" s="73">
        <v>1.7751366861496742</v>
      </c>
      <c r="N235" s="74">
        <v>1922.67138671875</v>
      </c>
      <c r="O235" s="74">
        <v>9173.5634765625</v>
      </c>
      <c r="P235" s="75"/>
      <c r="Q235" s="76"/>
      <c r="R235" s="76"/>
      <c r="S235" s="88"/>
      <c r="T235" s="48">
        <v>0</v>
      </c>
      <c r="U235" s="48">
        <v>1</v>
      </c>
      <c r="V235" s="49">
        <v>0</v>
      </c>
      <c r="W235" s="49">
        <v>0.000948</v>
      </c>
      <c r="X235" s="49">
        <v>0.00283</v>
      </c>
      <c r="Y235" s="49">
        <v>0.493722</v>
      </c>
      <c r="Z235" s="49">
        <v>0</v>
      </c>
      <c r="AA235" s="49">
        <v>0</v>
      </c>
      <c r="AB235" s="71">
        <v>235</v>
      </c>
      <c r="AC235" s="71"/>
      <c r="AD235" s="72"/>
      <c r="AE235" s="78" t="s">
        <v>2918</v>
      </c>
      <c r="AF235" s="78">
        <v>1174</v>
      </c>
      <c r="AG235" s="78">
        <v>875</v>
      </c>
      <c r="AH235" s="78">
        <v>90341</v>
      </c>
      <c r="AI235" s="78">
        <v>64287</v>
      </c>
      <c r="AJ235" s="78"/>
      <c r="AK235" s="78" t="s">
        <v>3294</v>
      </c>
      <c r="AL235" s="78" t="s">
        <v>3604</v>
      </c>
      <c r="AM235" s="78"/>
      <c r="AN235" s="78"/>
      <c r="AO235" s="80">
        <v>40299.13214120371</v>
      </c>
      <c r="AP235" s="83" t="s">
        <v>4033</v>
      </c>
      <c r="AQ235" s="78" t="b">
        <v>1</v>
      </c>
      <c r="AR235" s="78" t="b">
        <v>0</v>
      </c>
      <c r="AS235" s="78" t="b">
        <v>1</v>
      </c>
      <c r="AT235" s="78"/>
      <c r="AU235" s="78">
        <v>12</v>
      </c>
      <c r="AV235" s="83" t="s">
        <v>4181</v>
      </c>
      <c r="AW235" s="78" t="b">
        <v>0</v>
      </c>
      <c r="AX235" s="78" t="s">
        <v>4210</v>
      </c>
      <c r="AY235" s="83" t="s">
        <v>4443</v>
      </c>
      <c r="AZ235" s="78" t="s">
        <v>66</v>
      </c>
      <c r="BA235" s="78" t="str">
        <f>REPLACE(INDEX(GroupVertices[Group],MATCH(Vertices[[#This Row],[Vertex]],GroupVertices[Vertex],0)),1,1,"")</f>
        <v>1</v>
      </c>
      <c r="BB235" s="48"/>
      <c r="BC235" s="48"/>
      <c r="BD235" s="48"/>
      <c r="BE235" s="48"/>
      <c r="BF235" s="48" t="s">
        <v>660</v>
      </c>
      <c r="BG235" s="48" t="s">
        <v>660</v>
      </c>
      <c r="BH235" s="119" t="s">
        <v>5427</v>
      </c>
      <c r="BI235" s="119" t="s">
        <v>5427</v>
      </c>
      <c r="BJ235" s="119" t="s">
        <v>5494</v>
      </c>
      <c r="BK235" s="119" t="s">
        <v>5494</v>
      </c>
      <c r="BL235" s="119">
        <v>1</v>
      </c>
      <c r="BM235" s="123">
        <v>2.9411764705882355</v>
      </c>
      <c r="BN235" s="119">
        <v>0</v>
      </c>
      <c r="BO235" s="123">
        <v>0</v>
      </c>
      <c r="BP235" s="119">
        <v>0</v>
      </c>
      <c r="BQ235" s="123">
        <v>0</v>
      </c>
      <c r="BR235" s="119">
        <v>33</v>
      </c>
      <c r="BS235" s="123">
        <v>97.05882352941177</v>
      </c>
      <c r="BT235" s="119">
        <v>34</v>
      </c>
      <c r="BU235" s="2"/>
      <c r="BV235" s="3"/>
      <c r="BW235" s="3"/>
      <c r="BX235" s="3"/>
      <c r="BY235" s="3"/>
    </row>
    <row r="236" spans="1:77" ht="41.45" customHeight="1">
      <c r="A236" s="64" t="s">
        <v>441</v>
      </c>
      <c r="C236" s="65"/>
      <c r="D236" s="65" t="s">
        <v>64</v>
      </c>
      <c r="E236" s="66">
        <v>162.47009090681425</v>
      </c>
      <c r="F236" s="68">
        <v>99.99940457594022</v>
      </c>
      <c r="G236" s="103" t="s">
        <v>918</v>
      </c>
      <c r="H236" s="65"/>
      <c r="I236" s="69" t="s">
        <v>441</v>
      </c>
      <c r="J236" s="70"/>
      <c r="K236" s="70"/>
      <c r="L236" s="69" t="s">
        <v>4860</v>
      </c>
      <c r="M236" s="73">
        <v>1.1984349916543167</v>
      </c>
      <c r="N236" s="74">
        <v>2718.180908203125</v>
      </c>
      <c r="O236" s="74">
        <v>6209.30224609375</v>
      </c>
      <c r="P236" s="75"/>
      <c r="Q236" s="76"/>
      <c r="R236" s="76"/>
      <c r="S236" s="88"/>
      <c r="T236" s="48">
        <v>0</v>
      </c>
      <c r="U236" s="48">
        <v>1</v>
      </c>
      <c r="V236" s="49">
        <v>0</v>
      </c>
      <c r="W236" s="49">
        <v>0.000948</v>
      </c>
      <c r="X236" s="49">
        <v>0.00283</v>
      </c>
      <c r="Y236" s="49">
        <v>0.493722</v>
      </c>
      <c r="Z236" s="49">
        <v>0</v>
      </c>
      <c r="AA236" s="49">
        <v>0</v>
      </c>
      <c r="AB236" s="71">
        <v>236</v>
      </c>
      <c r="AC236" s="71"/>
      <c r="AD236" s="72"/>
      <c r="AE236" s="78" t="s">
        <v>2919</v>
      </c>
      <c r="AF236" s="78">
        <v>83</v>
      </c>
      <c r="AG236" s="78">
        <v>224</v>
      </c>
      <c r="AH236" s="78">
        <v>58344</v>
      </c>
      <c r="AI236" s="78">
        <v>38089</v>
      </c>
      <c r="AJ236" s="78"/>
      <c r="AK236" s="78"/>
      <c r="AL236" s="78" t="s">
        <v>3605</v>
      </c>
      <c r="AM236" s="78"/>
      <c r="AN236" s="78"/>
      <c r="AO236" s="80">
        <v>40065.81177083333</v>
      </c>
      <c r="AP236" s="83" t="s">
        <v>4034</v>
      </c>
      <c r="AQ236" s="78" t="b">
        <v>0</v>
      </c>
      <c r="AR236" s="78" t="b">
        <v>0</v>
      </c>
      <c r="AS236" s="78" t="b">
        <v>1</v>
      </c>
      <c r="AT236" s="78"/>
      <c r="AU236" s="78">
        <v>14</v>
      </c>
      <c r="AV236" s="83" t="s">
        <v>4182</v>
      </c>
      <c r="AW236" s="78" t="b">
        <v>0</v>
      </c>
      <c r="AX236" s="78" t="s">
        <v>4210</v>
      </c>
      <c r="AY236" s="83" t="s">
        <v>4444</v>
      </c>
      <c r="AZ236" s="78" t="s">
        <v>66</v>
      </c>
      <c r="BA236" s="78" t="str">
        <f>REPLACE(INDEX(GroupVertices[Group],MATCH(Vertices[[#This Row],[Vertex]],GroupVertices[Vertex],0)),1,1,"")</f>
        <v>1</v>
      </c>
      <c r="BB236" s="48"/>
      <c r="BC236" s="48"/>
      <c r="BD236" s="48"/>
      <c r="BE236" s="48"/>
      <c r="BF236" s="48" t="s">
        <v>660</v>
      </c>
      <c r="BG236" s="48" t="s">
        <v>660</v>
      </c>
      <c r="BH236" s="119" t="s">
        <v>5427</v>
      </c>
      <c r="BI236" s="119" t="s">
        <v>5427</v>
      </c>
      <c r="BJ236" s="119" t="s">
        <v>5494</v>
      </c>
      <c r="BK236" s="119" t="s">
        <v>5494</v>
      </c>
      <c r="BL236" s="119">
        <v>1</v>
      </c>
      <c r="BM236" s="123">
        <v>2.9411764705882355</v>
      </c>
      <c r="BN236" s="119">
        <v>0</v>
      </c>
      <c r="BO236" s="123">
        <v>0</v>
      </c>
      <c r="BP236" s="119">
        <v>0</v>
      </c>
      <c r="BQ236" s="123">
        <v>0</v>
      </c>
      <c r="BR236" s="119">
        <v>33</v>
      </c>
      <c r="BS236" s="123">
        <v>97.05882352941177</v>
      </c>
      <c r="BT236" s="119">
        <v>34</v>
      </c>
      <c r="BU236" s="2"/>
      <c r="BV236" s="3"/>
      <c r="BW236" s="3"/>
      <c r="BX236" s="3"/>
      <c r="BY236" s="3"/>
    </row>
    <row r="237" spans="1:77" ht="41.45" customHeight="1">
      <c r="A237" s="64" t="s">
        <v>442</v>
      </c>
      <c r="C237" s="65"/>
      <c r="D237" s="65" t="s">
        <v>64</v>
      </c>
      <c r="E237" s="66">
        <v>162.5162605494478</v>
      </c>
      <c r="F237" s="68">
        <v>99.9993460967915</v>
      </c>
      <c r="G237" s="103" t="s">
        <v>919</v>
      </c>
      <c r="H237" s="65"/>
      <c r="I237" s="69" t="s">
        <v>442</v>
      </c>
      <c r="J237" s="70"/>
      <c r="K237" s="70"/>
      <c r="L237" s="69" t="s">
        <v>4861</v>
      </c>
      <c r="M237" s="73">
        <v>1.2179241426203655</v>
      </c>
      <c r="N237" s="74">
        <v>1994.3006591796875</v>
      </c>
      <c r="O237" s="74">
        <v>2756.000244140625</v>
      </c>
      <c r="P237" s="75"/>
      <c r="Q237" s="76"/>
      <c r="R237" s="76"/>
      <c r="S237" s="88"/>
      <c r="T237" s="48">
        <v>0</v>
      </c>
      <c r="U237" s="48">
        <v>1</v>
      </c>
      <c r="V237" s="49">
        <v>0</v>
      </c>
      <c r="W237" s="49">
        <v>0.000948</v>
      </c>
      <c r="X237" s="49">
        <v>0.00283</v>
      </c>
      <c r="Y237" s="49">
        <v>0.493722</v>
      </c>
      <c r="Z237" s="49">
        <v>0</v>
      </c>
      <c r="AA237" s="49">
        <v>0</v>
      </c>
      <c r="AB237" s="71">
        <v>237</v>
      </c>
      <c r="AC237" s="71"/>
      <c r="AD237" s="72"/>
      <c r="AE237" s="78" t="s">
        <v>2920</v>
      </c>
      <c r="AF237" s="78">
        <v>179</v>
      </c>
      <c r="AG237" s="78">
        <v>246</v>
      </c>
      <c r="AH237" s="78">
        <v>14611</v>
      </c>
      <c r="AI237" s="78">
        <v>86558</v>
      </c>
      <c r="AJ237" s="78"/>
      <c r="AK237" s="78" t="s">
        <v>3295</v>
      </c>
      <c r="AL237" s="78" t="s">
        <v>3606</v>
      </c>
      <c r="AM237" s="78"/>
      <c r="AN237" s="78"/>
      <c r="AO237" s="80">
        <v>42154.08721064815</v>
      </c>
      <c r="AP237" s="83" t="s">
        <v>4035</v>
      </c>
      <c r="AQ237" s="78" t="b">
        <v>1</v>
      </c>
      <c r="AR237" s="78" t="b">
        <v>0</v>
      </c>
      <c r="AS237" s="78" t="b">
        <v>1</v>
      </c>
      <c r="AT237" s="78"/>
      <c r="AU237" s="78">
        <v>5</v>
      </c>
      <c r="AV237" s="83" t="s">
        <v>4181</v>
      </c>
      <c r="AW237" s="78" t="b">
        <v>0</v>
      </c>
      <c r="AX237" s="78" t="s">
        <v>4210</v>
      </c>
      <c r="AY237" s="83" t="s">
        <v>4445</v>
      </c>
      <c r="AZ237" s="78" t="s">
        <v>66</v>
      </c>
      <c r="BA237" s="78" t="str">
        <f>REPLACE(INDEX(GroupVertices[Group],MATCH(Vertices[[#This Row],[Vertex]],GroupVertices[Vertex],0)),1,1,"")</f>
        <v>1</v>
      </c>
      <c r="BB237" s="48"/>
      <c r="BC237" s="48"/>
      <c r="BD237" s="48"/>
      <c r="BE237" s="48"/>
      <c r="BF237" s="48" t="s">
        <v>660</v>
      </c>
      <c r="BG237" s="48" t="s">
        <v>660</v>
      </c>
      <c r="BH237" s="119" t="s">
        <v>5427</v>
      </c>
      <c r="BI237" s="119" t="s">
        <v>5427</v>
      </c>
      <c r="BJ237" s="119" t="s">
        <v>5494</v>
      </c>
      <c r="BK237" s="119" t="s">
        <v>5494</v>
      </c>
      <c r="BL237" s="119">
        <v>1</v>
      </c>
      <c r="BM237" s="123">
        <v>2.9411764705882355</v>
      </c>
      <c r="BN237" s="119">
        <v>0</v>
      </c>
      <c r="BO237" s="123">
        <v>0</v>
      </c>
      <c r="BP237" s="119">
        <v>0</v>
      </c>
      <c r="BQ237" s="123">
        <v>0</v>
      </c>
      <c r="BR237" s="119">
        <v>33</v>
      </c>
      <c r="BS237" s="123">
        <v>97.05882352941177</v>
      </c>
      <c r="BT237" s="119">
        <v>34</v>
      </c>
      <c r="BU237" s="2"/>
      <c r="BV237" s="3"/>
      <c r="BW237" s="3"/>
      <c r="BX237" s="3"/>
      <c r="BY237" s="3"/>
    </row>
    <row r="238" spans="1:77" ht="41.45" customHeight="1">
      <c r="A238" s="64" t="s">
        <v>443</v>
      </c>
      <c r="C238" s="65"/>
      <c r="D238" s="65" t="s">
        <v>64</v>
      </c>
      <c r="E238" s="66">
        <v>165.6788810698455</v>
      </c>
      <c r="F238" s="68">
        <v>99.99534027510364</v>
      </c>
      <c r="G238" s="103" t="s">
        <v>920</v>
      </c>
      <c r="H238" s="65"/>
      <c r="I238" s="69" t="s">
        <v>443</v>
      </c>
      <c r="J238" s="70"/>
      <c r="K238" s="70"/>
      <c r="L238" s="69" t="s">
        <v>4862</v>
      </c>
      <c r="M238" s="73">
        <v>2.552930983794719</v>
      </c>
      <c r="N238" s="74">
        <v>2090.63818359375</v>
      </c>
      <c r="O238" s="74">
        <v>7854.6171875</v>
      </c>
      <c r="P238" s="75"/>
      <c r="Q238" s="76"/>
      <c r="R238" s="76"/>
      <c r="S238" s="88"/>
      <c r="T238" s="48">
        <v>0</v>
      </c>
      <c r="U238" s="48">
        <v>1</v>
      </c>
      <c r="V238" s="49">
        <v>0</v>
      </c>
      <c r="W238" s="49">
        <v>0.000948</v>
      </c>
      <c r="X238" s="49">
        <v>0.00283</v>
      </c>
      <c r="Y238" s="49">
        <v>0.493722</v>
      </c>
      <c r="Z238" s="49">
        <v>0</v>
      </c>
      <c r="AA238" s="49">
        <v>0</v>
      </c>
      <c r="AB238" s="71">
        <v>238</v>
      </c>
      <c r="AC238" s="71"/>
      <c r="AD238" s="72"/>
      <c r="AE238" s="78" t="s">
        <v>2921</v>
      </c>
      <c r="AF238" s="78">
        <v>548</v>
      </c>
      <c r="AG238" s="78">
        <v>1753</v>
      </c>
      <c r="AH238" s="78">
        <v>254351</v>
      </c>
      <c r="AI238" s="78">
        <v>174218</v>
      </c>
      <c r="AJ238" s="78"/>
      <c r="AK238" s="78" t="s">
        <v>3296</v>
      </c>
      <c r="AL238" s="78"/>
      <c r="AM238" s="78"/>
      <c r="AN238" s="78"/>
      <c r="AO238" s="80">
        <v>40620.038298611114</v>
      </c>
      <c r="AP238" s="83" t="s">
        <v>4036</v>
      </c>
      <c r="AQ238" s="78" t="b">
        <v>1</v>
      </c>
      <c r="AR238" s="78" t="b">
        <v>0</v>
      </c>
      <c r="AS238" s="78" t="b">
        <v>1</v>
      </c>
      <c r="AT238" s="78"/>
      <c r="AU238" s="78">
        <v>54</v>
      </c>
      <c r="AV238" s="83" t="s">
        <v>4181</v>
      </c>
      <c r="AW238" s="78" t="b">
        <v>0</v>
      </c>
      <c r="AX238" s="78" t="s">
        <v>4210</v>
      </c>
      <c r="AY238" s="83" t="s">
        <v>4446</v>
      </c>
      <c r="AZ238" s="78" t="s">
        <v>66</v>
      </c>
      <c r="BA238" s="78" t="str">
        <f>REPLACE(INDEX(GroupVertices[Group],MATCH(Vertices[[#This Row],[Vertex]],GroupVertices[Vertex],0)),1,1,"")</f>
        <v>1</v>
      </c>
      <c r="BB238" s="48"/>
      <c r="BC238" s="48"/>
      <c r="BD238" s="48"/>
      <c r="BE238" s="48"/>
      <c r="BF238" s="48" t="s">
        <v>660</v>
      </c>
      <c r="BG238" s="48" t="s">
        <v>660</v>
      </c>
      <c r="BH238" s="119" t="s">
        <v>5427</v>
      </c>
      <c r="BI238" s="119" t="s">
        <v>5427</v>
      </c>
      <c r="BJ238" s="119" t="s">
        <v>5494</v>
      </c>
      <c r="BK238" s="119" t="s">
        <v>5494</v>
      </c>
      <c r="BL238" s="119">
        <v>1</v>
      </c>
      <c r="BM238" s="123">
        <v>2.9411764705882355</v>
      </c>
      <c r="BN238" s="119">
        <v>0</v>
      </c>
      <c r="BO238" s="123">
        <v>0</v>
      </c>
      <c r="BP238" s="119">
        <v>0</v>
      </c>
      <c r="BQ238" s="123">
        <v>0</v>
      </c>
      <c r="BR238" s="119">
        <v>33</v>
      </c>
      <c r="BS238" s="123">
        <v>97.05882352941177</v>
      </c>
      <c r="BT238" s="119">
        <v>34</v>
      </c>
      <c r="BU238" s="2"/>
      <c r="BV238" s="3"/>
      <c r="BW238" s="3"/>
      <c r="BX238" s="3"/>
      <c r="BY238" s="3"/>
    </row>
    <row r="239" spans="1:77" ht="41.45" customHeight="1">
      <c r="A239" s="64" t="s">
        <v>444</v>
      </c>
      <c r="C239" s="65"/>
      <c r="D239" s="65" t="s">
        <v>64</v>
      </c>
      <c r="E239" s="66">
        <v>162.07555032430943</v>
      </c>
      <c r="F239" s="68">
        <v>99.99990430684754</v>
      </c>
      <c r="G239" s="103" t="s">
        <v>723</v>
      </c>
      <c r="H239" s="65"/>
      <c r="I239" s="69" t="s">
        <v>444</v>
      </c>
      <c r="J239" s="70"/>
      <c r="K239" s="70"/>
      <c r="L239" s="69" t="s">
        <v>4863</v>
      </c>
      <c r="M239" s="73">
        <v>1.0318913379444437</v>
      </c>
      <c r="N239" s="74">
        <v>1541.4365234375</v>
      </c>
      <c r="O239" s="74">
        <v>9172.1337890625</v>
      </c>
      <c r="P239" s="75"/>
      <c r="Q239" s="76"/>
      <c r="R239" s="76"/>
      <c r="S239" s="88"/>
      <c r="T239" s="48">
        <v>0</v>
      </c>
      <c r="U239" s="48">
        <v>1</v>
      </c>
      <c r="V239" s="49">
        <v>0</v>
      </c>
      <c r="W239" s="49">
        <v>0.000948</v>
      </c>
      <c r="X239" s="49">
        <v>0.00283</v>
      </c>
      <c r="Y239" s="49">
        <v>0.493722</v>
      </c>
      <c r="Z239" s="49">
        <v>0</v>
      </c>
      <c r="AA239" s="49">
        <v>0</v>
      </c>
      <c r="AB239" s="71">
        <v>239</v>
      </c>
      <c r="AC239" s="71"/>
      <c r="AD239" s="72"/>
      <c r="AE239" s="78" t="s">
        <v>444</v>
      </c>
      <c r="AF239" s="78">
        <v>134</v>
      </c>
      <c r="AG239" s="78">
        <v>36</v>
      </c>
      <c r="AH239" s="78">
        <v>5833</v>
      </c>
      <c r="AI239" s="78">
        <v>16</v>
      </c>
      <c r="AJ239" s="78"/>
      <c r="AK239" s="78" t="s">
        <v>3297</v>
      </c>
      <c r="AL239" s="78" t="s">
        <v>2654</v>
      </c>
      <c r="AM239" s="78"/>
      <c r="AN239" s="78"/>
      <c r="AO239" s="80">
        <v>40316.0697337963</v>
      </c>
      <c r="AP239" s="78"/>
      <c r="AQ239" s="78" t="b">
        <v>0</v>
      </c>
      <c r="AR239" s="78" t="b">
        <v>1</v>
      </c>
      <c r="AS239" s="78" t="b">
        <v>0</v>
      </c>
      <c r="AT239" s="78"/>
      <c r="AU239" s="78">
        <v>6</v>
      </c>
      <c r="AV239" s="83" t="s">
        <v>4188</v>
      </c>
      <c r="AW239" s="78" t="b">
        <v>0</v>
      </c>
      <c r="AX239" s="78" t="s">
        <v>4210</v>
      </c>
      <c r="AY239" s="83" t="s">
        <v>4447</v>
      </c>
      <c r="AZ239" s="78" t="s">
        <v>66</v>
      </c>
      <c r="BA239" s="78" t="str">
        <f>REPLACE(INDEX(GroupVertices[Group],MATCH(Vertices[[#This Row],[Vertex]],GroupVertices[Vertex],0)),1,1,"")</f>
        <v>1</v>
      </c>
      <c r="BB239" s="48"/>
      <c r="BC239" s="48"/>
      <c r="BD239" s="48"/>
      <c r="BE239" s="48"/>
      <c r="BF239" s="48" t="s">
        <v>660</v>
      </c>
      <c r="BG239" s="48" t="s">
        <v>660</v>
      </c>
      <c r="BH239" s="119" t="s">
        <v>5427</v>
      </c>
      <c r="BI239" s="119" t="s">
        <v>5427</v>
      </c>
      <c r="BJ239" s="119" t="s">
        <v>5494</v>
      </c>
      <c r="BK239" s="119" t="s">
        <v>5494</v>
      </c>
      <c r="BL239" s="119">
        <v>1</v>
      </c>
      <c r="BM239" s="123">
        <v>2.9411764705882355</v>
      </c>
      <c r="BN239" s="119">
        <v>0</v>
      </c>
      <c r="BO239" s="123">
        <v>0</v>
      </c>
      <c r="BP239" s="119">
        <v>0</v>
      </c>
      <c r="BQ239" s="123">
        <v>0</v>
      </c>
      <c r="BR239" s="119">
        <v>33</v>
      </c>
      <c r="BS239" s="123">
        <v>97.05882352941177</v>
      </c>
      <c r="BT239" s="119">
        <v>34</v>
      </c>
      <c r="BU239" s="2"/>
      <c r="BV239" s="3"/>
      <c r="BW239" s="3"/>
      <c r="BX239" s="3"/>
      <c r="BY239" s="3"/>
    </row>
    <row r="240" spans="1:77" ht="41.45" customHeight="1">
      <c r="A240" s="64" t="s">
        <v>445</v>
      </c>
      <c r="C240" s="65"/>
      <c r="D240" s="65" t="s">
        <v>64</v>
      </c>
      <c r="E240" s="66">
        <v>162.82056046680523</v>
      </c>
      <c r="F240" s="68">
        <v>99.99896066603851</v>
      </c>
      <c r="G240" s="103" t="s">
        <v>921</v>
      </c>
      <c r="H240" s="65"/>
      <c r="I240" s="69" t="s">
        <v>445</v>
      </c>
      <c r="J240" s="70"/>
      <c r="K240" s="70"/>
      <c r="L240" s="69" t="s">
        <v>4864</v>
      </c>
      <c r="M240" s="73">
        <v>1.3463753648965975</v>
      </c>
      <c r="N240" s="74">
        <v>1186.4166259765625</v>
      </c>
      <c r="O240" s="74">
        <v>6011.400390625</v>
      </c>
      <c r="P240" s="75"/>
      <c r="Q240" s="76"/>
      <c r="R240" s="76"/>
      <c r="S240" s="88"/>
      <c r="T240" s="48">
        <v>0</v>
      </c>
      <c r="U240" s="48">
        <v>1</v>
      </c>
      <c r="V240" s="49">
        <v>0</v>
      </c>
      <c r="W240" s="49">
        <v>0.000948</v>
      </c>
      <c r="X240" s="49">
        <v>0.00283</v>
      </c>
      <c r="Y240" s="49">
        <v>0.493722</v>
      </c>
      <c r="Z240" s="49">
        <v>0</v>
      </c>
      <c r="AA240" s="49">
        <v>0</v>
      </c>
      <c r="AB240" s="71">
        <v>240</v>
      </c>
      <c r="AC240" s="71"/>
      <c r="AD240" s="72"/>
      <c r="AE240" s="78" t="s">
        <v>2922</v>
      </c>
      <c r="AF240" s="78">
        <v>546</v>
      </c>
      <c r="AG240" s="78">
        <v>391</v>
      </c>
      <c r="AH240" s="78">
        <v>25094</v>
      </c>
      <c r="AI240" s="78">
        <v>11930</v>
      </c>
      <c r="AJ240" s="78"/>
      <c r="AK240" s="78" t="s">
        <v>3298</v>
      </c>
      <c r="AL240" s="78"/>
      <c r="AM240" s="83" t="s">
        <v>3775</v>
      </c>
      <c r="AN240" s="78"/>
      <c r="AO240" s="80">
        <v>40346.69084490741</v>
      </c>
      <c r="AP240" s="83" t="s">
        <v>4037</v>
      </c>
      <c r="AQ240" s="78" t="b">
        <v>1</v>
      </c>
      <c r="AR240" s="78" t="b">
        <v>0</v>
      </c>
      <c r="AS240" s="78" t="b">
        <v>0</v>
      </c>
      <c r="AT240" s="78"/>
      <c r="AU240" s="78">
        <v>11</v>
      </c>
      <c r="AV240" s="83" t="s">
        <v>4181</v>
      </c>
      <c r="AW240" s="78" t="b">
        <v>0</v>
      </c>
      <c r="AX240" s="78" t="s">
        <v>4210</v>
      </c>
      <c r="AY240" s="83" t="s">
        <v>4448</v>
      </c>
      <c r="AZ240" s="78" t="s">
        <v>66</v>
      </c>
      <c r="BA240" s="78" t="str">
        <f>REPLACE(INDEX(GroupVertices[Group],MATCH(Vertices[[#This Row],[Vertex]],GroupVertices[Vertex],0)),1,1,"")</f>
        <v>1</v>
      </c>
      <c r="BB240" s="48"/>
      <c r="BC240" s="48"/>
      <c r="BD240" s="48"/>
      <c r="BE240" s="48"/>
      <c r="BF240" s="48" t="s">
        <v>660</v>
      </c>
      <c r="BG240" s="48" t="s">
        <v>660</v>
      </c>
      <c r="BH240" s="119" t="s">
        <v>5427</v>
      </c>
      <c r="BI240" s="119" t="s">
        <v>5427</v>
      </c>
      <c r="BJ240" s="119" t="s">
        <v>5494</v>
      </c>
      <c r="BK240" s="119" t="s">
        <v>5494</v>
      </c>
      <c r="BL240" s="119">
        <v>1</v>
      </c>
      <c r="BM240" s="123">
        <v>2.9411764705882355</v>
      </c>
      <c r="BN240" s="119">
        <v>0</v>
      </c>
      <c r="BO240" s="123">
        <v>0</v>
      </c>
      <c r="BP240" s="119">
        <v>0</v>
      </c>
      <c r="BQ240" s="123">
        <v>0</v>
      </c>
      <c r="BR240" s="119">
        <v>33</v>
      </c>
      <c r="BS240" s="123">
        <v>97.05882352941177</v>
      </c>
      <c r="BT240" s="119">
        <v>34</v>
      </c>
      <c r="BU240" s="2"/>
      <c r="BV240" s="3"/>
      <c r="BW240" s="3"/>
      <c r="BX240" s="3"/>
      <c r="BY240" s="3"/>
    </row>
    <row r="241" spans="1:77" ht="41.45" customHeight="1">
      <c r="A241" s="64" t="s">
        <v>446</v>
      </c>
      <c r="C241" s="65"/>
      <c r="D241" s="65" t="s">
        <v>64</v>
      </c>
      <c r="E241" s="66">
        <v>163.1983120883524</v>
      </c>
      <c r="F241" s="68">
        <v>99.9984822002762</v>
      </c>
      <c r="G241" s="103" t="s">
        <v>922</v>
      </c>
      <c r="H241" s="65"/>
      <c r="I241" s="69" t="s">
        <v>446</v>
      </c>
      <c r="J241" s="70"/>
      <c r="K241" s="70"/>
      <c r="L241" s="69" t="s">
        <v>4865</v>
      </c>
      <c r="M241" s="73">
        <v>1.505832054618816</v>
      </c>
      <c r="N241" s="74">
        <v>4138.93603515625</v>
      </c>
      <c r="O241" s="74">
        <v>4704.4140625</v>
      </c>
      <c r="P241" s="75"/>
      <c r="Q241" s="76"/>
      <c r="R241" s="76"/>
      <c r="S241" s="88"/>
      <c r="T241" s="48">
        <v>0</v>
      </c>
      <c r="U241" s="48">
        <v>1</v>
      </c>
      <c r="V241" s="49">
        <v>0</v>
      </c>
      <c r="W241" s="49">
        <v>0.000948</v>
      </c>
      <c r="X241" s="49">
        <v>0.00283</v>
      </c>
      <c r="Y241" s="49">
        <v>0.493722</v>
      </c>
      <c r="Z241" s="49">
        <v>0</v>
      </c>
      <c r="AA241" s="49">
        <v>0</v>
      </c>
      <c r="AB241" s="71">
        <v>241</v>
      </c>
      <c r="AC241" s="71"/>
      <c r="AD241" s="72"/>
      <c r="AE241" s="78" t="s">
        <v>2923</v>
      </c>
      <c r="AF241" s="78">
        <v>614</v>
      </c>
      <c r="AG241" s="78">
        <v>571</v>
      </c>
      <c r="AH241" s="78">
        <v>18968</v>
      </c>
      <c r="AI241" s="78">
        <v>32159</v>
      </c>
      <c r="AJ241" s="78"/>
      <c r="AK241" s="78" t="s">
        <v>3299</v>
      </c>
      <c r="AL241" s="78" t="s">
        <v>3484</v>
      </c>
      <c r="AM241" s="78"/>
      <c r="AN241" s="78"/>
      <c r="AO241" s="80">
        <v>43078.91107638889</v>
      </c>
      <c r="AP241" s="83" t="s">
        <v>4038</v>
      </c>
      <c r="AQ241" s="78" t="b">
        <v>1</v>
      </c>
      <c r="AR241" s="78" t="b">
        <v>0</v>
      </c>
      <c r="AS241" s="78" t="b">
        <v>1</v>
      </c>
      <c r="AT241" s="78"/>
      <c r="AU241" s="78">
        <v>6</v>
      </c>
      <c r="AV241" s="78"/>
      <c r="AW241" s="78" t="b">
        <v>0</v>
      </c>
      <c r="AX241" s="78" t="s">
        <v>4210</v>
      </c>
      <c r="AY241" s="83" t="s">
        <v>4449</v>
      </c>
      <c r="AZ241" s="78" t="s">
        <v>66</v>
      </c>
      <c r="BA241" s="78" t="str">
        <f>REPLACE(INDEX(GroupVertices[Group],MATCH(Vertices[[#This Row],[Vertex]],GroupVertices[Vertex],0)),1,1,"")</f>
        <v>1</v>
      </c>
      <c r="BB241" s="48"/>
      <c r="BC241" s="48"/>
      <c r="BD241" s="48"/>
      <c r="BE241" s="48"/>
      <c r="BF241" s="48" t="s">
        <v>660</v>
      </c>
      <c r="BG241" s="48" t="s">
        <v>660</v>
      </c>
      <c r="BH241" s="119" t="s">
        <v>5427</v>
      </c>
      <c r="BI241" s="119" t="s">
        <v>5427</v>
      </c>
      <c r="BJ241" s="119" t="s">
        <v>5494</v>
      </c>
      <c r="BK241" s="119" t="s">
        <v>5494</v>
      </c>
      <c r="BL241" s="119">
        <v>1</v>
      </c>
      <c r="BM241" s="123">
        <v>2.9411764705882355</v>
      </c>
      <c r="BN241" s="119">
        <v>0</v>
      </c>
      <c r="BO241" s="123">
        <v>0</v>
      </c>
      <c r="BP241" s="119">
        <v>0</v>
      </c>
      <c r="BQ241" s="123">
        <v>0</v>
      </c>
      <c r="BR241" s="119">
        <v>33</v>
      </c>
      <c r="BS241" s="123">
        <v>97.05882352941177</v>
      </c>
      <c r="BT241" s="119">
        <v>34</v>
      </c>
      <c r="BU241" s="2"/>
      <c r="BV241" s="3"/>
      <c r="BW241" s="3"/>
      <c r="BX241" s="3"/>
      <c r="BY241" s="3"/>
    </row>
    <row r="242" spans="1:77" ht="41.45" customHeight="1">
      <c r="A242" s="64" t="s">
        <v>447</v>
      </c>
      <c r="C242" s="65"/>
      <c r="D242" s="65" t="s">
        <v>64</v>
      </c>
      <c r="E242" s="66">
        <v>168.0818011069094</v>
      </c>
      <c r="F242" s="68">
        <v>99.99229670122666</v>
      </c>
      <c r="G242" s="103" t="s">
        <v>923</v>
      </c>
      <c r="H242" s="65"/>
      <c r="I242" s="69" t="s">
        <v>447</v>
      </c>
      <c r="J242" s="70"/>
      <c r="K242" s="70"/>
      <c r="L242" s="69" t="s">
        <v>4866</v>
      </c>
      <c r="M242" s="73">
        <v>3.5672527045277214</v>
      </c>
      <c r="N242" s="74">
        <v>1020.502685546875</v>
      </c>
      <c r="O242" s="74">
        <v>3648.30517578125</v>
      </c>
      <c r="P242" s="75"/>
      <c r="Q242" s="76"/>
      <c r="R242" s="76"/>
      <c r="S242" s="88"/>
      <c r="T242" s="48">
        <v>0</v>
      </c>
      <c r="U242" s="48">
        <v>1</v>
      </c>
      <c r="V242" s="49">
        <v>0</v>
      </c>
      <c r="W242" s="49">
        <v>0.000948</v>
      </c>
      <c r="X242" s="49">
        <v>0.00283</v>
      </c>
      <c r="Y242" s="49">
        <v>0.493722</v>
      </c>
      <c r="Z242" s="49">
        <v>0</v>
      </c>
      <c r="AA242" s="49">
        <v>0</v>
      </c>
      <c r="AB242" s="71">
        <v>242</v>
      </c>
      <c r="AC242" s="71"/>
      <c r="AD242" s="72"/>
      <c r="AE242" s="78" t="s">
        <v>2924</v>
      </c>
      <c r="AF242" s="78">
        <v>5018</v>
      </c>
      <c r="AG242" s="78">
        <v>2898</v>
      </c>
      <c r="AH242" s="78">
        <v>50327</v>
      </c>
      <c r="AI242" s="78">
        <v>18030</v>
      </c>
      <c r="AJ242" s="78"/>
      <c r="AK242" s="78" t="s">
        <v>3300</v>
      </c>
      <c r="AL242" s="78" t="s">
        <v>3607</v>
      </c>
      <c r="AM242" s="83" t="s">
        <v>3776</v>
      </c>
      <c r="AN242" s="78"/>
      <c r="AO242" s="80">
        <v>40179.311956018515</v>
      </c>
      <c r="AP242" s="83" t="s">
        <v>4039</v>
      </c>
      <c r="AQ242" s="78" t="b">
        <v>0</v>
      </c>
      <c r="AR242" s="78" t="b">
        <v>0</v>
      </c>
      <c r="AS242" s="78" t="b">
        <v>1</v>
      </c>
      <c r="AT242" s="78"/>
      <c r="AU242" s="78">
        <v>66</v>
      </c>
      <c r="AV242" s="83" t="s">
        <v>4181</v>
      </c>
      <c r="AW242" s="78" t="b">
        <v>0</v>
      </c>
      <c r="AX242" s="78" t="s">
        <v>4210</v>
      </c>
      <c r="AY242" s="83" t="s">
        <v>4450</v>
      </c>
      <c r="AZ242" s="78" t="s">
        <v>66</v>
      </c>
      <c r="BA242" s="78" t="str">
        <f>REPLACE(INDEX(GroupVertices[Group],MATCH(Vertices[[#This Row],[Vertex]],GroupVertices[Vertex],0)),1,1,"")</f>
        <v>1</v>
      </c>
      <c r="BB242" s="48"/>
      <c r="BC242" s="48"/>
      <c r="BD242" s="48"/>
      <c r="BE242" s="48"/>
      <c r="BF242" s="48" t="s">
        <v>660</v>
      </c>
      <c r="BG242" s="48" t="s">
        <v>660</v>
      </c>
      <c r="BH242" s="119" t="s">
        <v>5427</v>
      </c>
      <c r="BI242" s="119" t="s">
        <v>5427</v>
      </c>
      <c r="BJ242" s="119" t="s">
        <v>5494</v>
      </c>
      <c r="BK242" s="119" t="s">
        <v>5494</v>
      </c>
      <c r="BL242" s="119">
        <v>1</v>
      </c>
      <c r="BM242" s="123">
        <v>2.9411764705882355</v>
      </c>
      <c r="BN242" s="119">
        <v>0</v>
      </c>
      <c r="BO242" s="123">
        <v>0</v>
      </c>
      <c r="BP242" s="119">
        <v>0</v>
      </c>
      <c r="BQ242" s="123">
        <v>0</v>
      </c>
      <c r="BR242" s="119">
        <v>33</v>
      </c>
      <c r="BS242" s="123">
        <v>97.05882352941177</v>
      </c>
      <c r="BT242" s="119">
        <v>34</v>
      </c>
      <c r="BU242" s="2"/>
      <c r="BV242" s="3"/>
      <c r="BW242" s="3"/>
      <c r="BX242" s="3"/>
      <c r="BY242" s="3"/>
    </row>
    <row r="243" spans="1:77" ht="41.45" customHeight="1">
      <c r="A243" s="64" t="s">
        <v>448</v>
      </c>
      <c r="C243" s="65"/>
      <c r="D243" s="65" t="s">
        <v>64</v>
      </c>
      <c r="E243" s="66">
        <v>162.28121509604068</v>
      </c>
      <c r="F243" s="68">
        <v>99.99964380882139</v>
      </c>
      <c r="G243" s="103" t="s">
        <v>924</v>
      </c>
      <c r="H243" s="65"/>
      <c r="I243" s="69" t="s">
        <v>448</v>
      </c>
      <c r="J243" s="70"/>
      <c r="K243" s="70"/>
      <c r="L243" s="69" t="s">
        <v>4867</v>
      </c>
      <c r="M243" s="73">
        <v>1.1187066467932072</v>
      </c>
      <c r="N243" s="74">
        <v>2392.84912109375</v>
      </c>
      <c r="O243" s="74">
        <v>6570.60888671875</v>
      </c>
      <c r="P243" s="75"/>
      <c r="Q243" s="76"/>
      <c r="R243" s="76"/>
      <c r="S243" s="88"/>
      <c r="T243" s="48">
        <v>0</v>
      </c>
      <c r="U243" s="48">
        <v>1</v>
      </c>
      <c r="V243" s="49">
        <v>0</v>
      </c>
      <c r="W243" s="49">
        <v>0.000948</v>
      </c>
      <c r="X243" s="49">
        <v>0.00283</v>
      </c>
      <c r="Y243" s="49">
        <v>0.493722</v>
      </c>
      <c r="Z243" s="49">
        <v>0</v>
      </c>
      <c r="AA243" s="49">
        <v>0</v>
      </c>
      <c r="AB243" s="71">
        <v>243</v>
      </c>
      <c r="AC243" s="71"/>
      <c r="AD243" s="72"/>
      <c r="AE243" s="78" t="s">
        <v>2925</v>
      </c>
      <c r="AF243" s="78">
        <v>65</v>
      </c>
      <c r="AG243" s="78">
        <v>134</v>
      </c>
      <c r="AH243" s="78">
        <v>9242</v>
      </c>
      <c r="AI243" s="78">
        <v>7432</v>
      </c>
      <c r="AJ243" s="78"/>
      <c r="AK243" s="78" t="s">
        <v>3301</v>
      </c>
      <c r="AL243" s="78" t="s">
        <v>3608</v>
      </c>
      <c r="AM243" s="83" t="s">
        <v>3777</v>
      </c>
      <c r="AN243" s="78"/>
      <c r="AO243" s="80">
        <v>43619.04170138889</v>
      </c>
      <c r="AP243" s="83" t="s">
        <v>4040</v>
      </c>
      <c r="AQ243" s="78" t="b">
        <v>1</v>
      </c>
      <c r="AR243" s="78" t="b">
        <v>0</v>
      </c>
      <c r="AS243" s="78" t="b">
        <v>0</v>
      </c>
      <c r="AT243" s="78"/>
      <c r="AU243" s="78">
        <v>2</v>
      </c>
      <c r="AV243" s="78"/>
      <c r="AW243" s="78" t="b">
        <v>0</v>
      </c>
      <c r="AX243" s="78" t="s">
        <v>4210</v>
      </c>
      <c r="AY243" s="83" t="s">
        <v>4451</v>
      </c>
      <c r="AZ243" s="78" t="s">
        <v>66</v>
      </c>
      <c r="BA243" s="78" t="str">
        <f>REPLACE(INDEX(GroupVertices[Group],MATCH(Vertices[[#This Row],[Vertex]],GroupVertices[Vertex],0)),1,1,"")</f>
        <v>1</v>
      </c>
      <c r="BB243" s="48"/>
      <c r="BC243" s="48"/>
      <c r="BD243" s="48"/>
      <c r="BE243" s="48"/>
      <c r="BF243" s="48" t="s">
        <v>660</v>
      </c>
      <c r="BG243" s="48" t="s">
        <v>660</v>
      </c>
      <c r="BH243" s="119" t="s">
        <v>5427</v>
      </c>
      <c r="BI243" s="119" t="s">
        <v>5427</v>
      </c>
      <c r="BJ243" s="119" t="s">
        <v>5494</v>
      </c>
      <c r="BK243" s="119" t="s">
        <v>5494</v>
      </c>
      <c r="BL243" s="119">
        <v>1</v>
      </c>
      <c r="BM243" s="123">
        <v>2.9411764705882355</v>
      </c>
      <c r="BN243" s="119">
        <v>0</v>
      </c>
      <c r="BO243" s="123">
        <v>0</v>
      </c>
      <c r="BP243" s="119">
        <v>0</v>
      </c>
      <c r="BQ243" s="123">
        <v>0</v>
      </c>
      <c r="BR243" s="119">
        <v>33</v>
      </c>
      <c r="BS243" s="123">
        <v>97.05882352941177</v>
      </c>
      <c r="BT243" s="119">
        <v>34</v>
      </c>
      <c r="BU243" s="2"/>
      <c r="BV243" s="3"/>
      <c r="BW243" s="3"/>
      <c r="BX243" s="3"/>
      <c r="BY243" s="3"/>
    </row>
    <row r="244" spans="1:77" ht="41.45" customHeight="1">
      <c r="A244" s="64" t="s">
        <v>449</v>
      </c>
      <c r="C244" s="65"/>
      <c r="D244" s="65" t="s">
        <v>64</v>
      </c>
      <c r="E244" s="66">
        <v>163.8761663870176</v>
      </c>
      <c r="F244" s="68">
        <v>99.99762362004715</v>
      </c>
      <c r="G244" s="103" t="s">
        <v>925</v>
      </c>
      <c r="H244" s="65"/>
      <c r="I244" s="69" t="s">
        <v>449</v>
      </c>
      <c r="J244" s="70"/>
      <c r="K244" s="70"/>
      <c r="L244" s="69" t="s">
        <v>4868</v>
      </c>
      <c r="M244" s="73">
        <v>1.7919682256203529</v>
      </c>
      <c r="N244" s="74">
        <v>6976.048828125</v>
      </c>
      <c r="O244" s="74">
        <v>4781.64453125</v>
      </c>
      <c r="P244" s="75"/>
      <c r="Q244" s="76"/>
      <c r="R244" s="76"/>
      <c r="S244" s="88"/>
      <c r="T244" s="48">
        <v>0</v>
      </c>
      <c r="U244" s="48">
        <v>1</v>
      </c>
      <c r="V244" s="49">
        <v>0</v>
      </c>
      <c r="W244" s="49">
        <v>0.000877</v>
      </c>
      <c r="X244" s="49">
        <v>0.001844</v>
      </c>
      <c r="Y244" s="49">
        <v>0.485296</v>
      </c>
      <c r="Z244" s="49">
        <v>0</v>
      </c>
      <c r="AA244" s="49">
        <v>0</v>
      </c>
      <c r="AB244" s="71">
        <v>244</v>
      </c>
      <c r="AC244" s="71"/>
      <c r="AD244" s="72"/>
      <c r="AE244" s="78" t="s">
        <v>2926</v>
      </c>
      <c r="AF244" s="78">
        <v>1597</v>
      </c>
      <c r="AG244" s="78">
        <v>894</v>
      </c>
      <c r="AH244" s="78">
        <v>19294</v>
      </c>
      <c r="AI244" s="78">
        <v>13086</v>
      </c>
      <c r="AJ244" s="78"/>
      <c r="AK244" s="78" t="s">
        <v>3302</v>
      </c>
      <c r="AL244" s="78"/>
      <c r="AM244" s="83" t="s">
        <v>3778</v>
      </c>
      <c r="AN244" s="78"/>
      <c r="AO244" s="80">
        <v>41133.67099537037</v>
      </c>
      <c r="AP244" s="78"/>
      <c r="AQ244" s="78" t="b">
        <v>1</v>
      </c>
      <c r="AR244" s="78" t="b">
        <v>0</v>
      </c>
      <c r="AS244" s="78" t="b">
        <v>0</v>
      </c>
      <c r="AT244" s="78"/>
      <c r="AU244" s="78">
        <v>56</v>
      </c>
      <c r="AV244" s="83" t="s">
        <v>4181</v>
      </c>
      <c r="AW244" s="78" t="b">
        <v>0</v>
      </c>
      <c r="AX244" s="78" t="s">
        <v>4210</v>
      </c>
      <c r="AY244" s="83" t="s">
        <v>4452</v>
      </c>
      <c r="AZ244" s="78" t="s">
        <v>66</v>
      </c>
      <c r="BA244" s="78" t="str">
        <f>REPLACE(INDEX(GroupVertices[Group],MATCH(Vertices[[#This Row],[Vertex]],GroupVertices[Vertex],0)),1,1,"")</f>
        <v>2</v>
      </c>
      <c r="BB244" s="48"/>
      <c r="BC244" s="48"/>
      <c r="BD244" s="48"/>
      <c r="BE244" s="48"/>
      <c r="BF244" s="48" t="s">
        <v>667</v>
      </c>
      <c r="BG244" s="48" t="s">
        <v>667</v>
      </c>
      <c r="BH244" s="119" t="s">
        <v>5444</v>
      </c>
      <c r="BI244" s="119" t="s">
        <v>5444</v>
      </c>
      <c r="BJ244" s="119" t="s">
        <v>5507</v>
      </c>
      <c r="BK244" s="119" t="s">
        <v>5507</v>
      </c>
      <c r="BL244" s="119">
        <v>1</v>
      </c>
      <c r="BM244" s="123">
        <v>3.8461538461538463</v>
      </c>
      <c r="BN244" s="119">
        <v>0</v>
      </c>
      <c r="BO244" s="123">
        <v>0</v>
      </c>
      <c r="BP244" s="119">
        <v>0</v>
      </c>
      <c r="BQ244" s="123">
        <v>0</v>
      </c>
      <c r="BR244" s="119">
        <v>25</v>
      </c>
      <c r="BS244" s="123">
        <v>96.15384615384616</v>
      </c>
      <c r="BT244" s="119">
        <v>26</v>
      </c>
      <c r="BU244" s="2"/>
      <c r="BV244" s="3"/>
      <c r="BW244" s="3"/>
      <c r="BX244" s="3"/>
      <c r="BY244" s="3"/>
    </row>
    <row r="245" spans="1:77" ht="41.45" customHeight="1">
      <c r="A245" s="64" t="s">
        <v>450</v>
      </c>
      <c r="C245" s="65"/>
      <c r="D245" s="65" t="s">
        <v>64</v>
      </c>
      <c r="E245" s="66">
        <v>167.25914201998447</v>
      </c>
      <c r="F245" s="68">
        <v>99.99333869333127</v>
      </c>
      <c r="G245" s="103" t="s">
        <v>926</v>
      </c>
      <c r="H245" s="65"/>
      <c r="I245" s="69" t="s">
        <v>450</v>
      </c>
      <c r="J245" s="70"/>
      <c r="K245" s="70"/>
      <c r="L245" s="69" t="s">
        <v>4869</v>
      </c>
      <c r="M245" s="73">
        <v>3.219991469132667</v>
      </c>
      <c r="N245" s="74">
        <v>4529.4638671875</v>
      </c>
      <c r="O245" s="74">
        <v>4955.3876953125</v>
      </c>
      <c r="P245" s="75"/>
      <c r="Q245" s="76"/>
      <c r="R245" s="76"/>
      <c r="S245" s="88"/>
      <c r="T245" s="48">
        <v>0</v>
      </c>
      <c r="U245" s="48">
        <v>1</v>
      </c>
      <c r="V245" s="49">
        <v>0</v>
      </c>
      <c r="W245" s="49">
        <v>0.000877</v>
      </c>
      <c r="X245" s="49">
        <v>0.001844</v>
      </c>
      <c r="Y245" s="49">
        <v>0.485296</v>
      </c>
      <c r="Z245" s="49">
        <v>0</v>
      </c>
      <c r="AA245" s="49">
        <v>0</v>
      </c>
      <c r="AB245" s="71">
        <v>245</v>
      </c>
      <c r="AC245" s="71"/>
      <c r="AD245" s="72"/>
      <c r="AE245" s="78" t="s">
        <v>2927</v>
      </c>
      <c r="AF245" s="78">
        <v>59</v>
      </c>
      <c r="AG245" s="78">
        <v>2506</v>
      </c>
      <c r="AH245" s="78">
        <v>2545</v>
      </c>
      <c r="AI245" s="78">
        <v>8</v>
      </c>
      <c r="AJ245" s="78"/>
      <c r="AK245" s="78" t="s">
        <v>3303</v>
      </c>
      <c r="AL245" s="78" t="s">
        <v>3609</v>
      </c>
      <c r="AM245" s="83" t="s">
        <v>3779</v>
      </c>
      <c r="AN245" s="78"/>
      <c r="AO245" s="80">
        <v>39933.86587962963</v>
      </c>
      <c r="AP245" s="78"/>
      <c r="AQ245" s="78" t="b">
        <v>0</v>
      </c>
      <c r="AR245" s="78" t="b">
        <v>0</v>
      </c>
      <c r="AS245" s="78" t="b">
        <v>0</v>
      </c>
      <c r="AT245" s="78"/>
      <c r="AU245" s="78">
        <v>134</v>
      </c>
      <c r="AV245" s="83" t="s">
        <v>4181</v>
      </c>
      <c r="AW245" s="78" t="b">
        <v>0</v>
      </c>
      <c r="AX245" s="78" t="s">
        <v>4210</v>
      </c>
      <c r="AY245" s="83" t="s">
        <v>4453</v>
      </c>
      <c r="AZ245" s="78" t="s">
        <v>66</v>
      </c>
      <c r="BA245" s="78" t="str">
        <f>REPLACE(INDEX(GroupVertices[Group],MATCH(Vertices[[#This Row],[Vertex]],GroupVertices[Vertex],0)),1,1,"")</f>
        <v>2</v>
      </c>
      <c r="BB245" s="48"/>
      <c r="BC245" s="48"/>
      <c r="BD245" s="48"/>
      <c r="BE245" s="48"/>
      <c r="BF245" s="48" t="s">
        <v>667</v>
      </c>
      <c r="BG245" s="48" t="s">
        <v>667</v>
      </c>
      <c r="BH245" s="119" t="s">
        <v>5444</v>
      </c>
      <c r="BI245" s="119" t="s">
        <v>5444</v>
      </c>
      <c r="BJ245" s="119" t="s">
        <v>5507</v>
      </c>
      <c r="BK245" s="119" t="s">
        <v>5507</v>
      </c>
      <c r="BL245" s="119">
        <v>1</v>
      </c>
      <c r="BM245" s="123">
        <v>3.8461538461538463</v>
      </c>
      <c r="BN245" s="119">
        <v>0</v>
      </c>
      <c r="BO245" s="123">
        <v>0</v>
      </c>
      <c r="BP245" s="119">
        <v>0</v>
      </c>
      <c r="BQ245" s="123">
        <v>0</v>
      </c>
      <c r="BR245" s="119">
        <v>25</v>
      </c>
      <c r="BS245" s="123">
        <v>96.15384615384616</v>
      </c>
      <c r="BT245" s="119">
        <v>26</v>
      </c>
      <c r="BU245" s="2"/>
      <c r="BV245" s="3"/>
      <c r="BW245" s="3"/>
      <c r="BX245" s="3"/>
      <c r="BY245" s="3"/>
    </row>
    <row r="246" spans="1:77" ht="41.45" customHeight="1">
      <c r="A246" s="64" t="s">
        <v>451</v>
      </c>
      <c r="C246" s="65"/>
      <c r="D246" s="65" t="s">
        <v>64</v>
      </c>
      <c r="E246" s="66">
        <v>166.15736645713855</v>
      </c>
      <c r="F246" s="68">
        <v>99.99473421847136</v>
      </c>
      <c r="G246" s="103" t="s">
        <v>927</v>
      </c>
      <c r="H246" s="65"/>
      <c r="I246" s="69" t="s">
        <v>451</v>
      </c>
      <c r="J246" s="70"/>
      <c r="K246" s="70"/>
      <c r="L246" s="69" t="s">
        <v>4870</v>
      </c>
      <c r="M246" s="73">
        <v>2.7549094574428628</v>
      </c>
      <c r="N246" s="74">
        <v>8017.3916015625</v>
      </c>
      <c r="O246" s="74">
        <v>3002.592041015625</v>
      </c>
      <c r="P246" s="75"/>
      <c r="Q246" s="76"/>
      <c r="R246" s="76"/>
      <c r="S246" s="88"/>
      <c r="T246" s="48">
        <v>0</v>
      </c>
      <c r="U246" s="48">
        <v>3</v>
      </c>
      <c r="V246" s="49">
        <v>41.82684</v>
      </c>
      <c r="W246" s="49">
        <v>0.001104</v>
      </c>
      <c r="X246" s="49">
        <v>0.005043</v>
      </c>
      <c r="Y246" s="49">
        <v>1.094821</v>
      </c>
      <c r="Z246" s="49">
        <v>0.5</v>
      </c>
      <c r="AA246" s="49">
        <v>0</v>
      </c>
      <c r="AB246" s="71">
        <v>246</v>
      </c>
      <c r="AC246" s="71"/>
      <c r="AD246" s="72"/>
      <c r="AE246" s="78" t="s">
        <v>2928</v>
      </c>
      <c r="AF246" s="78">
        <v>175</v>
      </c>
      <c r="AG246" s="78">
        <v>1981</v>
      </c>
      <c r="AH246" s="78">
        <v>2378</v>
      </c>
      <c r="AI246" s="78">
        <v>3047</v>
      </c>
      <c r="AJ246" s="78"/>
      <c r="AK246" s="78" t="s">
        <v>3304</v>
      </c>
      <c r="AL246" s="78" t="s">
        <v>3457</v>
      </c>
      <c r="AM246" s="83" t="s">
        <v>3780</v>
      </c>
      <c r="AN246" s="78"/>
      <c r="AO246" s="80">
        <v>42571.43638888889</v>
      </c>
      <c r="AP246" s="83" t="s">
        <v>4041</v>
      </c>
      <c r="AQ246" s="78" t="b">
        <v>0</v>
      </c>
      <c r="AR246" s="78" t="b">
        <v>0</v>
      </c>
      <c r="AS246" s="78" t="b">
        <v>1</v>
      </c>
      <c r="AT246" s="78"/>
      <c r="AU246" s="78">
        <v>44</v>
      </c>
      <c r="AV246" s="83" t="s">
        <v>4181</v>
      </c>
      <c r="AW246" s="78" t="b">
        <v>1</v>
      </c>
      <c r="AX246" s="78" t="s">
        <v>4210</v>
      </c>
      <c r="AY246" s="83" t="s">
        <v>4454</v>
      </c>
      <c r="AZ246" s="78" t="s">
        <v>66</v>
      </c>
      <c r="BA246" s="78" t="str">
        <f>REPLACE(INDEX(GroupVertices[Group],MATCH(Vertices[[#This Row],[Vertex]],GroupVertices[Vertex],0)),1,1,"")</f>
        <v>4</v>
      </c>
      <c r="BB246" s="48"/>
      <c r="BC246" s="48"/>
      <c r="BD246" s="48"/>
      <c r="BE246" s="48"/>
      <c r="BF246" s="48" t="s">
        <v>5383</v>
      </c>
      <c r="BG246" s="48" t="s">
        <v>5410</v>
      </c>
      <c r="BH246" s="119" t="s">
        <v>5445</v>
      </c>
      <c r="BI246" s="119" t="s">
        <v>5475</v>
      </c>
      <c r="BJ246" s="119" t="s">
        <v>5323</v>
      </c>
      <c r="BK246" s="119" t="s">
        <v>5520</v>
      </c>
      <c r="BL246" s="119">
        <v>3</v>
      </c>
      <c r="BM246" s="123">
        <v>1.744186046511628</v>
      </c>
      <c r="BN246" s="119">
        <v>1</v>
      </c>
      <c r="BO246" s="123">
        <v>0.5813953488372093</v>
      </c>
      <c r="BP246" s="119">
        <v>0</v>
      </c>
      <c r="BQ246" s="123">
        <v>0</v>
      </c>
      <c r="BR246" s="119">
        <v>168</v>
      </c>
      <c r="BS246" s="123">
        <v>97.67441860465117</v>
      </c>
      <c r="BT246" s="119">
        <v>172</v>
      </c>
      <c r="BU246" s="2"/>
      <c r="BV246" s="3"/>
      <c r="BW246" s="3"/>
      <c r="BX246" s="3"/>
      <c r="BY246" s="3"/>
    </row>
    <row r="247" spans="1:77" ht="41.45" customHeight="1">
      <c r="A247" s="64" t="s">
        <v>452</v>
      </c>
      <c r="C247" s="65"/>
      <c r="D247" s="65" t="s">
        <v>64</v>
      </c>
      <c r="E247" s="66">
        <v>165.18780396183416</v>
      </c>
      <c r="F247" s="68">
        <v>99.99596228059465</v>
      </c>
      <c r="G247" s="103" t="s">
        <v>928</v>
      </c>
      <c r="H247" s="65"/>
      <c r="I247" s="69" t="s">
        <v>452</v>
      </c>
      <c r="J247" s="70"/>
      <c r="K247" s="70"/>
      <c r="L247" s="69" t="s">
        <v>4871</v>
      </c>
      <c r="M247" s="73">
        <v>2.3456372871558346</v>
      </c>
      <c r="N247" s="74">
        <v>8095.38330078125</v>
      </c>
      <c r="O247" s="74">
        <v>2599.991943359375</v>
      </c>
      <c r="P247" s="75"/>
      <c r="Q247" s="76"/>
      <c r="R247" s="76"/>
      <c r="S247" s="88"/>
      <c r="T247" s="48">
        <v>0</v>
      </c>
      <c r="U247" s="48">
        <v>3</v>
      </c>
      <c r="V247" s="49">
        <v>41.82684</v>
      </c>
      <c r="W247" s="49">
        <v>0.001104</v>
      </c>
      <c r="X247" s="49">
        <v>0.005043</v>
      </c>
      <c r="Y247" s="49">
        <v>1.094821</v>
      </c>
      <c r="Z247" s="49">
        <v>0.5</v>
      </c>
      <c r="AA247" s="49">
        <v>0</v>
      </c>
      <c r="AB247" s="71">
        <v>247</v>
      </c>
      <c r="AC247" s="71"/>
      <c r="AD247" s="72"/>
      <c r="AE247" s="78" t="s">
        <v>2929</v>
      </c>
      <c r="AF247" s="78">
        <v>614</v>
      </c>
      <c r="AG247" s="78">
        <v>1519</v>
      </c>
      <c r="AH247" s="78">
        <v>3253</v>
      </c>
      <c r="AI247" s="78">
        <v>3315</v>
      </c>
      <c r="AJ247" s="78"/>
      <c r="AK247" s="78" t="s">
        <v>3305</v>
      </c>
      <c r="AL247" s="78" t="s">
        <v>3540</v>
      </c>
      <c r="AM247" s="83" t="s">
        <v>3781</v>
      </c>
      <c r="AN247" s="78"/>
      <c r="AO247" s="80">
        <v>42726.448912037034</v>
      </c>
      <c r="AP247" s="83" t="s">
        <v>4042</v>
      </c>
      <c r="AQ247" s="78" t="b">
        <v>1</v>
      </c>
      <c r="AR247" s="78" t="b">
        <v>0</v>
      </c>
      <c r="AS247" s="78" t="b">
        <v>0</v>
      </c>
      <c r="AT247" s="78"/>
      <c r="AU247" s="78">
        <v>28</v>
      </c>
      <c r="AV247" s="78"/>
      <c r="AW247" s="78" t="b">
        <v>1</v>
      </c>
      <c r="AX247" s="78" t="s">
        <v>4210</v>
      </c>
      <c r="AY247" s="83" t="s">
        <v>4455</v>
      </c>
      <c r="AZ247" s="78" t="s">
        <v>66</v>
      </c>
      <c r="BA247" s="78" t="str">
        <f>REPLACE(INDEX(GroupVertices[Group],MATCH(Vertices[[#This Row],[Vertex]],GroupVertices[Vertex],0)),1,1,"")</f>
        <v>4</v>
      </c>
      <c r="BB247" s="48"/>
      <c r="BC247" s="48"/>
      <c r="BD247" s="48"/>
      <c r="BE247" s="48"/>
      <c r="BF247" s="48" t="s">
        <v>5384</v>
      </c>
      <c r="BG247" s="48" t="s">
        <v>5411</v>
      </c>
      <c r="BH247" s="119" t="s">
        <v>5446</v>
      </c>
      <c r="BI247" s="119" t="s">
        <v>5476</v>
      </c>
      <c r="BJ247" s="119" t="s">
        <v>5323</v>
      </c>
      <c r="BK247" s="119" t="s">
        <v>5507</v>
      </c>
      <c r="BL247" s="119">
        <v>1</v>
      </c>
      <c r="BM247" s="123">
        <v>1.0101010101010102</v>
      </c>
      <c r="BN247" s="119">
        <v>1</v>
      </c>
      <c r="BO247" s="123">
        <v>1.0101010101010102</v>
      </c>
      <c r="BP247" s="119">
        <v>0</v>
      </c>
      <c r="BQ247" s="123">
        <v>0</v>
      </c>
      <c r="BR247" s="119">
        <v>97</v>
      </c>
      <c r="BS247" s="123">
        <v>97.97979797979798</v>
      </c>
      <c r="BT247" s="119">
        <v>99</v>
      </c>
      <c r="BU247" s="2"/>
      <c r="BV247" s="3"/>
      <c r="BW247" s="3"/>
      <c r="BX247" s="3"/>
      <c r="BY247" s="3"/>
    </row>
    <row r="248" spans="1:77" ht="41.45" customHeight="1">
      <c r="A248" s="64" t="s">
        <v>453</v>
      </c>
      <c r="C248" s="65"/>
      <c r="D248" s="65" t="s">
        <v>64</v>
      </c>
      <c r="E248" s="66">
        <v>163.3892865192457</v>
      </c>
      <c r="F248" s="68">
        <v>99.99824030925191</v>
      </c>
      <c r="G248" s="103" t="s">
        <v>929</v>
      </c>
      <c r="H248" s="65"/>
      <c r="I248" s="69" t="s">
        <v>453</v>
      </c>
      <c r="J248" s="70"/>
      <c r="K248" s="70"/>
      <c r="L248" s="69" t="s">
        <v>4872</v>
      </c>
      <c r="M248" s="73">
        <v>1.5864462699783823</v>
      </c>
      <c r="N248" s="74">
        <v>1124.494384765625</v>
      </c>
      <c r="O248" s="74">
        <v>8741.1025390625</v>
      </c>
      <c r="P248" s="75"/>
      <c r="Q248" s="76"/>
      <c r="R248" s="76"/>
      <c r="S248" s="88"/>
      <c r="T248" s="48">
        <v>0</v>
      </c>
      <c r="U248" s="48">
        <v>1</v>
      </c>
      <c r="V248" s="49">
        <v>0</v>
      </c>
      <c r="W248" s="49">
        <v>0.000948</v>
      </c>
      <c r="X248" s="49">
        <v>0.00283</v>
      </c>
      <c r="Y248" s="49">
        <v>0.493722</v>
      </c>
      <c r="Z248" s="49">
        <v>0</v>
      </c>
      <c r="AA248" s="49">
        <v>0</v>
      </c>
      <c r="AB248" s="71">
        <v>248</v>
      </c>
      <c r="AC248" s="71"/>
      <c r="AD248" s="72"/>
      <c r="AE248" s="78" t="s">
        <v>2930</v>
      </c>
      <c r="AF248" s="78">
        <v>299</v>
      </c>
      <c r="AG248" s="78">
        <v>662</v>
      </c>
      <c r="AH248" s="78">
        <v>2944</v>
      </c>
      <c r="AI248" s="78">
        <v>157454</v>
      </c>
      <c r="AJ248" s="78"/>
      <c r="AK248" s="78" t="s">
        <v>3306</v>
      </c>
      <c r="AL248" s="78"/>
      <c r="AM248" s="78"/>
      <c r="AN248" s="78"/>
      <c r="AO248" s="80">
        <v>42625.57571759259</v>
      </c>
      <c r="AP248" s="83" t="s">
        <v>4043</v>
      </c>
      <c r="AQ248" s="78" t="b">
        <v>1</v>
      </c>
      <c r="AR248" s="78" t="b">
        <v>0</v>
      </c>
      <c r="AS248" s="78" t="b">
        <v>0</v>
      </c>
      <c r="AT248" s="78"/>
      <c r="AU248" s="78">
        <v>11</v>
      </c>
      <c r="AV248" s="78"/>
      <c r="AW248" s="78" t="b">
        <v>0</v>
      </c>
      <c r="AX248" s="78" t="s">
        <v>4210</v>
      </c>
      <c r="AY248" s="83" t="s">
        <v>4456</v>
      </c>
      <c r="AZ248" s="78" t="s">
        <v>66</v>
      </c>
      <c r="BA248" s="78" t="str">
        <f>REPLACE(INDEX(GroupVertices[Group],MATCH(Vertices[[#This Row],[Vertex]],GroupVertices[Vertex],0)),1,1,"")</f>
        <v>1</v>
      </c>
      <c r="BB248" s="48"/>
      <c r="BC248" s="48"/>
      <c r="BD248" s="48"/>
      <c r="BE248" s="48"/>
      <c r="BF248" s="48" t="s">
        <v>660</v>
      </c>
      <c r="BG248" s="48" t="s">
        <v>660</v>
      </c>
      <c r="BH248" s="119" t="s">
        <v>5427</v>
      </c>
      <c r="BI248" s="119" t="s">
        <v>5427</v>
      </c>
      <c r="BJ248" s="119" t="s">
        <v>5494</v>
      </c>
      <c r="BK248" s="119" t="s">
        <v>5494</v>
      </c>
      <c r="BL248" s="119">
        <v>1</v>
      </c>
      <c r="BM248" s="123">
        <v>2.9411764705882355</v>
      </c>
      <c r="BN248" s="119">
        <v>0</v>
      </c>
      <c r="BO248" s="123">
        <v>0</v>
      </c>
      <c r="BP248" s="119">
        <v>0</v>
      </c>
      <c r="BQ248" s="123">
        <v>0</v>
      </c>
      <c r="BR248" s="119">
        <v>33</v>
      </c>
      <c r="BS248" s="123">
        <v>97.05882352941177</v>
      </c>
      <c r="BT248" s="119">
        <v>34</v>
      </c>
      <c r="BU248" s="2"/>
      <c r="BV248" s="3"/>
      <c r="BW248" s="3"/>
      <c r="BX248" s="3"/>
      <c r="BY248" s="3"/>
    </row>
    <row r="249" spans="1:77" ht="41.45" customHeight="1">
      <c r="A249" s="64" t="s">
        <v>454</v>
      </c>
      <c r="C249" s="65"/>
      <c r="D249" s="65" t="s">
        <v>64</v>
      </c>
      <c r="E249" s="66">
        <v>200.81397911397158</v>
      </c>
      <c r="F249" s="68">
        <v>99.95083764292171</v>
      </c>
      <c r="G249" s="103" t="s">
        <v>930</v>
      </c>
      <c r="H249" s="65"/>
      <c r="I249" s="69" t="s">
        <v>454</v>
      </c>
      <c r="J249" s="70"/>
      <c r="K249" s="70"/>
      <c r="L249" s="69" t="s">
        <v>4873</v>
      </c>
      <c r="M249" s="73">
        <v>17.384174868957974</v>
      </c>
      <c r="N249" s="74">
        <v>6333.1962890625</v>
      </c>
      <c r="O249" s="74">
        <v>6940.47314453125</v>
      </c>
      <c r="P249" s="75"/>
      <c r="Q249" s="76"/>
      <c r="R249" s="76"/>
      <c r="S249" s="88"/>
      <c r="T249" s="48">
        <v>0</v>
      </c>
      <c r="U249" s="48">
        <v>1</v>
      </c>
      <c r="V249" s="49">
        <v>0</v>
      </c>
      <c r="W249" s="49">
        <v>0.000877</v>
      </c>
      <c r="X249" s="49">
        <v>0.001844</v>
      </c>
      <c r="Y249" s="49">
        <v>0.485296</v>
      </c>
      <c r="Z249" s="49">
        <v>0</v>
      </c>
      <c r="AA249" s="49">
        <v>0</v>
      </c>
      <c r="AB249" s="71">
        <v>249</v>
      </c>
      <c r="AC249" s="71"/>
      <c r="AD249" s="72"/>
      <c r="AE249" s="78" t="s">
        <v>2931</v>
      </c>
      <c r="AF249" s="78">
        <v>852</v>
      </c>
      <c r="AG249" s="78">
        <v>18495</v>
      </c>
      <c r="AH249" s="78">
        <v>1689</v>
      </c>
      <c r="AI249" s="78">
        <v>442</v>
      </c>
      <c r="AJ249" s="78"/>
      <c r="AK249" s="78" t="s">
        <v>3307</v>
      </c>
      <c r="AL249" s="78" t="s">
        <v>3610</v>
      </c>
      <c r="AM249" s="83" t="s">
        <v>3782</v>
      </c>
      <c r="AN249" s="78"/>
      <c r="AO249" s="80">
        <v>40627.73900462963</v>
      </c>
      <c r="AP249" s="83" t="s">
        <v>4044</v>
      </c>
      <c r="AQ249" s="78" t="b">
        <v>0</v>
      </c>
      <c r="AR249" s="78" t="b">
        <v>0</v>
      </c>
      <c r="AS249" s="78" t="b">
        <v>1</v>
      </c>
      <c r="AT249" s="78"/>
      <c r="AU249" s="78">
        <v>570</v>
      </c>
      <c r="AV249" s="83" t="s">
        <v>4181</v>
      </c>
      <c r="AW249" s="78" t="b">
        <v>0</v>
      </c>
      <c r="AX249" s="78" t="s">
        <v>4210</v>
      </c>
      <c r="AY249" s="83" t="s">
        <v>4457</v>
      </c>
      <c r="AZ249" s="78" t="s">
        <v>66</v>
      </c>
      <c r="BA249" s="78" t="str">
        <f>REPLACE(INDEX(GroupVertices[Group],MATCH(Vertices[[#This Row],[Vertex]],GroupVertices[Vertex],0)),1,1,"")</f>
        <v>2</v>
      </c>
      <c r="BB249" s="48"/>
      <c r="BC249" s="48"/>
      <c r="BD249" s="48"/>
      <c r="BE249" s="48"/>
      <c r="BF249" s="48" t="s">
        <v>667</v>
      </c>
      <c r="BG249" s="48" t="s">
        <v>667</v>
      </c>
      <c r="BH249" s="119" t="s">
        <v>5444</v>
      </c>
      <c r="BI249" s="119" t="s">
        <v>5444</v>
      </c>
      <c r="BJ249" s="119" t="s">
        <v>5507</v>
      </c>
      <c r="BK249" s="119" t="s">
        <v>5507</v>
      </c>
      <c r="BL249" s="119">
        <v>1</v>
      </c>
      <c r="BM249" s="123">
        <v>3.8461538461538463</v>
      </c>
      <c r="BN249" s="119">
        <v>0</v>
      </c>
      <c r="BO249" s="123">
        <v>0</v>
      </c>
      <c r="BP249" s="119">
        <v>0</v>
      </c>
      <c r="BQ249" s="123">
        <v>0</v>
      </c>
      <c r="BR249" s="119">
        <v>25</v>
      </c>
      <c r="BS249" s="123">
        <v>96.15384615384616</v>
      </c>
      <c r="BT249" s="119">
        <v>26</v>
      </c>
      <c r="BU249" s="2"/>
      <c r="BV249" s="3"/>
      <c r="BW249" s="3"/>
      <c r="BX249" s="3"/>
      <c r="BY249" s="3"/>
    </row>
    <row r="250" spans="1:77" ht="41.45" customHeight="1">
      <c r="A250" s="64" t="s">
        <v>455</v>
      </c>
      <c r="C250" s="65"/>
      <c r="D250" s="65" t="s">
        <v>64</v>
      </c>
      <c r="E250" s="66">
        <v>163.24658035110565</v>
      </c>
      <c r="F250" s="68">
        <v>99.99842106298435</v>
      </c>
      <c r="G250" s="103" t="s">
        <v>931</v>
      </c>
      <c r="H250" s="65"/>
      <c r="I250" s="69" t="s">
        <v>455</v>
      </c>
      <c r="J250" s="70"/>
      <c r="K250" s="70"/>
      <c r="L250" s="69" t="s">
        <v>4874</v>
      </c>
      <c r="M250" s="73">
        <v>1.5262070760833217</v>
      </c>
      <c r="N250" s="74">
        <v>7257.33544921875</v>
      </c>
      <c r="O250" s="74">
        <v>8640.8828125</v>
      </c>
      <c r="P250" s="75"/>
      <c r="Q250" s="76"/>
      <c r="R250" s="76"/>
      <c r="S250" s="88"/>
      <c r="T250" s="48">
        <v>0</v>
      </c>
      <c r="U250" s="48">
        <v>2</v>
      </c>
      <c r="V250" s="49">
        <v>0</v>
      </c>
      <c r="W250" s="49">
        <v>0.001103</v>
      </c>
      <c r="X250" s="49">
        <v>0.004674</v>
      </c>
      <c r="Y250" s="49">
        <v>0.829018</v>
      </c>
      <c r="Z250" s="49">
        <v>1</v>
      </c>
      <c r="AA250" s="49">
        <v>0</v>
      </c>
      <c r="AB250" s="71">
        <v>250</v>
      </c>
      <c r="AC250" s="71"/>
      <c r="AD250" s="72"/>
      <c r="AE250" s="78" t="s">
        <v>2932</v>
      </c>
      <c r="AF250" s="78">
        <v>53</v>
      </c>
      <c r="AG250" s="78">
        <v>594</v>
      </c>
      <c r="AH250" s="78">
        <v>449415</v>
      </c>
      <c r="AI250" s="78">
        <v>10506</v>
      </c>
      <c r="AJ250" s="78"/>
      <c r="AK250" s="78" t="s">
        <v>3308</v>
      </c>
      <c r="AL250" s="78"/>
      <c r="AM250" s="78"/>
      <c r="AN250" s="78"/>
      <c r="AO250" s="80">
        <v>40647.04759259259</v>
      </c>
      <c r="AP250" s="83" t="s">
        <v>4045</v>
      </c>
      <c r="AQ250" s="78" t="b">
        <v>1</v>
      </c>
      <c r="AR250" s="78" t="b">
        <v>0</v>
      </c>
      <c r="AS250" s="78" t="b">
        <v>1</v>
      </c>
      <c r="AT250" s="78"/>
      <c r="AU250" s="78">
        <v>42</v>
      </c>
      <c r="AV250" s="83" t="s">
        <v>4181</v>
      </c>
      <c r="AW250" s="78" t="b">
        <v>0</v>
      </c>
      <c r="AX250" s="78" t="s">
        <v>4210</v>
      </c>
      <c r="AY250" s="83" t="s">
        <v>4458</v>
      </c>
      <c r="AZ250" s="78" t="s">
        <v>66</v>
      </c>
      <c r="BA250" s="78" t="str">
        <f>REPLACE(INDEX(GroupVertices[Group],MATCH(Vertices[[#This Row],[Vertex]],GroupVertices[Vertex],0)),1,1,"")</f>
        <v>2</v>
      </c>
      <c r="BB250" s="48"/>
      <c r="BC250" s="48"/>
      <c r="BD250" s="48"/>
      <c r="BE250" s="48"/>
      <c r="BF250" s="48" t="s">
        <v>5385</v>
      </c>
      <c r="BG250" s="48" t="s">
        <v>5385</v>
      </c>
      <c r="BH250" s="119" t="s">
        <v>5444</v>
      </c>
      <c r="BI250" s="119" t="s">
        <v>5477</v>
      </c>
      <c r="BJ250" s="119" t="s">
        <v>5508</v>
      </c>
      <c r="BK250" s="119" t="s">
        <v>5521</v>
      </c>
      <c r="BL250" s="119">
        <v>2</v>
      </c>
      <c r="BM250" s="123">
        <v>3.3333333333333335</v>
      </c>
      <c r="BN250" s="119">
        <v>0</v>
      </c>
      <c r="BO250" s="123">
        <v>0</v>
      </c>
      <c r="BP250" s="119">
        <v>0</v>
      </c>
      <c r="BQ250" s="123">
        <v>0</v>
      </c>
      <c r="BR250" s="119">
        <v>58</v>
      </c>
      <c r="BS250" s="123">
        <v>96.66666666666667</v>
      </c>
      <c r="BT250" s="119">
        <v>60</v>
      </c>
      <c r="BU250" s="2"/>
      <c r="BV250" s="3"/>
      <c r="BW250" s="3"/>
      <c r="BX250" s="3"/>
      <c r="BY250" s="3"/>
    </row>
    <row r="251" spans="1:77" ht="41.45" customHeight="1">
      <c r="A251" s="64" t="s">
        <v>456</v>
      </c>
      <c r="C251" s="65"/>
      <c r="D251" s="65" t="s">
        <v>64</v>
      </c>
      <c r="E251" s="66">
        <v>162.63168465603167</v>
      </c>
      <c r="F251" s="68">
        <v>99.99919989891968</v>
      </c>
      <c r="G251" s="103" t="s">
        <v>932</v>
      </c>
      <c r="H251" s="65"/>
      <c r="I251" s="69" t="s">
        <v>456</v>
      </c>
      <c r="J251" s="70"/>
      <c r="K251" s="70"/>
      <c r="L251" s="69" t="s">
        <v>4875</v>
      </c>
      <c r="M251" s="73">
        <v>1.266647020035488</v>
      </c>
      <c r="N251" s="74">
        <v>7700.0537109375</v>
      </c>
      <c r="O251" s="74">
        <v>4650.96435546875</v>
      </c>
      <c r="P251" s="75"/>
      <c r="Q251" s="76"/>
      <c r="R251" s="76"/>
      <c r="S251" s="88"/>
      <c r="T251" s="48">
        <v>0</v>
      </c>
      <c r="U251" s="48">
        <v>1</v>
      </c>
      <c r="V251" s="49">
        <v>0</v>
      </c>
      <c r="W251" s="49">
        <v>0.000877</v>
      </c>
      <c r="X251" s="49">
        <v>0.001844</v>
      </c>
      <c r="Y251" s="49">
        <v>0.485296</v>
      </c>
      <c r="Z251" s="49">
        <v>0</v>
      </c>
      <c r="AA251" s="49">
        <v>0</v>
      </c>
      <c r="AB251" s="71">
        <v>251</v>
      </c>
      <c r="AC251" s="71"/>
      <c r="AD251" s="72"/>
      <c r="AE251" s="78" t="s">
        <v>2933</v>
      </c>
      <c r="AF251" s="78">
        <v>767</v>
      </c>
      <c r="AG251" s="78">
        <v>301</v>
      </c>
      <c r="AH251" s="78">
        <v>20393</v>
      </c>
      <c r="AI251" s="78">
        <v>5096</v>
      </c>
      <c r="AJ251" s="78"/>
      <c r="AK251" s="78" t="s">
        <v>3309</v>
      </c>
      <c r="AL251" s="78"/>
      <c r="AM251" s="78"/>
      <c r="AN251" s="78"/>
      <c r="AO251" s="80">
        <v>41994.38491898148</v>
      </c>
      <c r="AP251" s="83" t="s">
        <v>4046</v>
      </c>
      <c r="AQ251" s="78" t="b">
        <v>1</v>
      </c>
      <c r="AR251" s="78" t="b">
        <v>0</v>
      </c>
      <c r="AS251" s="78" t="b">
        <v>0</v>
      </c>
      <c r="AT251" s="78"/>
      <c r="AU251" s="78">
        <v>1</v>
      </c>
      <c r="AV251" s="83" t="s">
        <v>4181</v>
      </c>
      <c r="AW251" s="78" t="b">
        <v>0</v>
      </c>
      <c r="AX251" s="78" t="s">
        <v>4210</v>
      </c>
      <c r="AY251" s="83" t="s">
        <v>4459</v>
      </c>
      <c r="AZ251" s="78" t="s">
        <v>66</v>
      </c>
      <c r="BA251" s="78" t="str">
        <f>REPLACE(INDEX(GroupVertices[Group],MATCH(Vertices[[#This Row],[Vertex]],GroupVertices[Vertex],0)),1,1,"")</f>
        <v>2</v>
      </c>
      <c r="BB251" s="48"/>
      <c r="BC251" s="48"/>
      <c r="BD251" s="48"/>
      <c r="BE251" s="48"/>
      <c r="BF251" s="48" t="s">
        <v>667</v>
      </c>
      <c r="BG251" s="48" t="s">
        <v>667</v>
      </c>
      <c r="BH251" s="119" t="s">
        <v>5444</v>
      </c>
      <c r="BI251" s="119" t="s">
        <v>5444</v>
      </c>
      <c r="BJ251" s="119" t="s">
        <v>5507</v>
      </c>
      <c r="BK251" s="119" t="s">
        <v>5507</v>
      </c>
      <c r="BL251" s="119">
        <v>1</v>
      </c>
      <c r="BM251" s="123">
        <v>3.8461538461538463</v>
      </c>
      <c r="BN251" s="119">
        <v>0</v>
      </c>
      <c r="BO251" s="123">
        <v>0</v>
      </c>
      <c r="BP251" s="119">
        <v>0</v>
      </c>
      <c r="BQ251" s="123">
        <v>0</v>
      </c>
      <c r="BR251" s="119">
        <v>25</v>
      </c>
      <c r="BS251" s="123">
        <v>96.15384615384616</v>
      </c>
      <c r="BT251" s="119">
        <v>26</v>
      </c>
      <c r="BU251" s="2"/>
      <c r="BV251" s="3"/>
      <c r="BW251" s="3"/>
      <c r="BX251" s="3"/>
      <c r="BY251" s="3"/>
    </row>
    <row r="252" spans="1:77" ht="41.45" customHeight="1">
      <c r="A252" s="64" t="s">
        <v>457</v>
      </c>
      <c r="C252" s="65"/>
      <c r="D252" s="65" t="s">
        <v>64</v>
      </c>
      <c r="E252" s="66">
        <v>162.46589366657483</v>
      </c>
      <c r="F252" s="68">
        <v>99.99940989222647</v>
      </c>
      <c r="G252" s="103" t="s">
        <v>723</v>
      </c>
      <c r="H252" s="65"/>
      <c r="I252" s="69" t="s">
        <v>457</v>
      </c>
      <c r="J252" s="70"/>
      <c r="K252" s="70"/>
      <c r="L252" s="69" t="s">
        <v>4876</v>
      </c>
      <c r="M252" s="73">
        <v>1.196663250657403</v>
      </c>
      <c r="N252" s="74">
        <v>7527.74462890625</v>
      </c>
      <c r="O252" s="74">
        <v>4381.0908203125</v>
      </c>
      <c r="P252" s="75"/>
      <c r="Q252" s="76"/>
      <c r="R252" s="76"/>
      <c r="S252" s="88"/>
      <c r="T252" s="48">
        <v>0</v>
      </c>
      <c r="U252" s="48">
        <v>1</v>
      </c>
      <c r="V252" s="49">
        <v>0</v>
      </c>
      <c r="W252" s="49">
        <v>0.000877</v>
      </c>
      <c r="X252" s="49">
        <v>0.001844</v>
      </c>
      <c r="Y252" s="49">
        <v>0.485296</v>
      </c>
      <c r="Z252" s="49">
        <v>0</v>
      </c>
      <c r="AA252" s="49">
        <v>0</v>
      </c>
      <c r="AB252" s="71">
        <v>252</v>
      </c>
      <c r="AC252" s="71"/>
      <c r="AD252" s="72"/>
      <c r="AE252" s="78" t="s">
        <v>2934</v>
      </c>
      <c r="AF252" s="78">
        <v>1520</v>
      </c>
      <c r="AG252" s="78">
        <v>222</v>
      </c>
      <c r="AH252" s="78">
        <v>57720</v>
      </c>
      <c r="AI252" s="78">
        <v>16467</v>
      </c>
      <c r="AJ252" s="78"/>
      <c r="AK252" s="78" t="s">
        <v>3310</v>
      </c>
      <c r="AL252" s="78" t="s">
        <v>3511</v>
      </c>
      <c r="AM252" s="78"/>
      <c r="AN252" s="78"/>
      <c r="AO252" s="80">
        <v>43458.51744212963</v>
      </c>
      <c r="AP252" s="78"/>
      <c r="AQ252" s="78" t="b">
        <v>1</v>
      </c>
      <c r="AR252" s="78" t="b">
        <v>1</v>
      </c>
      <c r="AS252" s="78" t="b">
        <v>0</v>
      </c>
      <c r="AT252" s="78"/>
      <c r="AU252" s="78">
        <v>1</v>
      </c>
      <c r="AV252" s="78"/>
      <c r="AW252" s="78" t="b">
        <v>0</v>
      </c>
      <c r="AX252" s="78" t="s">
        <v>4210</v>
      </c>
      <c r="AY252" s="83" t="s">
        <v>4460</v>
      </c>
      <c r="AZ252" s="78" t="s">
        <v>66</v>
      </c>
      <c r="BA252" s="78" t="str">
        <f>REPLACE(INDEX(GroupVertices[Group],MATCH(Vertices[[#This Row],[Vertex]],GroupVertices[Vertex],0)),1,1,"")</f>
        <v>2</v>
      </c>
      <c r="BB252" s="48"/>
      <c r="BC252" s="48"/>
      <c r="BD252" s="48"/>
      <c r="BE252" s="48"/>
      <c r="BF252" s="48" t="s">
        <v>667</v>
      </c>
      <c r="BG252" s="48" t="s">
        <v>667</v>
      </c>
      <c r="BH252" s="119" t="s">
        <v>5444</v>
      </c>
      <c r="BI252" s="119" t="s">
        <v>5444</v>
      </c>
      <c r="BJ252" s="119" t="s">
        <v>5507</v>
      </c>
      <c r="BK252" s="119" t="s">
        <v>5507</v>
      </c>
      <c r="BL252" s="119">
        <v>1</v>
      </c>
      <c r="BM252" s="123">
        <v>3.8461538461538463</v>
      </c>
      <c r="BN252" s="119">
        <v>0</v>
      </c>
      <c r="BO252" s="123">
        <v>0</v>
      </c>
      <c r="BP252" s="119">
        <v>0</v>
      </c>
      <c r="BQ252" s="123">
        <v>0</v>
      </c>
      <c r="BR252" s="119">
        <v>25</v>
      </c>
      <c r="BS252" s="123">
        <v>96.15384615384616</v>
      </c>
      <c r="BT252" s="119">
        <v>26</v>
      </c>
      <c r="BU252" s="2"/>
      <c r="BV252" s="3"/>
      <c r="BW252" s="3"/>
      <c r="BX252" s="3"/>
      <c r="BY252" s="3"/>
    </row>
    <row r="253" spans="1:77" ht="41.45" customHeight="1">
      <c r="A253" s="64" t="s">
        <v>458</v>
      </c>
      <c r="C253" s="65"/>
      <c r="D253" s="65" t="s">
        <v>64</v>
      </c>
      <c r="E253" s="66">
        <v>163.05560592021237</v>
      </c>
      <c r="F253" s="68">
        <v>99.99866295400864</v>
      </c>
      <c r="G253" s="103" t="s">
        <v>933</v>
      </c>
      <c r="H253" s="65"/>
      <c r="I253" s="69" t="s">
        <v>458</v>
      </c>
      <c r="J253" s="70"/>
      <c r="K253" s="70"/>
      <c r="L253" s="69" t="s">
        <v>4877</v>
      </c>
      <c r="M253" s="73">
        <v>1.4455928607237556</v>
      </c>
      <c r="N253" s="74">
        <v>5953.7841796875</v>
      </c>
      <c r="O253" s="74">
        <v>2578.5234375</v>
      </c>
      <c r="P253" s="75"/>
      <c r="Q253" s="76"/>
      <c r="R253" s="76"/>
      <c r="S253" s="88"/>
      <c r="T253" s="48">
        <v>0</v>
      </c>
      <c r="U253" s="48">
        <v>2</v>
      </c>
      <c r="V253" s="49">
        <v>0</v>
      </c>
      <c r="W253" s="49">
        <v>0.001103</v>
      </c>
      <c r="X253" s="49">
        <v>0.004674</v>
      </c>
      <c r="Y253" s="49">
        <v>0.829018</v>
      </c>
      <c r="Z253" s="49">
        <v>1</v>
      </c>
      <c r="AA253" s="49">
        <v>0</v>
      </c>
      <c r="AB253" s="71">
        <v>253</v>
      </c>
      <c r="AC253" s="71"/>
      <c r="AD253" s="72"/>
      <c r="AE253" s="78" t="s">
        <v>2935</v>
      </c>
      <c r="AF253" s="78">
        <v>139</v>
      </c>
      <c r="AG253" s="78">
        <v>503</v>
      </c>
      <c r="AH253" s="78">
        <v>381</v>
      </c>
      <c r="AI253" s="78">
        <v>502</v>
      </c>
      <c r="AJ253" s="78"/>
      <c r="AK253" s="78" t="s">
        <v>3311</v>
      </c>
      <c r="AL253" s="78" t="s">
        <v>3457</v>
      </c>
      <c r="AM253" s="83" t="s">
        <v>3783</v>
      </c>
      <c r="AN253" s="78"/>
      <c r="AO253" s="80">
        <v>43277.71178240741</v>
      </c>
      <c r="AP253" s="83" t="s">
        <v>4047</v>
      </c>
      <c r="AQ253" s="78" t="b">
        <v>1</v>
      </c>
      <c r="AR253" s="78" t="b">
        <v>0</v>
      </c>
      <c r="AS253" s="78" t="b">
        <v>1</v>
      </c>
      <c r="AT253" s="78"/>
      <c r="AU253" s="78">
        <v>4</v>
      </c>
      <c r="AV253" s="78"/>
      <c r="AW253" s="78" t="b">
        <v>0</v>
      </c>
      <c r="AX253" s="78" t="s">
        <v>4210</v>
      </c>
      <c r="AY253" s="83" t="s">
        <v>4461</v>
      </c>
      <c r="AZ253" s="78" t="s">
        <v>66</v>
      </c>
      <c r="BA253" s="78" t="str">
        <f>REPLACE(INDEX(GroupVertices[Group],MATCH(Vertices[[#This Row],[Vertex]],GroupVertices[Vertex],0)),1,1,"")</f>
        <v>2</v>
      </c>
      <c r="BB253" s="48"/>
      <c r="BC253" s="48"/>
      <c r="BD253" s="48"/>
      <c r="BE253" s="48"/>
      <c r="BF253" s="48" t="s">
        <v>5386</v>
      </c>
      <c r="BG253" s="48" t="s">
        <v>5412</v>
      </c>
      <c r="BH253" s="119" t="s">
        <v>5445</v>
      </c>
      <c r="BI253" s="119" t="s">
        <v>5478</v>
      </c>
      <c r="BJ253" s="119" t="s">
        <v>5323</v>
      </c>
      <c r="BK253" s="119" t="s">
        <v>5522</v>
      </c>
      <c r="BL253" s="119">
        <v>2</v>
      </c>
      <c r="BM253" s="123">
        <v>2</v>
      </c>
      <c r="BN253" s="119">
        <v>0</v>
      </c>
      <c r="BO253" s="123">
        <v>0</v>
      </c>
      <c r="BP253" s="119">
        <v>0</v>
      </c>
      <c r="BQ253" s="123">
        <v>0</v>
      </c>
      <c r="BR253" s="119">
        <v>98</v>
      </c>
      <c r="BS253" s="123">
        <v>98</v>
      </c>
      <c r="BT253" s="119">
        <v>100</v>
      </c>
      <c r="BU253" s="2"/>
      <c r="BV253" s="3"/>
      <c r="BW253" s="3"/>
      <c r="BX253" s="3"/>
      <c r="BY253" s="3"/>
    </row>
    <row r="254" spans="1:77" ht="41.45" customHeight="1">
      <c r="A254" s="64" t="s">
        <v>459</v>
      </c>
      <c r="C254" s="65"/>
      <c r="D254" s="65" t="s">
        <v>64</v>
      </c>
      <c r="E254" s="66">
        <v>163.8425884651023</v>
      </c>
      <c r="F254" s="68">
        <v>99.99766615033714</v>
      </c>
      <c r="G254" s="103" t="s">
        <v>934</v>
      </c>
      <c r="H254" s="65"/>
      <c r="I254" s="69" t="s">
        <v>459</v>
      </c>
      <c r="J254" s="70"/>
      <c r="K254" s="70"/>
      <c r="L254" s="69" t="s">
        <v>4878</v>
      </c>
      <c r="M254" s="73">
        <v>1.7777942976450447</v>
      </c>
      <c r="N254" s="74">
        <v>4492.8447265625</v>
      </c>
      <c r="O254" s="74">
        <v>7126.14306640625</v>
      </c>
      <c r="P254" s="75"/>
      <c r="Q254" s="76"/>
      <c r="R254" s="76"/>
      <c r="S254" s="88"/>
      <c r="T254" s="48">
        <v>0</v>
      </c>
      <c r="U254" s="48">
        <v>1</v>
      </c>
      <c r="V254" s="49">
        <v>0</v>
      </c>
      <c r="W254" s="49">
        <v>0.000877</v>
      </c>
      <c r="X254" s="49">
        <v>0.001844</v>
      </c>
      <c r="Y254" s="49">
        <v>0.485296</v>
      </c>
      <c r="Z254" s="49">
        <v>0</v>
      </c>
      <c r="AA254" s="49">
        <v>0</v>
      </c>
      <c r="AB254" s="71">
        <v>254</v>
      </c>
      <c r="AC254" s="71"/>
      <c r="AD254" s="72"/>
      <c r="AE254" s="78" t="s">
        <v>2936</v>
      </c>
      <c r="AF254" s="78">
        <v>1886</v>
      </c>
      <c r="AG254" s="78">
        <v>878</v>
      </c>
      <c r="AH254" s="78">
        <v>87750</v>
      </c>
      <c r="AI254" s="78">
        <v>232</v>
      </c>
      <c r="AJ254" s="78"/>
      <c r="AK254" s="78" t="s">
        <v>3312</v>
      </c>
      <c r="AL254" s="78" t="s">
        <v>3611</v>
      </c>
      <c r="AM254" s="78"/>
      <c r="AN254" s="78"/>
      <c r="AO254" s="80">
        <v>40728.76641203704</v>
      </c>
      <c r="AP254" s="83" t="s">
        <v>4048</v>
      </c>
      <c r="AQ254" s="78" t="b">
        <v>1</v>
      </c>
      <c r="AR254" s="78" t="b">
        <v>0</v>
      </c>
      <c r="AS254" s="78" t="b">
        <v>1</v>
      </c>
      <c r="AT254" s="78"/>
      <c r="AU254" s="78">
        <v>33</v>
      </c>
      <c r="AV254" s="83" t="s">
        <v>4181</v>
      </c>
      <c r="AW254" s="78" t="b">
        <v>0</v>
      </c>
      <c r="AX254" s="78" t="s">
        <v>4210</v>
      </c>
      <c r="AY254" s="83" t="s">
        <v>4462</v>
      </c>
      <c r="AZ254" s="78" t="s">
        <v>66</v>
      </c>
      <c r="BA254" s="78" t="str">
        <f>REPLACE(INDEX(GroupVertices[Group],MATCH(Vertices[[#This Row],[Vertex]],GroupVertices[Vertex],0)),1,1,"")</f>
        <v>2</v>
      </c>
      <c r="BB254" s="48"/>
      <c r="BC254" s="48"/>
      <c r="BD254" s="48"/>
      <c r="BE254" s="48"/>
      <c r="BF254" s="48" t="s">
        <v>667</v>
      </c>
      <c r="BG254" s="48" t="s">
        <v>667</v>
      </c>
      <c r="BH254" s="119" t="s">
        <v>5444</v>
      </c>
      <c r="BI254" s="119" t="s">
        <v>5444</v>
      </c>
      <c r="BJ254" s="119" t="s">
        <v>5507</v>
      </c>
      <c r="BK254" s="119" t="s">
        <v>5507</v>
      </c>
      <c r="BL254" s="119">
        <v>1</v>
      </c>
      <c r="BM254" s="123">
        <v>3.8461538461538463</v>
      </c>
      <c r="BN254" s="119">
        <v>0</v>
      </c>
      <c r="BO254" s="123">
        <v>0</v>
      </c>
      <c r="BP254" s="119">
        <v>0</v>
      </c>
      <c r="BQ254" s="123">
        <v>0</v>
      </c>
      <c r="BR254" s="119">
        <v>25</v>
      </c>
      <c r="BS254" s="123">
        <v>96.15384615384616</v>
      </c>
      <c r="BT254" s="119">
        <v>26</v>
      </c>
      <c r="BU254" s="2"/>
      <c r="BV254" s="3"/>
      <c r="BW254" s="3"/>
      <c r="BX254" s="3"/>
      <c r="BY254" s="3"/>
    </row>
    <row r="255" spans="1:77" ht="41.45" customHeight="1">
      <c r="A255" s="64" t="s">
        <v>460</v>
      </c>
      <c r="C255" s="65"/>
      <c r="D255" s="65" t="s">
        <v>64</v>
      </c>
      <c r="E255" s="66">
        <v>163.66000851468783</v>
      </c>
      <c r="F255" s="68">
        <v>99.99789740878892</v>
      </c>
      <c r="G255" s="103" t="s">
        <v>935</v>
      </c>
      <c r="H255" s="65"/>
      <c r="I255" s="69" t="s">
        <v>460</v>
      </c>
      <c r="J255" s="70"/>
      <c r="K255" s="70"/>
      <c r="L255" s="69" t="s">
        <v>4879</v>
      </c>
      <c r="M255" s="73">
        <v>1.7007235642793055</v>
      </c>
      <c r="N255" s="74">
        <v>7377.72509765625</v>
      </c>
      <c r="O255" s="74">
        <v>5086.76416015625</v>
      </c>
      <c r="P255" s="75"/>
      <c r="Q255" s="76"/>
      <c r="R255" s="76"/>
      <c r="S255" s="88"/>
      <c r="T255" s="48">
        <v>0</v>
      </c>
      <c r="U255" s="48">
        <v>1</v>
      </c>
      <c r="V255" s="49">
        <v>0</v>
      </c>
      <c r="W255" s="49">
        <v>0.000877</v>
      </c>
      <c r="X255" s="49">
        <v>0.001844</v>
      </c>
      <c r="Y255" s="49">
        <v>0.485296</v>
      </c>
      <c r="Z255" s="49">
        <v>0</v>
      </c>
      <c r="AA255" s="49">
        <v>0</v>
      </c>
      <c r="AB255" s="71">
        <v>255</v>
      </c>
      <c r="AC255" s="71"/>
      <c r="AD255" s="72"/>
      <c r="AE255" s="78" t="s">
        <v>2937</v>
      </c>
      <c r="AF255" s="78">
        <v>2079</v>
      </c>
      <c r="AG255" s="78">
        <v>791</v>
      </c>
      <c r="AH255" s="78">
        <v>65547</v>
      </c>
      <c r="AI255" s="78">
        <v>51357</v>
      </c>
      <c r="AJ255" s="78"/>
      <c r="AK255" s="78" t="s">
        <v>3313</v>
      </c>
      <c r="AL255" s="78"/>
      <c r="AM255" s="83" t="s">
        <v>3784</v>
      </c>
      <c r="AN255" s="78"/>
      <c r="AO255" s="80">
        <v>42289.40831018519</v>
      </c>
      <c r="AP255" s="83" t="s">
        <v>4049</v>
      </c>
      <c r="AQ255" s="78" t="b">
        <v>1</v>
      </c>
      <c r="AR255" s="78" t="b">
        <v>0</v>
      </c>
      <c r="AS255" s="78" t="b">
        <v>0</v>
      </c>
      <c r="AT255" s="78"/>
      <c r="AU255" s="78">
        <v>69</v>
      </c>
      <c r="AV255" s="83" t="s">
        <v>4181</v>
      </c>
      <c r="AW255" s="78" t="b">
        <v>0</v>
      </c>
      <c r="AX255" s="78" t="s">
        <v>4210</v>
      </c>
      <c r="AY255" s="83" t="s">
        <v>4463</v>
      </c>
      <c r="AZ255" s="78" t="s">
        <v>66</v>
      </c>
      <c r="BA255" s="78" t="str">
        <f>REPLACE(INDEX(GroupVertices[Group],MATCH(Vertices[[#This Row],[Vertex]],GroupVertices[Vertex],0)),1,1,"")</f>
        <v>2</v>
      </c>
      <c r="BB255" s="48"/>
      <c r="BC255" s="48"/>
      <c r="BD255" s="48"/>
      <c r="BE255" s="48"/>
      <c r="BF255" s="48" t="s">
        <v>667</v>
      </c>
      <c r="BG255" s="48" t="s">
        <v>667</v>
      </c>
      <c r="BH255" s="119" t="s">
        <v>5444</v>
      </c>
      <c r="BI255" s="119" t="s">
        <v>5444</v>
      </c>
      <c r="BJ255" s="119" t="s">
        <v>5507</v>
      </c>
      <c r="BK255" s="119" t="s">
        <v>5507</v>
      </c>
      <c r="BL255" s="119">
        <v>1</v>
      </c>
      <c r="BM255" s="123">
        <v>3.8461538461538463</v>
      </c>
      <c r="BN255" s="119">
        <v>0</v>
      </c>
      <c r="BO255" s="123">
        <v>0</v>
      </c>
      <c r="BP255" s="119">
        <v>0</v>
      </c>
      <c r="BQ255" s="123">
        <v>0</v>
      </c>
      <c r="BR255" s="119">
        <v>25</v>
      </c>
      <c r="BS255" s="123">
        <v>96.15384615384616</v>
      </c>
      <c r="BT255" s="119">
        <v>26</v>
      </c>
      <c r="BU255" s="2"/>
      <c r="BV255" s="3"/>
      <c r="BW255" s="3"/>
      <c r="BX255" s="3"/>
      <c r="BY255" s="3"/>
    </row>
    <row r="256" spans="1:77" ht="41.45" customHeight="1">
      <c r="A256" s="64" t="s">
        <v>461</v>
      </c>
      <c r="C256" s="65"/>
      <c r="D256" s="65" t="s">
        <v>64</v>
      </c>
      <c r="E256" s="66">
        <v>162.1888758107736</v>
      </c>
      <c r="F256" s="68">
        <v>99.99976076711884</v>
      </c>
      <c r="G256" s="103" t="s">
        <v>936</v>
      </c>
      <c r="H256" s="65"/>
      <c r="I256" s="69" t="s">
        <v>461</v>
      </c>
      <c r="J256" s="70"/>
      <c r="K256" s="70"/>
      <c r="L256" s="69" t="s">
        <v>4880</v>
      </c>
      <c r="M256" s="73">
        <v>1.0797283448611092</v>
      </c>
      <c r="N256" s="74">
        <v>6874.46337890625</v>
      </c>
      <c r="O256" s="74">
        <v>3276.522705078125</v>
      </c>
      <c r="P256" s="75"/>
      <c r="Q256" s="76"/>
      <c r="R256" s="76"/>
      <c r="S256" s="88"/>
      <c r="T256" s="48">
        <v>0</v>
      </c>
      <c r="U256" s="48">
        <v>1</v>
      </c>
      <c r="V256" s="49">
        <v>0</v>
      </c>
      <c r="W256" s="49">
        <v>0.000877</v>
      </c>
      <c r="X256" s="49">
        <v>0.001844</v>
      </c>
      <c r="Y256" s="49">
        <v>0.485296</v>
      </c>
      <c r="Z256" s="49">
        <v>0</v>
      </c>
      <c r="AA256" s="49">
        <v>0</v>
      </c>
      <c r="AB256" s="71">
        <v>256</v>
      </c>
      <c r="AC256" s="71"/>
      <c r="AD256" s="72"/>
      <c r="AE256" s="78" t="s">
        <v>2938</v>
      </c>
      <c r="AF256" s="78">
        <v>282</v>
      </c>
      <c r="AG256" s="78">
        <v>90</v>
      </c>
      <c r="AH256" s="78">
        <v>209</v>
      </c>
      <c r="AI256" s="78">
        <v>3616</v>
      </c>
      <c r="AJ256" s="78"/>
      <c r="AK256" s="78" t="s">
        <v>3314</v>
      </c>
      <c r="AL256" s="78" t="s">
        <v>3612</v>
      </c>
      <c r="AM256" s="78"/>
      <c r="AN256" s="78"/>
      <c r="AO256" s="80">
        <v>43203.621354166666</v>
      </c>
      <c r="AP256" s="83" t="s">
        <v>4050</v>
      </c>
      <c r="AQ256" s="78" t="b">
        <v>1</v>
      </c>
      <c r="AR256" s="78" t="b">
        <v>0</v>
      </c>
      <c r="AS256" s="78" t="b">
        <v>0</v>
      </c>
      <c r="AT256" s="78"/>
      <c r="AU256" s="78">
        <v>1</v>
      </c>
      <c r="AV256" s="78"/>
      <c r="AW256" s="78" t="b">
        <v>0</v>
      </c>
      <c r="AX256" s="78" t="s">
        <v>4210</v>
      </c>
      <c r="AY256" s="83" t="s">
        <v>4464</v>
      </c>
      <c r="AZ256" s="78" t="s">
        <v>66</v>
      </c>
      <c r="BA256" s="78" t="str">
        <f>REPLACE(INDEX(GroupVertices[Group],MATCH(Vertices[[#This Row],[Vertex]],GroupVertices[Vertex],0)),1,1,"")</f>
        <v>2</v>
      </c>
      <c r="BB256" s="48"/>
      <c r="BC256" s="48"/>
      <c r="BD256" s="48"/>
      <c r="BE256" s="48"/>
      <c r="BF256" s="48" t="s">
        <v>667</v>
      </c>
      <c r="BG256" s="48" t="s">
        <v>667</v>
      </c>
      <c r="BH256" s="119" t="s">
        <v>5444</v>
      </c>
      <c r="BI256" s="119" t="s">
        <v>5444</v>
      </c>
      <c r="BJ256" s="119" t="s">
        <v>5507</v>
      </c>
      <c r="BK256" s="119" t="s">
        <v>5507</v>
      </c>
      <c r="BL256" s="119">
        <v>1</v>
      </c>
      <c r="BM256" s="123">
        <v>3.8461538461538463</v>
      </c>
      <c r="BN256" s="119">
        <v>0</v>
      </c>
      <c r="BO256" s="123">
        <v>0</v>
      </c>
      <c r="BP256" s="119">
        <v>0</v>
      </c>
      <c r="BQ256" s="123">
        <v>0</v>
      </c>
      <c r="BR256" s="119">
        <v>25</v>
      </c>
      <c r="BS256" s="123">
        <v>96.15384615384616</v>
      </c>
      <c r="BT256" s="119">
        <v>26</v>
      </c>
      <c r="BU256" s="2"/>
      <c r="BV256" s="3"/>
      <c r="BW256" s="3"/>
      <c r="BX256" s="3"/>
      <c r="BY256" s="3"/>
    </row>
    <row r="257" spans="1:77" ht="41.45" customHeight="1">
      <c r="A257" s="64" t="s">
        <v>462</v>
      </c>
      <c r="C257" s="65"/>
      <c r="D257" s="65" t="s">
        <v>64</v>
      </c>
      <c r="E257" s="66">
        <v>163.20460794871153</v>
      </c>
      <c r="F257" s="68">
        <v>99.99847422584682</v>
      </c>
      <c r="G257" s="103" t="s">
        <v>937</v>
      </c>
      <c r="H257" s="65"/>
      <c r="I257" s="69" t="s">
        <v>462</v>
      </c>
      <c r="J257" s="70"/>
      <c r="K257" s="70"/>
      <c r="L257" s="69" t="s">
        <v>4881</v>
      </c>
      <c r="M257" s="73">
        <v>1.5084896661141864</v>
      </c>
      <c r="N257" s="74">
        <v>6906.46630859375</v>
      </c>
      <c r="O257" s="74">
        <v>7773.9541015625</v>
      </c>
      <c r="P257" s="75"/>
      <c r="Q257" s="76"/>
      <c r="R257" s="76"/>
      <c r="S257" s="88"/>
      <c r="T257" s="48">
        <v>0</v>
      </c>
      <c r="U257" s="48">
        <v>1</v>
      </c>
      <c r="V257" s="49">
        <v>0</v>
      </c>
      <c r="W257" s="49">
        <v>0.000877</v>
      </c>
      <c r="X257" s="49">
        <v>0.001844</v>
      </c>
      <c r="Y257" s="49">
        <v>0.485296</v>
      </c>
      <c r="Z257" s="49">
        <v>0</v>
      </c>
      <c r="AA257" s="49">
        <v>0</v>
      </c>
      <c r="AB257" s="71">
        <v>257</v>
      </c>
      <c r="AC257" s="71"/>
      <c r="AD257" s="72"/>
      <c r="AE257" s="78" t="s">
        <v>2939</v>
      </c>
      <c r="AF257" s="78">
        <v>612</v>
      </c>
      <c r="AG257" s="78">
        <v>574</v>
      </c>
      <c r="AH257" s="78">
        <v>5725</v>
      </c>
      <c r="AI257" s="78">
        <v>3065</v>
      </c>
      <c r="AJ257" s="78"/>
      <c r="AK257" s="78" t="s">
        <v>3315</v>
      </c>
      <c r="AL257" s="78" t="s">
        <v>3613</v>
      </c>
      <c r="AM257" s="83" t="s">
        <v>3785</v>
      </c>
      <c r="AN257" s="78"/>
      <c r="AO257" s="80">
        <v>40651.62248842593</v>
      </c>
      <c r="AP257" s="83" t="s">
        <v>4051</v>
      </c>
      <c r="AQ257" s="78" t="b">
        <v>0</v>
      </c>
      <c r="AR257" s="78" t="b">
        <v>0</v>
      </c>
      <c r="AS257" s="78" t="b">
        <v>0</v>
      </c>
      <c r="AT257" s="78"/>
      <c r="AU257" s="78">
        <v>17</v>
      </c>
      <c r="AV257" s="83" t="s">
        <v>4181</v>
      </c>
      <c r="AW257" s="78" t="b">
        <v>0</v>
      </c>
      <c r="AX257" s="78" t="s">
        <v>4210</v>
      </c>
      <c r="AY257" s="83" t="s">
        <v>4465</v>
      </c>
      <c r="AZ257" s="78" t="s">
        <v>66</v>
      </c>
      <c r="BA257" s="78" t="str">
        <f>REPLACE(INDEX(GroupVertices[Group],MATCH(Vertices[[#This Row],[Vertex]],GroupVertices[Vertex],0)),1,1,"")</f>
        <v>2</v>
      </c>
      <c r="BB257" s="48"/>
      <c r="BC257" s="48"/>
      <c r="BD257" s="48"/>
      <c r="BE257" s="48"/>
      <c r="BF257" s="48" t="s">
        <v>661</v>
      </c>
      <c r="BG257" s="48" t="s">
        <v>661</v>
      </c>
      <c r="BH257" s="119" t="s">
        <v>5447</v>
      </c>
      <c r="BI257" s="119" t="s">
        <v>5447</v>
      </c>
      <c r="BJ257" s="119" t="s">
        <v>5321</v>
      </c>
      <c r="BK257" s="119" t="s">
        <v>5321</v>
      </c>
      <c r="BL257" s="119">
        <v>0</v>
      </c>
      <c r="BM257" s="123">
        <v>0</v>
      </c>
      <c r="BN257" s="119">
        <v>0</v>
      </c>
      <c r="BO257" s="123">
        <v>0</v>
      </c>
      <c r="BP257" s="119">
        <v>0</v>
      </c>
      <c r="BQ257" s="123">
        <v>0</v>
      </c>
      <c r="BR257" s="119">
        <v>42</v>
      </c>
      <c r="BS257" s="123">
        <v>100</v>
      </c>
      <c r="BT257" s="119">
        <v>42</v>
      </c>
      <c r="BU257" s="2"/>
      <c r="BV257" s="3"/>
      <c r="BW257" s="3"/>
      <c r="BX257" s="3"/>
      <c r="BY257" s="3"/>
    </row>
    <row r="258" spans="1:77" ht="41.45" customHeight="1">
      <c r="A258" s="64" t="s">
        <v>463</v>
      </c>
      <c r="C258" s="65"/>
      <c r="D258" s="65" t="s">
        <v>64</v>
      </c>
      <c r="E258" s="66">
        <v>162.39873782274424</v>
      </c>
      <c r="F258" s="68">
        <v>99.99949495280644</v>
      </c>
      <c r="G258" s="103" t="s">
        <v>938</v>
      </c>
      <c r="H258" s="65"/>
      <c r="I258" s="69" t="s">
        <v>463</v>
      </c>
      <c r="J258" s="70"/>
      <c r="K258" s="70"/>
      <c r="L258" s="69" t="s">
        <v>4882</v>
      </c>
      <c r="M258" s="73">
        <v>1.1683153947067864</v>
      </c>
      <c r="N258" s="74">
        <v>7509.6953125</v>
      </c>
      <c r="O258" s="74">
        <v>7813.4404296875</v>
      </c>
      <c r="P258" s="75"/>
      <c r="Q258" s="76"/>
      <c r="R258" s="76"/>
      <c r="S258" s="88"/>
      <c r="T258" s="48">
        <v>0</v>
      </c>
      <c r="U258" s="48">
        <v>1</v>
      </c>
      <c r="V258" s="49">
        <v>0</v>
      </c>
      <c r="W258" s="49">
        <v>0.000877</v>
      </c>
      <c r="X258" s="49">
        <v>0.001844</v>
      </c>
      <c r="Y258" s="49">
        <v>0.485296</v>
      </c>
      <c r="Z258" s="49">
        <v>0</v>
      </c>
      <c r="AA258" s="49">
        <v>0</v>
      </c>
      <c r="AB258" s="71">
        <v>258</v>
      </c>
      <c r="AC258" s="71"/>
      <c r="AD258" s="72"/>
      <c r="AE258" s="78" t="s">
        <v>2940</v>
      </c>
      <c r="AF258" s="78">
        <v>770</v>
      </c>
      <c r="AG258" s="78">
        <v>190</v>
      </c>
      <c r="AH258" s="78">
        <v>39260</v>
      </c>
      <c r="AI258" s="78">
        <v>15852</v>
      </c>
      <c r="AJ258" s="78"/>
      <c r="AK258" s="78" t="s">
        <v>3316</v>
      </c>
      <c r="AL258" s="78" t="s">
        <v>3614</v>
      </c>
      <c r="AM258" s="78"/>
      <c r="AN258" s="78"/>
      <c r="AO258" s="80">
        <v>40992.12510416667</v>
      </c>
      <c r="AP258" s="83" t="s">
        <v>4052</v>
      </c>
      <c r="AQ258" s="78" t="b">
        <v>0</v>
      </c>
      <c r="AR258" s="78" t="b">
        <v>0</v>
      </c>
      <c r="AS258" s="78" t="b">
        <v>0</v>
      </c>
      <c r="AT258" s="78"/>
      <c r="AU258" s="78">
        <v>17</v>
      </c>
      <c r="AV258" s="83" t="s">
        <v>4181</v>
      </c>
      <c r="AW258" s="78" t="b">
        <v>0</v>
      </c>
      <c r="AX258" s="78" t="s">
        <v>4210</v>
      </c>
      <c r="AY258" s="83" t="s">
        <v>4466</v>
      </c>
      <c r="AZ258" s="78" t="s">
        <v>66</v>
      </c>
      <c r="BA258" s="78" t="str">
        <f>REPLACE(INDEX(GroupVertices[Group],MATCH(Vertices[[#This Row],[Vertex]],GroupVertices[Vertex],0)),1,1,"")</f>
        <v>2</v>
      </c>
      <c r="BB258" s="48"/>
      <c r="BC258" s="48"/>
      <c r="BD258" s="48"/>
      <c r="BE258" s="48"/>
      <c r="BF258" s="48" t="s">
        <v>661</v>
      </c>
      <c r="BG258" s="48" t="s">
        <v>661</v>
      </c>
      <c r="BH258" s="119" t="s">
        <v>5447</v>
      </c>
      <c r="BI258" s="119" t="s">
        <v>5447</v>
      </c>
      <c r="BJ258" s="119" t="s">
        <v>5321</v>
      </c>
      <c r="BK258" s="119" t="s">
        <v>5321</v>
      </c>
      <c r="BL258" s="119">
        <v>0</v>
      </c>
      <c r="BM258" s="123">
        <v>0</v>
      </c>
      <c r="BN258" s="119">
        <v>0</v>
      </c>
      <c r="BO258" s="123">
        <v>0</v>
      </c>
      <c r="BP258" s="119">
        <v>0</v>
      </c>
      <c r="BQ258" s="123">
        <v>0</v>
      </c>
      <c r="BR258" s="119">
        <v>42</v>
      </c>
      <c r="BS258" s="123">
        <v>100</v>
      </c>
      <c r="BT258" s="119">
        <v>42</v>
      </c>
      <c r="BU258" s="2"/>
      <c r="BV258" s="3"/>
      <c r="BW258" s="3"/>
      <c r="BX258" s="3"/>
      <c r="BY258" s="3"/>
    </row>
    <row r="259" spans="1:77" ht="41.45" customHeight="1">
      <c r="A259" s="64" t="s">
        <v>464</v>
      </c>
      <c r="C259" s="65"/>
      <c r="D259" s="65" t="s">
        <v>64</v>
      </c>
      <c r="E259" s="66">
        <v>184.80360622073076</v>
      </c>
      <c r="F259" s="68">
        <v>99.97111661681467</v>
      </c>
      <c r="G259" s="103" t="s">
        <v>939</v>
      </c>
      <c r="H259" s="65"/>
      <c r="I259" s="69" t="s">
        <v>464</v>
      </c>
      <c r="J259" s="70"/>
      <c r="K259" s="70"/>
      <c r="L259" s="69" t="s">
        <v>4883</v>
      </c>
      <c r="M259" s="73">
        <v>10.62586883623127</v>
      </c>
      <c r="N259" s="74">
        <v>6515.740234375</v>
      </c>
      <c r="O259" s="74">
        <v>8381.22265625</v>
      </c>
      <c r="P259" s="75"/>
      <c r="Q259" s="76"/>
      <c r="R259" s="76"/>
      <c r="S259" s="88"/>
      <c r="T259" s="48">
        <v>0</v>
      </c>
      <c r="U259" s="48">
        <v>1</v>
      </c>
      <c r="V259" s="49">
        <v>0</v>
      </c>
      <c r="W259" s="49">
        <v>0.000877</v>
      </c>
      <c r="X259" s="49">
        <v>0.001844</v>
      </c>
      <c r="Y259" s="49">
        <v>0.485296</v>
      </c>
      <c r="Z259" s="49">
        <v>0</v>
      </c>
      <c r="AA259" s="49">
        <v>0</v>
      </c>
      <c r="AB259" s="71">
        <v>259</v>
      </c>
      <c r="AC259" s="71"/>
      <c r="AD259" s="72"/>
      <c r="AE259" s="78" t="s">
        <v>2941</v>
      </c>
      <c r="AF259" s="78">
        <v>2613</v>
      </c>
      <c r="AG259" s="78">
        <v>10866</v>
      </c>
      <c r="AH259" s="78">
        <v>36872</v>
      </c>
      <c r="AI259" s="78">
        <v>2876</v>
      </c>
      <c r="AJ259" s="78"/>
      <c r="AK259" s="78" t="s">
        <v>3317</v>
      </c>
      <c r="AL259" s="78" t="s">
        <v>3615</v>
      </c>
      <c r="AM259" s="83" t="s">
        <v>3786</v>
      </c>
      <c r="AN259" s="78"/>
      <c r="AO259" s="80">
        <v>39871.7533912037</v>
      </c>
      <c r="AP259" s="83" t="s">
        <v>4053</v>
      </c>
      <c r="AQ259" s="78" t="b">
        <v>0</v>
      </c>
      <c r="AR259" s="78" t="b">
        <v>0</v>
      </c>
      <c r="AS259" s="78" t="b">
        <v>1</v>
      </c>
      <c r="AT259" s="78"/>
      <c r="AU259" s="78">
        <v>607</v>
      </c>
      <c r="AV259" s="83" t="s">
        <v>4181</v>
      </c>
      <c r="AW259" s="78" t="b">
        <v>0</v>
      </c>
      <c r="AX259" s="78" t="s">
        <v>4210</v>
      </c>
      <c r="AY259" s="83" t="s">
        <v>4467</v>
      </c>
      <c r="AZ259" s="78" t="s">
        <v>66</v>
      </c>
      <c r="BA259" s="78" t="str">
        <f>REPLACE(INDEX(GroupVertices[Group],MATCH(Vertices[[#This Row],[Vertex]],GroupVertices[Vertex],0)),1,1,"")</f>
        <v>2</v>
      </c>
      <c r="BB259" s="48"/>
      <c r="BC259" s="48"/>
      <c r="BD259" s="48"/>
      <c r="BE259" s="48"/>
      <c r="BF259" s="48" t="s">
        <v>661</v>
      </c>
      <c r="BG259" s="48" t="s">
        <v>661</v>
      </c>
      <c r="BH259" s="119" t="s">
        <v>5447</v>
      </c>
      <c r="BI259" s="119" t="s">
        <v>5447</v>
      </c>
      <c r="BJ259" s="119" t="s">
        <v>5321</v>
      </c>
      <c r="BK259" s="119" t="s">
        <v>5321</v>
      </c>
      <c r="BL259" s="119">
        <v>0</v>
      </c>
      <c r="BM259" s="123">
        <v>0</v>
      </c>
      <c r="BN259" s="119">
        <v>0</v>
      </c>
      <c r="BO259" s="123">
        <v>0</v>
      </c>
      <c r="BP259" s="119">
        <v>0</v>
      </c>
      <c r="BQ259" s="123">
        <v>0</v>
      </c>
      <c r="BR259" s="119">
        <v>42</v>
      </c>
      <c r="BS259" s="123">
        <v>100</v>
      </c>
      <c r="BT259" s="119">
        <v>42</v>
      </c>
      <c r="BU259" s="2"/>
      <c r="BV259" s="3"/>
      <c r="BW259" s="3"/>
      <c r="BX259" s="3"/>
      <c r="BY259" s="3"/>
    </row>
    <row r="260" spans="1:77" ht="41.45" customHeight="1">
      <c r="A260" s="64" t="s">
        <v>465</v>
      </c>
      <c r="C260" s="65"/>
      <c r="D260" s="65" t="s">
        <v>64</v>
      </c>
      <c r="E260" s="66">
        <v>162.24343993388595</v>
      </c>
      <c r="F260" s="68">
        <v>99.99969165539761</v>
      </c>
      <c r="G260" s="103" t="s">
        <v>940</v>
      </c>
      <c r="H260" s="65"/>
      <c r="I260" s="69" t="s">
        <v>465</v>
      </c>
      <c r="J260" s="70"/>
      <c r="K260" s="70"/>
      <c r="L260" s="69" t="s">
        <v>4884</v>
      </c>
      <c r="M260" s="73">
        <v>1.1027609778209855</v>
      </c>
      <c r="N260" s="74">
        <v>7581.8310546875</v>
      </c>
      <c r="O260" s="74">
        <v>7416.96826171875</v>
      </c>
      <c r="P260" s="75"/>
      <c r="Q260" s="76"/>
      <c r="R260" s="76"/>
      <c r="S260" s="88"/>
      <c r="T260" s="48">
        <v>0</v>
      </c>
      <c r="U260" s="48">
        <v>1</v>
      </c>
      <c r="V260" s="49">
        <v>0</v>
      </c>
      <c r="W260" s="49">
        <v>0.000877</v>
      </c>
      <c r="X260" s="49">
        <v>0.001844</v>
      </c>
      <c r="Y260" s="49">
        <v>0.485296</v>
      </c>
      <c r="Z260" s="49">
        <v>0</v>
      </c>
      <c r="AA260" s="49">
        <v>0</v>
      </c>
      <c r="AB260" s="71">
        <v>260</v>
      </c>
      <c r="AC260" s="71"/>
      <c r="AD260" s="72"/>
      <c r="AE260" s="78" t="s">
        <v>2942</v>
      </c>
      <c r="AF260" s="78">
        <v>874</v>
      </c>
      <c r="AG260" s="78">
        <v>116</v>
      </c>
      <c r="AH260" s="78">
        <v>14267</v>
      </c>
      <c r="AI260" s="78">
        <v>11609</v>
      </c>
      <c r="AJ260" s="78"/>
      <c r="AK260" s="78" t="s">
        <v>3318</v>
      </c>
      <c r="AL260" s="78" t="s">
        <v>3476</v>
      </c>
      <c r="AM260" s="78"/>
      <c r="AN260" s="78"/>
      <c r="AO260" s="80">
        <v>42670.82042824074</v>
      </c>
      <c r="AP260" s="83" t="s">
        <v>4054</v>
      </c>
      <c r="AQ260" s="78" t="b">
        <v>1</v>
      </c>
      <c r="AR260" s="78" t="b">
        <v>0</v>
      </c>
      <c r="AS260" s="78" t="b">
        <v>0</v>
      </c>
      <c r="AT260" s="78"/>
      <c r="AU260" s="78">
        <v>1</v>
      </c>
      <c r="AV260" s="78"/>
      <c r="AW260" s="78" t="b">
        <v>0</v>
      </c>
      <c r="AX260" s="78" t="s">
        <v>4210</v>
      </c>
      <c r="AY260" s="83" t="s">
        <v>4468</v>
      </c>
      <c r="AZ260" s="78" t="s">
        <v>66</v>
      </c>
      <c r="BA260" s="78" t="str">
        <f>REPLACE(INDEX(GroupVertices[Group],MATCH(Vertices[[#This Row],[Vertex]],GroupVertices[Vertex],0)),1,1,"")</f>
        <v>2</v>
      </c>
      <c r="BB260" s="48"/>
      <c r="BC260" s="48"/>
      <c r="BD260" s="48"/>
      <c r="BE260" s="48"/>
      <c r="BF260" s="48" t="s">
        <v>661</v>
      </c>
      <c r="BG260" s="48" t="s">
        <v>661</v>
      </c>
      <c r="BH260" s="119" t="s">
        <v>5447</v>
      </c>
      <c r="BI260" s="119" t="s">
        <v>5447</v>
      </c>
      <c r="BJ260" s="119" t="s">
        <v>5321</v>
      </c>
      <c r="BK260" s="119" t="s">
        <v>5321</v>
      </c>
      <c r="BL260" s="119">
        <v>0</v>
      </c>
      <c r="BM260" s="123">
        <v>0</v>
      </c>
      <c r="BN260" s="119">
        <v>0</v>
      </c>
      <c r="BO260" s="123">
        <v>0</v>
      </c>
      <c r="BP260" s="119">
        <v>0</v>
      </c>
      <c r="BQ260" s="123">
        <v>0</v>
      </c>
      <c r="BR260" s="119">
        <v>42</v>
      </c>
      <c r="BS260" s="123">
        <v>100</v>
      </c>
      <c r="BT260" s="119">
        <v>42</v>
      </c>
      <c r="BU260" s="2"/>
      <c r="BV260" s="3"/>
      <c r="BW260" s="3"/>
      <c r="BX260" s="3"/>
      <c r="BY260" s="3"/>
    </row>
    <row r="261" spans="1:77" ht="41.45" customHeight="1">
      <c r="A261" s="64" t="s">
        <v>466</v>
      </c>
      <c r="C261" s="65"/>
      <c r="D261" s="65" t="s">
        <v>64</v>
      </c>
      <c r="E261" s="66">
        <v>162.91919561243145</v>
      </c>
      <c r="F261" s="68">
        <v>99.9988357333117</v>
      </c>
      <c r="G261" s="103" t="s">
        <v>941</v>
      </c>
      <c r="H261" s="65"/>
      <c r="I261" s="69" t="s">
        <v>466</v>
      </c>
      <c r="J261" s="70"/>
      <c r="K261" s="70"/>
      <c r="L261" s="69" t="s">
        <v>4885</v>
      </c>
      <c r="M261" s="73">
        <v>1.3880112783240657</v>
      </c>
      <c r="N261" s="74">
        <v>5870.60498046875</v>
      </c>
      <c r="O261" s="74">
        <v>2964.490478515625</v>
      </c>
      <c r="P261" s="75"/>
      <c r="Q261" s="76"/>
      <c r="R261" s="76"/>
      <c r="S261" s="88"/>
      <c r="T261" s="48">
        <v>0</v>
      </c>
      <c r="U261" s="48">
        <v>1</v>
      </c>
      <c r="V261" s="49">
        <v>0</v>
      </c>
      <c r="W261" s="49">
        <v>0.000877</v>
      </c>
      <c r="X261" s="49">
        <v>0.001844</v>
      </c>
      <c r="Y261" s="49">
        <v>0.485296</v>
      </c>
      <c r="Z261" s="49">
        <v>0</v>
      </c>
      <c r="AA261" s="49">
        <v>0</v>
      </c>
      <c r="AB261" s="71">
        <v>261</v>
      </c>
      <c r="AC261" s="71"/>
      <c r="AD261" s="72"/>
      <c r="AE261" s="78" t="s">
        <v>2943</v>
      </c>
      <c r="AF261" s="78">
        <v>250</v>
      </c>
      <c r="AG261" s="78">
        <v>438</v>
      </c>
      <c r="AH261" s="78">
        <v>144</v>
      </c>
      <c r="AI261" s="78">
        <v>3138</v>
      </c>
      <c r="AJ261" s="78"/>
      <c r="AK261" s="78" t="s">
        <v>3319</v>
      </c>
      <c r="AL261" s="78" t="s">
        <v>3616</v>
      </c>
      <c r="AM261" s="78"/>
      <c r="AN261" s="78"/>
      <c r="AO261" s="80">
        <v>41314.75675925926</v>
      </c>
      <c r="AP261" s="83" t="s">
        <v>4055</v>
      </c>
      <c r="AQ261" s="78" t="b">
        <v>0</v>
      </c>
      <c r="AR261" s="78" t="b">
        <v>0</v>
      </c>
      <c r="AS261" s="78" t="b">
        <v>0</v>
      </c>
      <c r="AT261" s="78"/>
      <c r="AU261" s="78">
        <v>5</v>
      </c>
      <c r="AV261" s="83" t="s">
        <v>4181</v>
      </c>
      <c r="AW261" s="78" t="b">
        <v>0</v>
      </c>
      <c r="AX261" s="78" t="s">
        <v>4210</v>
      </c>
      <c r="AY261" s="83" t="s">
        <v>4469</v>
      </c>
      <c r="AZ261" s="78" t="s">
        <v>66</v>
      </c>
      <c r="BA261" s="78" t="str">
        <f>REPLACE(INDEX(GroupVertices[Group],MATCH(Vertices[[#This Row],[Vertex]],GroupVertices[Vertex],0)),1,1,"")</f>
        <v>2</v>
      </c>
      <c r="BB261" s="48"/>
      <c r="BC261" s="48"/>
      <c r="BD261" s="48"/>
      <c r="BE261" s="48"/>
      <c r="BF261" s="48" t="s">
        <v>661</v>
      </c>
      <c r="BG261" s="48" t="s">
        <v>661</v>
      </c>
      <c r="BH261" s="119" t="s">
        <v>5447</v>
      </c>
      <c r="BI261" s="119" t="s">
        <v>5447</v>
      </c>
      <c r="BJ261" s="119" t="s">
        <v>5321</v>
      </c>
      <c r="BK261" s="119" t="s">
        <v>5321</v>
      </c>
      <c r="BL261" s="119">
        <v>0</v>
      </c>
      <c r="BM261" s="123">
        <v>0</v>
      </c>
      <c r="BN261" s="119">
        <v>0</v>
      </c>
      <c r="BO261" s="123">
        <v>0</v>
      </c>
      <c r="BP261" s="119">
        <v>0</v>
      </c>
      <c r="BQ261" s="123">
        <v>0</v>
      </c>
      <c r="BR261" s="119">
        <v>42</v>
      </c>
      <c r="BS261" s="123">
        <v>100</v>
      </c>
      <c r="BT261" s="119">
        <v>42</v>
      </c>
      <c r="BU261" s="2"/>
      <c r="BV261" s="3"/>
      <c r="BW261" s="3"/>
      <c r="BX261" s="3"/>
      <c r="BY261" s="3"/>
    </row>
    <row r="262" spans="1:77" ht="41.45" customHeight="1">
      <c r="A262" s="64" t="s">
        <v>467</v>
      </c>
      <c r="C262" s="65"/>
      <c r="D262" s="65" t="s">
        <v>64</v>
      </c>
      <c r="E262" s="66">
        <v>165.28014324710125</v>
      </c>
      <c r="F262" s="68">
        <v>99.9958453222972</v>
      </c>
      <c r="G262" s="103" t="s">
        <v>942</v>
      </c>
      <c r="H262" s="65"/>
      <c r="I262" s="69" t="s">
        <v>467</v>
      </c>
      <c r="J262" s="70"/>
      <c r="K262" s="70"/>
      <c r="L262" s="69" t="s">
        <v>4886</v>
      </c>
      <c r="M262" s="73">
        <v>2.3846155890879324</v>
      </c>
      <c r="N262" s="74">
        <v>5033.05712890625</v>
      </c>
      <c r="O262" s="74">
        <v>8115.6376953125</v>
      </c>
      <c r="P262" s="75"/>
      <c r="Q262" s="76"/>
      <c r="R262" s="76"/>
      <c r="S262" s="88"/>
      <c r="T262" s="48">
        <v>0</v>
      </c>
      <c r="U262" s="48">
        <v>1</v>
      </c>
      <c r="V262" s="49">
        <v>0</v>
      </c>
      <c r="W262" s="49">
        <v>0.000877</v>
      </c>
      <c r="X262" s="49">
        <v>0.001844</v>
      </c>
      <c r="Y262" s="49">
        <v>0.485296</v>
      </c>
      <c r="Z262" s="49">
        <v>0</v>
      </c>
      <c r="AA262" s="49">
        <v>0</v>
      </c>
      <c r="AB262" s="71">
        <v>262</v>
      </c>
      <c r="AC262" s="71"/>
      <c r="AD262" s="72"/>
      <c r="AE262" s="78" t="s">
        <v>2944</v>
      </c>
      <c r="AF262" s="78">
        <v>1217</v>
      </c>
      <c r="AG262" s="78">
        <v>1563</v>
      </c>
      <c r="AH262" s="78">
        <v>2812</v>
      </c>
      <c r="AI262" s="78">
        <v>404</v>
      </c>
      <c r="AJ262" s="78"/>
      <c r="AK262" s="78" t="s">
        <v>3320</v>
      </c>
      <c r="AL262" s="78" t="s">
        <v>3617</v>
      </c>
      <c r="AM262" s="78"/>
      <c r="AN262" s="78"/>
      <c r="AO262" s="80">
        <v>43044.60818287037</v>
      </c>
      <c r="AP262" s="83" t="s">
        <v>4056</v>
      </c>
      <c r="AQ262" s="78" t="b">
        <v>0</v>
      </c>
      <c r="AR262" s="78" t="b">
        <v>0</v>
      </c>
      <c r="AS262" s="78" t="b">
        <v>0</v>
      </c>
      <c r="AT262" s="78"/>
      <c r="AU262" s="78">
        <v>16</v>
      </c>
      <c r="AV262" s="83" t="s">
        <v>4181</v>
      </c>
      <c r="AW262" s="78" t="b">
        <v>0</v>
      </c>
      <c r="AX262" s="78" t="s">
        <v>4210</v>
      </c>
      <c r="AY262" s="83" t="s">
        <v>4470</v>
      </c>
      <c r="AZ262" s="78" t="s">
        <v>66</v>
      </c>
      <c r="BA262" s="78" t="str">
        <f>REPLACE(INDEX(GroupVertices[Group],MATCH(Vertices[[#This Row],[Vertex]],GroupVertices[Vertex],0)),1,1,"")</f>
        <v>2</v>
      </c>
      <c r="BB262" s="48"/>
      <c r="BC262" s="48"/>
      <c r="BD262" s="48"/>
      <c r="BE262" s="48"/>
      <c r="BF262" s="48" t="s">
        <v>661</v>
      </c>
      <c r="BG262" s="48" t="s">
        <v>661</v>
      </c>
      <c r="BH262" s="119" t="s">
        <v>5447</v>
      </c>
      <c r="BI262" s="119" t="s">
        <v>5447</v>
      </c>
      <c r="BJ262" s="119" t="s">
        <v>5321</v>
      </c>
      <c r="BK262" s="119" t="s">
        <v>5321</v>
      </c>
      <c r="BL262" s="119">
        <v>0</v>
      </c>
      <c r="BM262" s="123">
        <v>0</v>
      </c>
      <c r="BN262" s="119">
        <v>0</v>
      </c>
      <c r="BO262" s="123">
        <v>0</v>
      </c>
      <c r="BP262" s="119">
        <v>0</v>
      </c>
      <c r="BQ262" s="123">
        <v>0</v>
      </c>
      <c r="BR262" s="119">
        <v>42</v>
      </c>
      <c r="BS262" s="123">
        <v>100</v>
      </c>
      <c r="BT262" s="119">
        <v>42</v>
      </c>
      <c r="BU262" s="2"/>
      <c r="BV262" s="3"/>
      <c r="BW262" s="3"/>
      <c r="BX262" s="3"/>
      <c r="BY262" s="3"/>
    </row>
    <row r="263" spans="1:77" ht="41.45" customHeight="1">
      <c r="A263" s="64" t="s">
        <v>468</v>
      </c>
      <c r="C263" s="65"/>
      <c r="D263" s="65" t="s">
        <v>64</v>
      </c>
      <c r="E263" s="66">
        <v>162.27072199544213</v>
      </c>
      <c r="F263" s="68">
        <v>99.999657099537</v>
      </c>
      <c r="G263" s="103" t="s">
        <v>943</v>
      </c>
      <c r="H263" s="65"/>
      <c r="I263" s="69" t="s">
        <v>468</v>
      </c>
      <c r="J263" s="70"/>
      <c r="K263" s="70"/>
      <c r="L263" s="69" t="s">
        <v>4887</v>
      </c>
      <c r="M263" s="73">
        <v>1.1142772943009234</v>
      </c>
      <c r="N263" s="74">
        <v>6108.77978515625</v>
      </c>
      <c r="O263" s="74">
        <v>8241.650390625</v>
      </c>
      <c r="P263" s="75"/>
      <c r="Q263" s="76"/>
      <c r="R263" s="76"/>
      <c r="S263" s="88"/>
      <c r="T263" s="48">
        <v>0</v>
      </c>
      <c r="U263" s="48">
        <v>1</v>
      </c>
      <c r="V263" s="49">
        <v>0</v>
      </c>
      <c r="W263" s="49">
        <v>0.000877</v>
      </c>
      <c r="X263" s="49">
        <v>0.001844</v>
      </c>
      <c r="Y263" s="49">
        <v>0.485296</v>
      </c>
      <c r="Z263" s="49">
        <v>0</v>
      </c>
      <c r="AA263" s="49">
        <v>0</v>
      </c>
      <c r="AB263" s="71">
        <v>263</v>
      </c>
      <c r="AC263" s="71"/>
      <c r="AD263" s="72"/>
      <c r="AE263" s="78" t="s">
        <v>2945</v>
      </c>
      <c r="AF263" s="78">
        <v>213</v>
      </c>
      <c r="AG263" s="78">
        <v>129</v>
      </c>
      <c r="AH263" s="78">
        <v>4468</v>
      </c>
      <c r="AI263" s="78">
        <v>1705</v>
      </c>
      <c r="AJ263" s="78"/>
      <c r="AK263" s="78"/>
      <c r="AL263" s="78" t="s">
        <v>3618</v>
      </c>
      <c r="AM263" s="78"/>
      <c r="AN263" s="78"/>
      <c r="AO263" s="80">
        <v>43017.850277777776</v>
      </c>
      <c r="AP263" s="83" t="s">
        <v>4057</v>
      </c>
      <c r="AQ263" s="78" t="b">
        <v>1</v>
      </c>
      <c r="AR263" s="78" t="b">
        <v>0</v>
      </c>
      <c r="AS263" s="78" t="b">
        <v>0</v>
      </c>
      <c r="AT263" s="78"/>
      <c r="AU263" s="78">
        <v>3</v>
      </c>
      <c r="AV263" s="78"/>
      <c r="AW263" s="78" t="b">
        <v>0</v>
      </c>
      <c r="AX263" s="78" t="s">
        <v>4210</v>
      </c>
      <c r="AY263" s="83" t="s">
        <v>4471</v>
      </c>
      <c r="AZ263" s="78" t="s">
        <v>66</v>
      </c>
      <c r="BA263" s="78" t="str">
        <f>REPLACE(INDEX(GroupVertices[Group],MATCH(Vertices[[#This Row],[Vertex]],GroupVertices[Vertex],0)),1,1,"")</f>
        <v>2</v>
      </c>
      <c r="BB263" s="48"/>
      <c r="BC263" s="48"/>
      <c r="BD263" s="48"/>
      <c r="BE263" s="48"/>
      <c r="BF263" s="48" t="s">
        <v>661</v>
      </c>
      <c r="BG263" s="48" t="s">
        <v>661</v>
      </c>
      <c r="BH263" s="119" t="s">
        <v>5447</v>
      </c>
      <c r="BI263" s="119" t="s">
        <v>5447</v>
      </c>
      <c r="BJ263" s="119" t="s">
        <v>5321</v>
      </c>
      <c r="BK263" s="119" t="s">
        <v>5321</v>
      </c>
      <c r="BL263" s="119">
        <v>0</v>
      </c>
      <c r="BM263" s="123">
        <v>0</v>
      </c>
      <c r="BN263" s="119">
        <v>0</v>
      </c>
      <c r="BO263" s="123">
        <v>0</v>
      </c>
      <c r="BP263" s="119">
        <v>0</v>
      </c>
      <c r="BQ263" s="123">
        <v>0</v>
      </c>
      <c r="BR263" s="119">
        <v>42</v>
      </c>
      <c r="BS263" s="123">
        <v>100</v>
      </c>
      <c r="BT263" s="119">
        <v>42</v>
      </c>
      <c r="BU263" s="2"/>
      <c r="BV263" s="3"/>
      <c r="BW263" s="3"/>
      <c r="BX263" s="3"/>
      <c r="BY263" s="3"/>
    </row>
    <row r="264" spans="1:77" ht="41.45" customHeight="1">
      <c r="A264" s="64" t="s">
        <v>469</v>
      </c>
      <c r="C264" s="65"/>
      <c r="D264" s="65" t="s">
        <v>64</v>
      </c>
      <c r="E264" s="66">
        <v>164.49735794245072</v>
      </c>
      <c r="F264" s="68">
        <v>99.99683680968245</v>
      </c>
      <c r="G264" s="103" t="s">
        <v>944</v>
      </c>
      <c r="H264" s="65"/>
      <c r="I264" s="69" t="s">
        <v>469</v>
      </c>
      <c r="J264" s="70"/>
      <c r="K264" s="70"/>
      <c r="L264" s="69" t="s">
        <v>4888</v>
      </c>
      <c r="M264" s="73">
        <v>2.054185893163557</v>
      </c>
      <c r="N264" s="74">
        <v>5261.99365234375</v>
      </c>
      <c r="O264" s="74">
        <v>2993.790283203125</v>
      </c>
      <c r="P264" s="75"/>
      <c r="Q264" s="76"/>
      <c r="R264" s="76"/>
      <c r="S264" s="88"/>
      <c r="T264" s="48">
        <v>0</v>
      </c>
      <c r="U264" s="48">
        <v>1</v>
      </c>
      <c r="V264" s="49">
        <v>0</v>
      </c>
      <c r="W264" s="49">
        <v>0.000877</v>
      </c>
      <c r="X264" s="49">
        <v>0.001844</v>
      </c>
      <c r="Y264" s="49">
        <v>0.485296</v>
      </c>
      <c r="Z264" s="49">
        <v>0</v>
      </c>
      <c r="AA264" s="49">
        <v>0</v>
      </c>
      <c r="AB264" s="71">
        <v>264</v>
      </c>
      <c r="AC264" s="71"/>
      <c r="AD264" s="72"/>
      <c r="AE264" s="78" t="s">
        <v>2946</v>
      </c>
      <c r="AF264" s="78">
        <v>2970</v>
      </c>
      <c r="AG264" s="78">
        <v>1190</v>
      </c>
      <c r="AH264" s="78">
        <v>125042</v>
      </c>
      <c r="AI264" s="78">
        <v>52024</v>
      </c>
      <c r="AJ264" s="78"/>
      <c r="AK264" s="78" t="s">
        <v>3321</v>
      </c>
      <c r="AL264" s="78" t="s">
        <v>3619</v>
      </c>
      <c r="AM264" s="83" t="s">
        <v>3787</v>
      </c>
      <c r="AN264" s="78"/>
      <c r="AO264" s="80">
        <v>41798.496932870374</v>
      </c>
      <c r="AP264" s="83" t="s">
        <v>4058</v>
      </c>
      <c r="AQ264" s="78" t="b">
        <v>1</v>
      </c>
      <c r="AR264" s="78" t="b">
        <v>0</v>
      </c>
      <c r="AS264" s="78" t="b">
        <v>1</v>
      </c>
      <c r="AT264" s="78"/>
      <c r="AU264" s="78">
        <v>208</v>
      </c>
      <c r="AV264" s="83" t="s">
        <v>4181</v>
      </c>
      <c r="AW264" s="78" t="b">
        <v>0</v>
      </c>
      <c r="AX264" s="78" t="s">
        <v>4210</v>
      </c>
      <c r="AY264" s="83" t="s">
        <v>4472</v>
      </c>
      <c r="AZ264" s="78" t="s">
        <v>66</v>
      </c>
      <c r="BA264" s="78" t="str">
        <f>REPLACE(INDEX(GroupVertices[Group],MATCH(Vertices[[#This Row],[Vertex]],GroupVertices[Vertex],0)),1,1,"")</f>
        <v>2</v>
      </c>
      <c r="BB264" s="48"/>
      <c r="BC264" s="48"/>
      <c r="BD264" s="48"/>
      <c r="BE264" s="48"/>
      <c r="BF264" s="48" t="s">
        <v>661</v>
      </c>
      <c r="BG264" s="48" t="s">
        <v>661</v>
      </c>
      <c r="BH264" s="119" t="s">
        <v>5447</v>
      </c>
      <c r="BI264" s="119" t="s">
        <v>5447</v>
      </c>
      <c r="BJ264" s="119" t="s">
        <v>5321</v>
      </c>
      <c r="BK264" s="119" t="s">
        <v>5321</v>
      </c>
      <c r="BL264" s="119">
        <v>0</v>
      </c>
      <c r="BM264" s="123">
        <v>0</v>
      </c>
      <c r="BN264" s="119">
        <v>0</v>
      </c>
      <c r="BO264" s="123">
        <v>0</v>
      </c>
      <c r="BP264" s="119">
        <v>0</v>
      </c>
      <c r="BQ264" s="123">
        <v>0</v>
      </c>
      <c r="BR264" s="119">
        <v>42</v>
      </c>
      <c r="BS264" s="123">
        <v>100</v>
      </c>
      <c r="BT264" s="119">
        <v>42</v>
      </c>
      <c r="BU264" s="2"/>
      <c r="BV264" s="3"/>
      <c r="BW264" s="3"/>
      <c r="BX264" s="3"/>
      <c r="BY264" s="3"/>
    </row>
    <row r="265" spans="1:77" ht="41.45" customHeight="1">
      <c r="A265" s="64" t="s">
        <v>470</v>
      </c>
      <c r="C265" s="65"/>
      <c r="D265" s="65" t="s">
        <v>64</v>
      </c>
      <c r="E265" s="66">
        <v>162.97795697578323</v>
      </c>
      <c r="F265" s="68">
        <v>99.99876130530421</v>
      </c>
      <c r="G265" s="103" t="s">
        <v>945</v>
      </c>
      <c r="H265" s="65"/>
      <c r="I265" s="69" t="s">
        <v>470</v>
      </c>
      <c r="J265" s="70"/>
      <c r="K265" s="70"/>
      <c r="L265" s="69" t="s">
        <v>4889</v>
      </c>
      <c r="M265" s="73">
        <v>1.4128156522808553</v>
      </c>
      <c r="N265" s="74">
        <v>7258.10986328125</v>
      </c>
      <c r="O265" s="74">
        <v>7389.66455078125</v>
      </c>
      <c r="P265" s="75"/>
      <c r="Q265" s="76"/>
      <c r="R265" s="76"/>
      <c r="S265" s="88"/>
      <c r="T265" s="48">
        <v>0</v>
      </c>
      <c r="U265" s="48">
        <v>1</v>
      </c>
      <c r="V265" s="49">
        <v>0</v>
      </c>
      <c r="W265" s="49">
        <v>0.000877</v>
      </c>
      <c r="X265" s="49">
        <v>0.001844</v>
      </c>
      <c r="Y265" s="49">
        <v>0.485296</v>
      </c>
      <c r="Z265" s="49">
        <v>0</v>
      </c>
      <c r="AA265" s="49">
        <v>0</v>
      </c>
      <c r="AB265" s="71">
        <v>265</v>
      </c>
      <c r="AC265" s="71"/>
      <c r="AD265" s="72"/>
      <c r="AE265" s="78" t="s">
        <v>2947</v>
      </c>
      <c r="AF265" s="78">
        <v>352</v>
      </c>
      <c r="AG265" s="78">
        <v>466</v>
      </c>
      <c r="AH265" s="78">
        <v>112533</v>
      </c>
      <c r="AI265" s="78">
        <v>256275</v>
      </c>
      <c r="AJ265" s="78"/>
      <c r="AK265" s="78" t="s">
        <v>3322</v>
      </c>
      <c r="AL265" s="78"/>
      <c r="AM265" s="78"/>
      <c r="AN265" s="78"/>
      <c r="AO265" s="80">
        <v>42201.085439814815</v>
      </c>
      <c r="AP265" s="83" t="s">
        <v>4059</v>
      </c>
      <c r="AQ265" s="78" t="b">
        <v>1</v>
      </c>
      <c r="AR265" s="78" t="b">
        <v>0</v>
      </c>
      <c r="AS265" s="78" t="b">
        <v>0</v>
      </c>
      <c r="AT265" s="78"/>
      <c r="AU265" s="78">
        <v>17</v>
      </c>
      <c r="AV265" s="83" t="s">
        <v>4181</v>
      </c>
      <c r="AW265" s="78" t="b">
        <v>0</v>
      </c>
      <c r="AX265" s="78" t="s">
        <v>4210</v>
      </c>
      <c r="AY265" s="83" t="s">
        <v>4473</v>
      </c>
      <c r="AZ265" s="78" t="s">
        <v>66</v>
      </c>
      <c r="BA265" s="78" t="str">
        <f>REPLACE(INDEX(GroupVertices[Group],MATCH(Vertices[[#This Row],[Vertex]],GroupVertices[Vertex],0)),1,1,"")</f>
        <v>2</v>
      </c>
      <c r="BB265" s="48"/>
      <c r="BC265" s="48"/>
      <c r="BD265" s="48"/>
      <c r="BE265" s="48"/>
      <c r="BF265" s="48" t="s">
        <v>661</v>
      </c>
      <c r="BG265" s="48" t="s">
        <v>661</v>
      </c>
      <c r="BH265" s="119" t="s">
        <v>5447</v>
      </c>
      <c r="BI265" s="119" t="s">
        <v>5447</v>
      </c>
      <c r="BJ265" s="119" t="s">
        <v>5321</v>
      </c>
      <c r="BK265" s="119" t="s">
        <v>5321</v>
      </c>
      <c r="BL265" s="119">
        <v>0</v>
      </c>
      <c r="BM265" s="123">
        <v>0</v>
      </c>
      <c r="BN265" s="119">
        <v>0</v>
      </c>
      <c r="BO265" s="123">
        <v>0</v>
      </c>
      <c r="BP265" s="119">
        <v>0</v>
      </c>
      <c r="BQ265" s="123">
        <v>0</v>
      </c>
      <c r="BR265" s="119">
        <v>42</v>
      </c>
      <c r="BS265" s="123">
        <v>100</v>
      </c>
      <c r="BT265" s="119">
        <v>42</v>
      </c>
      <c r="BU265" s="2"/>
      <c r="BV265" s="3"/>
      <c r="BW265" s="3"/>
      <c r="BX265" s="3"/>
      <c r="BY265" s="3"/>
    </row>
    <row r="266" spans="1:77" ht="41.45" customHeight="1">
      <c r="A266" s="64" t="s">
        <v>471</v>
      </c>
      <c r="C266" s="65"/>
      <c r="D266" s="65" t="s">
        <v>64</v>
      </c>
      <c r="E266" s="66">
        <v>162.14690340837944</v>
      </c>
      <c r="F266" s="68">
        <v>99.99981392998131</v>
      </c>
      <c r="G266" s="103" t="s">
        <v>946</v>
      </c>
      <c r="H266" s="65"/>
      <c r="I266" s="69" t="s">
        <v>471</v>
      </c>
      <c r="J266" s="70"/>
      <c r="K266" s="70"/>
      <c r="L266" s="69" t="s">
        <v>4890</v>
      </c>
      <c r="M266" s="73">
        <v>1.062010934891974</v>
      </c>
      <c r="N266" s="74">
        <v>5563.75634765625</v>
      </c>
      <c r="O266" s="74">
        <v>4977.111328125</v>
      </c>
      <c r="P266" s="75"/>
      <c r="Q266" s="76"/>
      <c r="R266" s="76"/>
      <c r="S266" s="88"/>
      <c r="T266" s="48">
        <v>0</v>
      </c>
      <c r="U266" s="48">
        <v>1</v>
      </c>
      <c r="V266" s="49">
        <v>0</v>
      </c>
      <c r="W266" s="49">
        <v>0.000877</v>
      </c>
      <c r="X266" s="49">
        <v>0.001844</v>
      </c>
      <c r="Y266" s="49">
        <v>0.485296</v>
      </c>
      <c r="Z266" s="49">
        <v>0</v>
      </c>
      <c r="AA266" s="49">
        <v>0</v>
      </c>
      <c r="AB266" s="71">
        <v>266</v>
      </c>
      <c r="AC266" s="71"/>
      <c r="AD266" s="72"/>
      <c r="AE266" s="78" t="s">
        <v>2948</v>
      </c>
      <c r="AF266" s="78">
        <v>164</v>
      </c>
      <c r="AG266" s="78">
        <v>70</v>
      </c>
      <c r="AH266" s="78">
        <v>184</v>
      </c>
      <c r="AI266" s="78">
        <v>770</v>
      </c>
      <c r="AJ266" s="78"/>
      <c r="AK266" s="78" t="s">
        <v>3323</v>
      </c>
      <c r="AL266" s="78"/>
      <c r="AM266" s="78"/>
      <c r="AN266" s="78"/>
      <c r="AO266" s="80">
        <v>43121.778333333335</v>
      </c>
      <c r="AP266" s="83" t="s">
        <v>4060</v>
      </c>
      <c r="AQ266" s="78" t="b">
        <v>0</v>
      </c>
      <c r="AR266" s="78" t="b">
        <v>0</v>
      </c>
      <c r="AS266" s="78" t="b">
        <v>0</v>
      </c>
      <c r="AT266" s="78"/>
      <c r="AU266" s="78">
        <v>0</v>
      </c>
      <c r="AV266" s="83" t="s">
        <v>4181</v>
      </c>
      <c r="AW266" s="78" t="b">
        <v>0</v>
      </c>
      <c r="AX266" s="78" t="s">
        <v>4210</v>
      </c>
      <c r="AY266" s="83" t="s">
        <v>4474</v>
      </c>
      <c r="AZ266" s="78" t="s">
        <v>66</v>
      </c>
      <c r="BA266" s="78" t="str">
        <f>REPLACE(INDEX(GroupVertices[Group],MATCH(Vertices[[#This Row],[Vertex]],GroupVertices[Vertex],0)),1,1,"")</f>
        <v>2</v>
      </c>
      <c r="BB266" s="48"/>
      <c r="BC266" s="48"/>
      <c r="BD266" s="48"/>
      <c r="BE266" s="48"/>
      <c r="BF266" s="48" t="s">
        <v>661</v>
      </c>
      <c r="BG266" s="48" t="s">
        <v>661</v>
      </c>
      <c r="BH266" s="119" t="s">
        <v>5447</v>
      </c>
      <c r="BI266" s="119" t="s">
        <v>5447</v>
      </c>
      <c r="BJ266" s="119" t="s">
        <v>5321</v>
      </c>
      <c r="BK266" s="119" t="s">
        <v>5321</v>
      </c>
      <c r="BL266" s="119">
        <v>0</v>
      </c>
      <c r="BM266" s="123">
        <v>0</v>
      </c>
      <c r="BN266" s="119">
        <v>0</v>
      </c>
      <c r="BO266" s="123">
        <v>0</v>
      </c>
      <c r="BP266" s="119">
        <v>0</v>
      </c>
      <c r="BQ266" s="123">
        <v>0</v>
      </c>
      <c r="BR266" s="119">
        <v>42</v>
      </c>
      <c r="BS266" s="123">
        <v>100</v>
      </c>
      <c r="BT266" s="119">
        <v>42</v>
      </c>
      <c r="BU266" s="2"/>
      <c r="BV266" s="3"/>
      <c r="BW266" s="3"/>
      <c r="BX266" s="3"/>
      <c r="BY266" s="3"/>
    </row>
    <row r="267" spans="1:77" ht="41.45" customHeight="1">
      <c r="A267" s="64" t="s">
        <v>472</v>
      </c>
      <c r="C267" s="65"/>
      <c r="D267" s="65" t="s">
        <v>64</v>
      </c>
      <c r="E267" s="66">
        <v>162.34207507951217</v>
      </c>
      <c r="F267" s="68">
        <v>99.99956672267079</v>
      </c>
      <c r="G267" s="103" t="s">
        <v>947</v>
      </c>
      <c r="H267" s="65"/>
      <c r="I267" s="69" t="s">
        <v>472</v>
      </c>
      <c r="J267" s="70"/>
      <c r="K267" s="70"/>
      <c r="L267" s="69" t="s">
        <v>4891</v>
      </c>
      <c r="M267" s="73">
        <v>1.1443968912484537</v>
      </c>
      <c r="N267" s="74">
        <v>5621.85205078125</v>
      </c>
      <c r="O267" s="74">
        <v>9013.3935546875</v>
      </c>
      <c r="P267" s="75"/>
      <c r="Q267" s="76"/>
      <c r="R267" s="76"/>
      <c r="S267" s="88"/>
      <c r="T267" s="48">
        <v>0</v>
      </c>
      <c r="U267" s="48">
        <v>1</v>
      </c>
      <c r="V267" s="49">
        <v>0</v>
      </c>
      <c r="W267" s="49">
        <v>0.000877</v>
      </c>
      <c r="X267" s="49">
        <v>0.001844</v>
      </c>
      <c r="Y267" s="49">
        <v>0.485296</v>
      </c>
      <c r="Z267" s="49">
        <v>0</v>
      </c>
      <c r="AA267" s="49">
        <v>0</v>
      </c>
      <c r="AB267" s="71">
        <v>267</v>
      </c>
      <c r="AC267" s="71"/>
      <c r="AD267" s="72"/>
      <c r="AE267" s="78" t="s">
        <v>472</v>
      </c>
      <c r="AF267" s="78">
        <v>631</v>
      </c>
      <c r="AG267" s="78">
        <v>163</v>
      </c>
      <c r="AH267" s="78">
        <v>6108</v>
      </c>
      <c r="AI267" s="78">
        <v>195</v>
      </c>
      <c r="AJ267" s="78"/>
      <c r="AK267" s="78" t="s">
        <v>3324</v>
      </c>
      <c r="AL267" s="78"/>
      <c r="AM267" s="83" t="s">
        <v>3788</v>
      </c>
      <c r="AN267" s="78"/>
      <c r="AO267" s="80">
        <v>39716.92921296296</v>
      </c>
      <c r="AP267" s="83" t="s">
        <v>4061</v>
      </c>
      <c r="AQ267" s="78" t="b">
        <v>0</v>
      </c>
      <c r="AR267" s="78" t="b">
        <v>0</v>
      </c>
      <c r="AS267" s="78" t="b">
        <v>1</v>
      </c>
      <c r="AT267" s="78"/>
      <c r="AU267" s="78">
        <v>47</v>
      </c>
      <c r="AV267" s="83" t="s">
        <v>4194</v>
      </c>
      <c r="AW267" s="78" t="b">
        <v>0</v>
      </c>
      <c r="AX267" s="78" t="s">
        <v>4210</v>
      </c>
      <c r="AY267" s="83" t="s">
        <v>4475</v>
      </c>
      <c r="AZ267" s="78" t="s">
        <v>66</v>
      </c>
      <c r="BA267" s="78" t="str">
        <f>REPLACE(INDEX(GroupVertices[Group],MATCH(Vertices[[#This Row],[Vertex]],GroupVertices[Vertex],0)),1,1,"")</f>
        <v>2</v>
      </c>
      <c r="BB267" s="48"/>
      <c r="BC267" s="48"/>
      <c r="BD267" s="48"/>
      <c r="BE267" s="48"/>
      <c r="BF267" s="48" t="s">
        <v>661</v>
      </c>
      <c r="BG267" s="48" t="s">
        <v>661</v>
      </c>
      <c r="BH267" s="119" t="s">
        <v>5447</v>
      </c>
      <c r="BI267" s="119" t="s">
        <v>5447</v>
      </c>
      <c r="BJ267" s="119" t="s">
        <v>5321</v>
      </c>
      <c r="BK267" s="119" t="s">
        <v>5321</v>
      </c>
      <c r="BL267" s="119">
        <v>0</v>
      </c>
      <c r="BM267" s="123">
        <v>0</v>
      </c>
      <c r="BN267" s="119">
        <v>0</v>
      </c>
      <c r="BO267" s="123">
        <v>0</v>
      </c>
      <c r="BP267" s="119">
        <v>0</v>
      </c>
      <c r="BQ267" s="123">
        <v>0</v>
      </c>
      <c r="BR267" s="119">
        <v>42</v>
      </c>
      <c r="BS267" s="123">
        <v>100</v>
      </c>
      <c r="BT267" s="119">
        <v>42</v>
      </c>
      <c r="BU267" s="2"/>
      <c r="BV267" s="3"/>
      <c r="BW267" s="3"/>
      <c r="BX267" s="3"/>
      <c r="BY267" s="3"/>
    </row>
    <row r="268" spans="1:77" ht="41.45" customHeight="1">
      <c r="A268" s="64" t="s">
        <v>473</v>
      </c>
      <c r="C268" s="65"/>
      <c r="D268" s="65" t="s">
        <v>64</v>
      </c>
      <c r="E268" s="66">
        <v>162.83105356740379</v>
      </c>
      <c r="F268" s="68">
        <v>99.9989473753229</v>
      </c>
      <c r="G268" s="103" t="s">
        <v>948</v>
      </c>
      <c r="H268" s="65"/>
      <c r="I268" s="69" t="s">
        <v>473</v>
      </c>
      <c r="J268" s="70"/>
      <c r="K268" s="70"/>
      <c r="L268" s="69" t="s">
        <v>4892</v>
      </c>
      <c r="M268" s="73">
        <v>1.3508047173888813</v>
      </c>
      <c r="N268" s="74">
        <v>6173.45703125</v>
      </c>
      <c r="O268" s="74">
        <v>7303.55078125</v>
      </c>
      <c r="P268" s="75"/>
      <c r="Q268" s="76"/>
      <c r="R268" s="76"/>
      <c r="S268" s="88"/>
      <c r="T268" s="48">
        <v>0</v>
      </c>
      <c r="U268" s="48">
        <v>1</v>
      </c>
      <c r="V268" s="49">
        <v>0</v>
      </c>
      <c r="W268" s="49">
        <v>0.000877</v>
      </c>
      <c r="X268" s="49">
        <v>0.001844</v>
      </c>
      <c r="Y268" s="49">
        <v>0.485296</v>
      </c>
      <c r="Z268" s="49">
        <v>0</v>
      </c>
      <c r="AA268" s="49">
        <v>0</v>
      </c>
      <c r="AB268" s="71">
        <v>268</v>
      </c>
      <c r="AC268" s="71"/>
      <c r="AD268" s="72"/>
      <c r="AE268" s="78" t="s">
        <v>2949</v>
      </c>
      <c r="AF268" s="78">
        <v>512</v>
      </c>
      <c r="AG268" s="78">
        <v>396</v>
      </c>
      <c r="AH268" s="78">
        <v>20121</v>
      </c>
      <c r="AI268" s="78">
        <v>7322</v>
      </c>
      <c r="AJ268" s="78"/>
      <c r="AK268" s="78" t="s">
        <v>3325</v>
      </c>
      <c r="AL268" s="78"/>
      <c r="AM268" s="78"/>
      <c r="AN268" s="78"/>
      <c r="AO268" s="80">
        <v>41034.510879629626</v>
      </c>
      <c r="AP268" s="83" t="s">
        <v>4062</v>
      </c>
      <c r="AQ268" s="78" t="b">
        <v>0</v>
      </c>
      <c r="AR268" s="78" t="b">
        <v>0</v>
      </c>
      <c r="AS268" s="78" t="b">
        <v>1</v>
      </c>
      <c r="AT268" s="78"/>
      <c r="AU268" s="78">
        <v>33</v>
      </c>
      <c r="AV268" s="83" t="s">
        <v>4181</v>
      </c>
      <c r="AW268" s="78" t="b">
        <v>0</v>
      </c>
      <c r="AX268" s="78" t="s">
        <v>4210</v>
      </c>
      <c r="AY268" s="83" t="s">
        <v>4476</v>
      </c>
      <c r="AZ268" s="78" t="s">
        <v>66</v>
      </c>
      <c r="BA268" s="78" t="str">
        <f>REPLACE(INDEX(GroupVertices[Group],MATCH(Vertices[[#This Row],[Vertex]],GroupVertices[Vertex],0)),1,1,"")</f>
        <v>2</v>
      </c>
      <c r="BB268" s="48"/>
      <c r="BC268" s="48"/>
      <c r="BD268" s="48"/>
      <c r="BE268" s="48"/>
      <c r="BF268" s="48" t="s">
        <v>661</v>
      </c>
      <c r="BG268" s="48" t="s">
        <v>661</v>
      </c>
      <c r="BH268" s="119" t="s">
        <v>5447</v>
      </c>
      <c r="BI268" s="119" t="s">
        <v>5447</v>
      </c>
      <c r="BJ268" s="119" t="s">
        <v>5321</v>
      </c>
      <c r="BK268" s="119" t="s">
        <v>5321</v>
      </c>
      <c r="BL268" s="119">
        <v>0</v>
      </c>
      <c r="BM268" s="123">
        <v>0</v>
      </c>
      <c r="BN268" s="119">
        <v>0</v>
      </c>
      <c r="BO268" s="123">
        <v>0</v>
      </c>
      <c r="BP268" s="119">
        <v>0</v>
      </c>
      <c r="BQ268" s="123">
        <v>0</v>
      </c>
      <c r="BR268" s="119">
        <v>42</v>
      </c>
      <c r="BS268" s="123">
        <v>100</v>
      </c>
      <c r="BT268" s="119">
        <v>42</v>
      </c>
      <c r="BU268" s="2"/>
      <c r="BV268" s="3"/>
      <c r="BW268" s="3"/>
      <c r="BX268" s="3"/>
      <c r="BY268" s="3"/>
    </row>
    <row r="269" spans="1:77" ht="41.45" customHeight="1">
      <c r="A269" s="64" t="s">
        <v>474</v>
      </c>
      <c r="C269" s="65"/>
      <c r="D269" s="65" t="s">
        <v>64</v>
      </c>
      <c r="E269" s="66">
        <v>162.15319926873858</v>
      </c>
      <c r="F269" s="68">
        <v>99.99980595555195</v>
      </c>
      <c r="G269" s="103" t="s">
        <v>723</v>
      </c>
      <c r="H269" s="65"/>
      <c r="I269" s="69" t="s">
        <v>474</v>
      </c>
      <c r="J269" s="70"/>
      <c r="K269" s="70"/>
      <c r="L269" s="69" t="s">
        <v>4893</v>
      </c>
      <c r="M269" s="73">
        <v>1.0646685463873442</v>
      </c>
      <c r="N269" s="74">
        <v>5954.01953125</v>
      </c>
      <c r="O269" s="74">
        <v>2678.51416015625</v>
      </c>
      <c r="P269" s="75"/>
      <c r="Q269" s="76"/>
      <c r="R269" s="76"/>
      <c r="S269" s="88"/>
      <c r="T269" s="48">
        <v>0</v>
      </c>
      <c r="U269" s="48">
        <v>1</v>
      </c>
      <c r="V269" s="49">
        <v>0</v>
      </c>
      <c r="W269" s="49">
        <v>0.000877</v>
      </c>
      <c r="X269" s="49">
        <v>0.001844</v>
      </c>
      <c r="Y269" s="49">
        <v>0.485296</v>
      </c>
      <c r="Z269" s="49">
        <v>0</v>
      </c>
      <c r="AA269" s="49">
        <v>0</v>
      </c>
      <c r="AB269" s="71">
        <v>269</v>
      </c>
      <c r="AC269" s="71"/>
      <c r="AD269" s="72"/>
      <c r="AE269" s="78" t="s">
        <v>2950</v>
      </c>
      <c r="AF269" s="78">
        <v>364</v>
      </c>
      <c r="AG269" s="78">
        <v>73</v>
      </c>
      <c r="AH269" s="78">
        <v>1954</v>
      </c>
      <c r="AI269" s="78">
        <v>3696</v>
      </c>
      <c r="AJ269" s="78"/>
      <c r="AK269" s="78" t="s">
        <v>3326</v>
      </c>
      <c r="AL269" s="78" t="s">
        <v>3457</v>
      </c>
      <c r="AM269" s="78"/>
      <c r="AN269" s="78"/>
      <c r="AO269" s="80">
        <v>42357.34032407407</v>
      </c>
      <c r="AP269" s="78"/>
      <c r="AQ269" s="78" t="b">
        <v>1</v>
      </c>
      <c r="AR269" s="78" t="b">
        <v>1</v>
      </c>
      <c r="AS269" s="78" t="b">
        <v>0</v>
      </c>
      <c r="AT269" s="78"/>
      <c r="AU269" s="78">
        <v>0</v>
      </c>
      <c r="AV269" s="78"/>
      <c r="AW269" s="78" t="b">
        <v>0</v>
      </c>
      <c r="AX269" s="78" t="s">
        <v>4210</v>
      </c>
      <c r="AY269" s="83" t="s">
        <v>4477</v>
      </c>
      <c r="AZ269" s="78" t="s">
        <v>66</v>
      </c>
      <c r="BA269" s="78" t="str">
        <f>REPLACE(INDEX(GroupVertices[Group],MATCH(Vertices[[#This Row],[Vertex]],GroupVertices[Vertex],0)),1,1,"")</f>
        <v>2</v>
      </c>
      <c r="BB269" s="48"/>
      <c r="BC269" s="48"/>
      <c r="BD269" s="48"/>
      <c r="BE269" s="48"/>
      <c r="BF269" s="48" t="s">
        <v>661</v>
      </c>
      <c r="BG269" s="48" t="s">
        <v>661</v>
      </c>
      <c r="BH269" s="119" t="s">
        <v>5447</v>
      </c>
      <c r="BI269" s="119" t="s">
        <v>5447</v>
      </c>
      <c r="BJ269" s="119" t="s">
        <v>5321</v>
      </c>
      <c r="BK269" s="119" t="s">
        <v>5321</v>
      </c>
      <c r="BL269" s="119">
        <v>0</v>
      </c>
      <c r="BM269" s="123">
        <v>0</v>
      </c>
      <c r="BN269" s="119">
        <v>0</v>
      </c>
      <c r="BO269" s="123">
        <v>0</v>
      </c>
      <c r="BP269" s="119">
        <v>0</v>
      </c>
      <c r="BQ269" s="123">
        <v>0</v>
      </c>
      <c r="BR269" s="119">
        <v>42</v>
      </c>
      <c r="BS269" s="123">
        <v>100</v>
      </c>
      <c r="BT269" s="119">
        <v>42</v>
      </c>
      <c r="BU269" s="2"/>
      <c r="BV269" s="3"/>
      <c r="BW269" s="3"/>
      <c r="BX269" s="3"/>
      <c r="BY269" s="3"/>
    </row>
    <row r="270" spans="1:77" ht="41.45" customHeight="1">
      <c r="A270" s="64" t="s">
        <v>475</v>
      </c>
      <c r="C270" s="65"/>
      <c r="D270" s="65" t="s">
        <v>64</v>
      </c>
      <c r="E270" s="66">
        <v>162.02728206155618</v>
      </c>
      <c r="F270" s="68">
        <v>99.99996544413939</v>
      </c>
      <c r="G270" s="103" t="s">
        <v>949</v>
      </c>
      <c r="H270" s="65"/>
      <c r="I270" s="69" t="s">
        <v>475</v>
      </c>
      <c r="J270" s="70"/>
      <c r="K270" s="70"/>
      <c r="L270" s="69" t="s">
        <v>4894</v>
      </c>
      <c r="M270" s="73">
        <v>1.0115163164799381</v>
      </c>
      <c r="N270" s="74">
        <v>6816.443359375</v>
      </c>
      <c r="O270" s="74">
        <v>8982.0087890625</v>
      </c>
      <c r="P270" s="75"/>
      <c r="Q270" s="76"/>
      <c r="R270" s="76"/>
      <c r="S270" s="88"/>
      <c r="T270" s="48">
        <v>0</v>
      </c>
      <c r="U270" s="48">
        <v>1</v>
      </c>
      <c r="V270" s="49">
        <v>0</v>
      </c>
      <c r="W270" s="49">
        <v>0.000877</v>
      </c>
      <c r="X270" s="49">
        <v>0.001844</v>
      </c>
      <c r="Y270" s="49">
        <v>0.485296</v>
      </c>
      <c r="Z270" s="49">
        <v>0</v>
      </c>
      <c r="AA270" s="49">
        <v>0</v>
      </c>
      <c r="AB270" s="71">
        <v>270</v>
      </c>
      <c r="AC270" s="71"/>
      <c r="AD270" s="72"/>
      <c r="AE270" s="78" t="s">
        <v>2951</v>
      </c>
      <c r="AF270" s="78">
        <v>22</v>
      </c>
      <c r="AG270" s="78">
        <v>13</v>
      </c>
      <c r="AH270" s="78">
        <v>12</v>
      </c>
      <c r="AI270" s="78">
        <v>17</v>
      </c>
      <c r="AJ270" s="78"/>
      <c r="AK270" s="78" t="s">
        <v>3327</v>
      </c>
      <c r="AL270" s="78" t="s">
        <v>3457</v>
      </c>
      <c r="AM270" s="78"/>
      <c r="AN270" s="78"/>
      <c r="AO270" s="80">
        <v>43675.42145833333</v>
      </c>
      <c r="AP270" s="78"/>
      <c r="AQ270" s="78" t="b">
        <v>1</v>
      </c>
      <c r="AR270" s="78" t="b">
        <v>0</v>
      </c>
      <c r="AS270" s="78" t="b">
        <v>0</v>
      </c>
      <c r="AT270" s="78"/>
      <c r="AU270" s="78">
        <v>2</v>
      </c>
      <c r="AV270" s="78"/>
      <c r="AW270" s="78" t="b">
        <v>0</v>
      </c>
      <c r="AX270" s="78" t="s">
        <v>4210</v>
      </c>
      <c r="AY270" s="83" t="s">
        <v>4478</v>
      </c>
      <c r="AZ270" s="78" t="s">
        <v>66</v>
      </c>
      <c r="BA270" s="78" t="str">
        <f>REPLACE(INDEX(GroupVertices[Group],MATCH(Vertices[[#This Row],[Vertex]],GroupVertices[Vertex],0)),1,1,"")</f>
        <v>2</v>
      </c>
      <c r="BB270" s="48"/>
      <c r="BC270" s="48"/>
      <c r="BD270" s="48"/>
      <c r="BE270" s="48"/>
      <c r="BF270" s="48" t="s">
        <v>661</v>
      </c>
      <c r="BG270" s="48" t="s">
        <v>661</v>
      </c>
      <c r="BH270" s="119" t="s">
        <v>5447</v>
      </c>
      <c r="BI270" s="119" t="s">
        <v>5447</v>
      </c>
      <c r="BJ270" s="119" t="s">
        <v>5321</v>
      </c>
      <c r="BK270" s="119" t="s">
        <v>5321</v>
      </c>
      <c r="BL270" s="119">
        <v>0</v>
      </c>
      <c r="BM270" s="123">
        <v>0</v>
      </c>
      <c r="BN270" s="119">
        <v>0</v>
      </c>
      <c r="BO270" s="123">
        <v>0</v>
      </c>
      <c r="BP270" s="119">
        <v>0</v>
      </c>
      <c r="BQ270" s="123">
        <v>0</v>
      </c>
      <c r="BR270" s="119">
        <v>42</v>
      </c>
      <c r="BS270" s="123">
        <v>100</v>
      </c>
      <c r="BT270" s="119">
        <v>42</v>
      </c>
      <c r="BU270" s="2"/>
      <c r="BV270" s="3"/>
      <c r="BW270" s="3"/>
      <c r="BX270" s="3"/>
      <c r="BY270" s="3"/>
    </row>
    <row r="271" spans="1:77" ht="41.45" customHeight="1">
      <c r="A271" s="64" t="s">
        <v>476</v>
      </c>
      <c r="C271" s="65"/>
      <c r="D271" s="65" t="s">
        <v>64</v>
      </c>
      <c r="E271" s="66">
        <v>162.0692544639503</v>
      </c>
      <c r="F271" s="68">
        <v>99.9999122812769</v>
      </c>
      <c r="G271" s="103" t="s">
        <v>950</v>
      </c>
      <c r="H271" s="65"/>
      <c r="I271" s="69" t="s">
        <v>476</v>
      </c>
      <c r="J271" s="70"/>
      <c r="K271" s="70"/>
      <c r="L271" s="69" t="s">
        <v>4895</v>
      </c>
      <c r="M271" s="73">
        <v>1.0292337264490734</v>
      </c>
      <c r="N271" s="74">
        <v>7422.06298828125</v>
      </c>
      <c r="O271" s="74">
        <v>6038.509765625</v>
      </c>
      <c r="P271" s="75"/>
      <c r="Q271" s="76"/>
      <c r="R271" s="76"/>
      <c r="S271" s="88"/>
      <c r="T271" s="48">
        <v>0</v>
      </c>
      <c r="U271" s="48">
        <v>2</v>
      </c>
      <c r="V271" s="49">
        <v>0</v>
      </c>
      <c r="W271" s="49">
        <v>0.001103</v>
      </c>
      <c r="X271" s="49">
        <v>0.004674</v>
      </c>
      <c r="Y271" s="49">
        <v>0.829018</v>
      </c>
      <c r="Z271" s="49">
        <v>1</v>
      </c>
      <c r="AA271" s="49">
        <v>0</v>
      </c>
      <c r="AB271" s="71">
        <v>271</v>
      </c>
      <c r="AC271" s="71"/>
      <c r="AD271" s="72"/>
      <c r="AE271" s="78" t="s">
        <v>2952</v>
      </c>
      <c r="AF271" s="78">
        <v>113</v>
      </c>
      <c r="AG271" s="78">
        <v>33</v>
      </c>
      <c r="AH271" s="78">
        <v>415</v>
      </c>
      <c r="AI271" s="78">
        <v>850</v>
      </c>
      <c r="AJ271" s="78"/>
      <c r="AK271" s="78"/>
      <c r="AL271" s="78" t="s">
        <v>3620</v>
      </c>
      <c r="AM271" s="83" t="s">
        <v>3789</v>
      </c>
      <c r="AN271" s="78"/>
      <c r="AO271" s="80">
        <v>39235.759791666664</v>
      </c>
      <c r="AP271" s="78"/>
      <c r="AQ271" s="78" t="b">
        <v>0</v>
      </c>
      <c r="AR271" s="78" t="b">
        <v>0</v>
      </c>
      <c r="AS271" s="78" t="b">
        <v>0</v>
      </c>
      <c r="AT271" s="78"/>
      <c r="AU271" s="78">
        <v>3</v>
      </c>
      <c r="AV271" s="83" t="s">
        <v>4181</v>
      </c>
      <c r="AW271" s="78" t="b">
        <v>0</v>
      </c>
      <c r="AX271" s="78" t="s">
        <v>4210</v>
      </c>
      <c r="AY271" s="83" t="s">
        <v>4479</v>
      </c>
      <c r="AZ271" s="78" t="s">
        <v>66</v>
      </c>
      <c r="BA271" s="78" t="str">
        <f>REPLACE(INDEX(GroupVertices[Group],MATCH(Vertices[[#This Row],[Vertex]],GroupVertices[Vertex],0)),1,1,"")</f>
        <v>2</v>
      </c>
      <c r="BB271" s="48"/>
      <c r="BC271" s="48"/>
      <c r="BD271" s="48"/>
      <c r="BE271" s="48"/>
      <c r="BF271" s="48" t="s">
        <v>5387</v>
      </c>
      <c r="BG271" s="48" t="s">
        <v>5413</v>
      </c>
      <c r="BH271" s="119" t="s">
        <v>5448</v>
      </c>
      <c r="BI271" s="119" t="s">
        <v>5479</v>
      </c>
      <c r="BJ271" s="119" t="s">
        <v>5320</v>
      </c>
      <c r="BK271" s="119" t="s">
        <v>5514</v>
      </c>
      <c r="BL271" s="119">
        <v>3</v>
      </c>
      <c r="BM271" s="123">
        <v>1.530612244897959</v>
      </c>
      <c r="BN271" s="119">
        <v>0</v>
      </c>
      <c r="BO271" s="123">
        <v>0</v>
      </c>
      <c r="BP271" s="119">
        <v>0</v>
      </c>
      <c r="BQ271" s="123">
        <v>0</v>
      </c>
      <c r="BR271" s="119">
        <v>193</v>
      </c>
      <c r="BS271" s="123">
        <v>98.46938775510205</v>
      </c>
      <c r="BT271" s="119">
        <v>196</v>
      </c>
      <c r="BU271" s="2"/>
      <c r="BV271" s="3"/>
      <c r="BW271" s="3"/>
      <c r="BX271" s="3"/>
      <c r="BY271" s="3"/>
    </row>
    <row r="272" spans="1:77" ht="41.45" customHeight="1">
      <c r="A272" s="64" t="s">
        <v>477</v>
      </c>
      <c r="C272" s="65"/>
      <c r="D272" s="65" t="s">
        <v>64</v>
      </c>
      <c r="E272" s="66">
        <v>162.28541233628007</v>
      </c>
      <c r="F272" s="68">
        <v>99.99963849253514</v>
      </c>
      <c r="G272" s="103" t="s">
        <v>951</v>
      </c>
      <c r="H272" s="65"/>
      <c r="I272" s="69" t="s">
        <v>477</v>
      </c>
      <c r="J272" s="70"/>
      <c r="K272" s="70"/>
      <c r="L272" s="69" t="s">
        <v>4896</v>
      </c>
      <c r="M272" s="73">
        <v>1.1204783877901208</v>
      </c>
      <c r="N272" s="74">
        <v>7537.92138671875</v>
      </c>
      <c r="O272" s="74">
        <v>4882.49609375</v>
      </c>
      <c r="P272" s="75"/>
      <c r="Q272" s="76"/>
      <c r="R272" s="76"/>
      <c r="S272" s="88"/>
      <c r="T272" s="48">
        <v>0</v>
      </c>
      <c r="U272" s="48">
        <v>1</v>
      </c>
      <c r="V272" s="49">
        <v>0</v>
      </c>
      <c r="W272" s="49">
        <v>0.000877</v>
      </c>
      <c r="X272" s="49">
        <v>0.001844</v>
      </c>
      <c r="Y272" s="49">
        <v>0.485296</v>
      </c>
      <c r="Z272" s="49">
        <v>0</v>
      </c>
      <c r="AA272" s="49">
        <v>0</v>
      </c>
      <c r="AB272" s="71">
        <v>272</v>
      </c>
      <c r="AC272" s="71"/>
      <c r="AD272" s="72"/>
      <c r="AE272" s="78" t="s">
        <v>2953</v>
      </c>
      <c r="AF272" s="78">
        <v>630</v>
      </c>
      <c r="AG272" s="78">
        <v>136</v>
      </c>
      <c r="AH272" s="78">
        <v>2467</v>
      </c>
      <c r="AI272" s="78">
        <v>14716</v>
      </c>
      <c r="AJ272" s="78"/>
      <c r="AK272" s="78"/>
      <c r="AL272" s="78"/>
      <c r="AM272" s="78"/>
      <c r="AN272" s="78"/>
      <c r="AO272" s="80">
        <v>42171.7416087963</v>
      </c>
      <c r="AP272" s="83" t="s">
        <v>4063</v>
      </c>
      <c r="AQ272" s="78" t="b">
        <v>1</v>
      </c>
      <c r="AR272" s="78" t="b">
        <v>0</v>
      </c>
      <c r="AS272" s="78" t="b">
        <v>0</v>
      </c>
      <c r="AT272" s="78"/>
      <c r="AU272" s="78">
        <v>0</v>
      </c>
      <c r="AV272" s="83" t="s">
        <v>4181</v>
      </c>
      <c r="AW272" s="78" t="b">
        <v>0</v>
      </c>
      <c r="AX272" s="78" t="s">
        <v>4210</v>
      </c>
      <c r="AY272" s="83" t="s">
        <v>4480</v>
      </c>
      <c r="AZ272" s="78" t="s">
        <v>66</v>
      </c>
      <c r="BA272" s="78" t="str">
        <f>REPLACE(INDEX(GroupVertices[Group],MATCH(Vertices[[#This Row],[Vertex]],GroupVertices[Vertex],0)),1,1,"")</f>
        <v>2</v>
      </c>
      <c r="BB272" s="48"/>
      <c r="BC272" s="48"/>
      <c r="BD272" s="48"/>
      <c r="BE272" s="48"/>
      <c r="BF272" s="48" t="s">
        <v>661</v>
      </c>
      <c r="BG272" s="48" t="s">
        <v>661</v>
      </c>
      <c r="BH272" s="119" t="s">
        <v>5447</v>
      </c>
      <c r="BI272" s="119" t="s">
        <v>5447</v>
      </c>
      <c r="BJ272" s="119" t="s">
        <v>5321</v>
      </c>
      <c r="BK272" s="119" t="s">
        <v>5321</v>
      </c>
      <c r="BL272" s="119">
        <v>0</v>
      </c>
      <c r="BM272" s="123">
        <v>0</v>
      </c>
      <c r="BN272" s="119">
        <v>0</v>
      </c>
      <c r="BO272" s="123">
        <v>0</v>
      </c>
      <c r="BP272" s="119">
        <v>0</v>
      </c>
      <c r="BQ272" s="123">
        <v>0</v>
      </c>
      <c r="BR272" s="119">
        <v>42</v>
      </c>
      <c r="BS272" s="123">
        <v>100</v>
      </c>
      <c r="BT272" s="119">
        <v>42</v>
      </c>
      <c r="BU272" s="2"/>
      <c r="BV272" s="3"/>
      <c r="BW272" s="3"/>
      <c r="BX272" s="3"/>
      <c r="BY272" s="3"/>
    </row>
    <row r="273" spans="1:77" ht="41.45" customHeight="1">
      <c r="A273" s="64" t="s">
        <v>478</v>
      </c>
      <c r="C273" s="65"/>
      <c r="D273" s="65" t="s">
        <v>64</v>
      </c>
      <c r="E273" s="66">
        <v>162.70093911998197</v>
      </c>
      <c r="F273" s="68">
        <v>99.99911218019659</v>
      </c>
      <c r="G273" s="103" t="s">
        <v>952</v>
      </c>
      <c r="H273" s="65"/>
      <c r="I273" s="69" t="s">
        <v>478</v>
      </c>
      <c r="J273" s="70"/>
      <c r="K273" s="70"/>
      <c r="L273" s="69" t="s">
        <v>4897</v>
      </c>
      <c r="M273" s="73">
        <v>1.2958807464845614</v>
      </c>
      <c r="N273" s="74">
        <v>5178.36962890625</v>
      </c>
      <c r="O273" s="74">
        <v>8744.033203125</v>
      </c>
      <c r="P273" s="75"/>
      <c r="Q273" s="76"/>
      <c r="R273" s="76"/>
      <c r="S273" s="88"/>
      <c r="T273" s="48">
        <v>0</v>
      </c>
      <c r="U273" s="48">
        <v>1</v>
      </c>
      <c r="V273" s="49">
        <v>0</v>
      </c>
      <c r="W273" s="49">
        <v>0.000877</v>
      </c>
      <c r="X273" s="49">
        <v>0.001844</v>
      </c>
      <c r="Y273" s="49">
        <v>0.485296</v>
      </c>
      <c r="Z273" s="49">
        <v>0</v>
      </c>
      <c r="AA273" s="49">
        <v>0</v>
      </c>
      <c r="AB273" s="71">
        <v>273</v>
      </c>
      <c r="AC273" s="71"/>
      <c r="AD273" s="72"/>
      <c r="AE273" s="78" t="s">
        <v>2954</v>
      </c>
      <c r="AF273" s="78">
        <v>1025</v>
      </c>
      <c r="AG273" s="78">
        <v>334</v>
      </c>
      <c r="AH273" s="78">
        <v>1352</v>
      </c>
      <c r="AI273" s="78">
        <v>1425</v>
      </c>
      <c r="AJ273" s="78"/>
      <c r="AK273" s="78" t="s">
        <v>3328</v>
      </c>
      <c r="AL273" s="78" t="s">
        <v>3621</v>
      </c>
      <c r="AM273" s="83" t="s">
        <v>3790</v>
      </c>
      <c r="AN273" s="78"/>
      <c r="AO273" s="80">
        <v>40587.01378472222</v>
      </c>
      <c r="AP273" s="83" t="s">
        <v>4064</v>
      </c>
      <c r="AQ273" s="78" t="b">
        <v>0</v>
      </c>
      <c r="AR273" s="78" t="b">
        <v>0</v>
      </c>
      <c r="AS273" s="78" t="b">
        <v>0</v>
      </c>
      <c r="AT273" s="78"/>
      <c r="AU273" s="78">
        <v>12</v>
      </c>
      <c r="AV273" s="83" t="s">
        <v>4181</v>
      </c>
      <c r="AW273" s="78" t="b">
        <v>0</v>
      </c>
      <c r="AX273" s="78" t="s">
        <v>4210</v>
      </c>
      <c r="AY273" s="83" t="s">
        <v>4481</v>
      </c>
      <c r="AZ273" s="78" t="s">
        <v>66</v>
      </c>
      <c r="BA273" s="78" t="str">
        <f>REPLACE(INDEX(GroupVertices[Group],MATCH(Vertices[[#This Row],[Vertex]],GroupVertices[Vertex],0)),1,1,"")</f>
        <v>2</v>
      </c>
      <c r="BB273" s="48"/>
      <c r="BC273" s="48"/>
      <c r="BD273" s="48"/>
      <c r="BE273" s="48"/>
      <c r="BF273" s="48" t="s">
        <v>661</v>
      </c>
      <c r="BG273" s="48" t="s">
        <v>661</v>
      </c>
      <c r="BH273" s="119" t="s">
        <v>5447</v>
      </c>
      <c r="BI273" s="119" t="s">
        <v>5447</v>
      </c>
      <c r="BJ273" s="119" t="s">
        <v>5321</v>
      </c>
      <c r="BK273" s="119" t="s">
        <v>5321</v>
      </c>
      <c r="BL273" s="119">
        <v>0</v>
      </c>
      <c r="BM273" s="123">
        <v>0</v>
      </c>
      <c r="BN273" s="119">
        <v>0</v>
      </c>
      <c r="BO273" s="123">
        <v>0</v>
      </c>
      <c r="BP273" s="119">
        <v>0</v>
      </c>
      <c r="BQ273" s="123">
        <v>0</v>
      </c>
      <c r="BR273" s="119">
        <v>42</v>
      </c>
      <c r="BS273" s="123">
        <v>100</v>
      </c>
      <c r="BT273" s="119">
        <v>42</v>
      </c>
      <c r="BU273" s="2"/>
      <c r="BV273" s="3"/>
      <c r="BW273" s="3"/>
      <c r="BX273" s="3"/>
      <c r="BY273" s="3"/>
    </row>
    <row r="274" spans="1:77" ht="41.45" customHeight="1">
      <c r="A274" s="64" t="s">
        <v>479</v>
      </c>
      <c r="C274" s="65"/>
      <c r="D274" s="65" t="s">
        <v>64</v>
      </c>
      <c r="E274" s="66">
        <v>162.26862337532242</v>
      </c>
      <c r="F274" s="68">
        <v>99.99965975768013</v>
      </c>
      <c r="G274" s="103" t="s">
        <v>953</v>
      </c>
      <c r="H274" s="65"/>
      <c r="I274" s="69" t="s">
        <v>479</v>
      </c>
      <c r="J274" s="70"/>
      <c r="K274" s="70"/>
      <c r="L274" s="69" t="s">
        <v>4898</v>
      </c>
      <c r="M274" s="73">
        <v>1.1133914238024667</v>
      </c>
      <c r="N274" s="74">
        <v>4618.5263671875</v>
      </c>
      <c r="O274" s="74">
        <v>5637.2822265625</v>
      </c>
      <c r="P274" s="75"/>
      <c r="Q274" s="76"/>
      <c r="R274" s="76"/>
      <c r="S274" s="88"/>
      <c r="T274" s="48">
        <v>0</v>
      </c>
      <c r="U274" s="48">
        <v>1</v>
      </c>
      <c r="V274" s="49">
        <v>0</v>
      </c>
      <c r="W274" s="49">
        <v>0.000877</v>
      </c>
      <c r="X274" s="49">
        <v>0.001844</v>
      </c>
      <c r="Y274" s="49">
        <v>0.485296</v>
      </c>
      <c r="Z274" s="49">
        <v>0</v>
      </c>
      <c r="AA274" s="49">
        <v>0</v>
      </c>
      <c r="AB274" s="71">
        <v>274</v>
      </c>
      <c r="AC274" s="71"/>
      <c r="AD274" s="72"/>
      <c r="AE274" s="78" t="s">
        <v>2955</v>
      </c>
      <c r="AF274" s="78">
        <v>650</v>
      </c>
      <c r="AG274" s="78">
        <v>128</v>
      </c>
      <c r="AH274" s="78">
        <v>3390</v>
      </c>
      <c r="AI274" s="78">
        <v>3149</v>
      </c>
      <c r="AJ274" s="78"/>
      <c r="AK274" s="78" t="s">
        <v>3329</v>
      </c>
      <c r="AL274" s="78"/>
      <c r="AM274" s="78"/>
      <c r="AN274" s="78"/>
      <c r="AO274" s="80">
        <v>41901.78226851852</v>
      </c>
      <c r="AP274" s="83" t="s">
        <v>4065</v>
      </c>
      <c r="AQ274" s="78" t="b">
        <v>0</v>
      </c>
      <c r="AR274" s="78" t="b">
        <v>0</v>
      </c>
      <c r="AS274" s="78" t="b">
        <v>0</v>
      </c>
      <c r="AT274" s="78"/>
      <c r="AU274" s="78">
        <v>21</v>
      </c>
      <c r="AV274" s="83" t="s">
        <v>4181</v>
      </c>
      <c r="AW274" s="78" t="b">
        <v>0</v>
      </c>
      <c r="AX274" s="78" t="s">
        <v>4210</v>
      </c>
      <c r="AY274" s="83" t="s">
        <v>4482</v>
      </c>
      <c r="AZ274" s="78" t="s">
        <v>66</v>
      </c>
      <c r="BA274" s="78" t="str">
        <f>REPLACE(INDEX(GroupVertices[Group],MATCH(Vertices[[#This Row],[Vertex]],GroupVertices[Vertex],0)),1,1,"")</f>
        <v>2</v>
      </c>
      <c r="BB274" s="48"/>
      <c r="BC274" s="48"/>
      <c r="BD274" s="48"/>
      <c r="BE274" s="48"/>
      <c r="BF274" s="48" t="s">
        <v>661</v>
      </c>
      <c r="BG274" s="48" t="s">
        <v>661</v>
      </c>
      <c r="BH274" s="119" t="s">
        <v>5447</v>
      </c>
      <c r="BI274" s="119" t="s">
        <v>5447</v>
      </c>
      <c r="BJ274" s="119" t="s">
        <v>5321</v>
      </c>
      <c r="BK274" s="119" t="s">
        <v>5321</v>
      </c>
      <c r="BL274" s="119">
        <v>0</v>
      </c>
      <c r="BM274" s="123">
        <v>0</v>
      </c>
      <c r="BN274" s="119">
        <v>0</v>
      </c>
      <c r="BO274" s="123">
        <v>0</v>
      </c>
      <c r="BP274" s="119">
        <v>0</v>
      </c>
      <c r="BQ274" s="123">
        <v>0</v>
      </c>
      <c r="BR274" s="119">
        <v>42</v>
      </c>
      <c r="BS274" s="123">
        <v>100</v>
      </c>
      <c r="BT274" s="119">
        <v>42</v>
      </c>
      <c r="BU274" s="2"/>
      <c r="BV274" s="3"/>
      <c r="BW274" s="3"/>
      <c r="BX274" s="3"/>
      <c r="BY274" s="3"/>
    </row>
    <row r="275" spans="1:77" ht="41.45" customHeight="1">
      <c r="A275" s="64" t="s">
        <v>480</v>
      </c>
      <c r="C275" s="65"/>
      <c r="D275" s="65" t="s">
        <v>64</v>
      </c>
      <c r="E275" s="66">
        <v>162.52255640980692</v>
      </c>
      <c r="F275" s="68">
        <v>99.99933812236212</v>
      </c>
      <c r="G275" s="103" t="s">
        <v>954</v>
      </c>
      <c r="H275" s="65"/>
      <c r="I275" s="69" t="s">
        <v>480</v>
      </c>
      <c r="J275" s="70"/>
      <c r="K275" s="70"/>
      <c r="L275" s="69" t="s">
        <v>4899</v>
      </c>
      <c r="M275" s="73">
        <v>1.220581754115736</v>
      </c>
      <c r="N275" s="74">
        <v>7100.4892578125</v>
      </c>
      <c r="O275" s="74">
        <v>6001.1982421875</v>
      </c>
      <c r="P275" s="75"/>
      <c r="Q275" s="76"/>
      <c r="R275" s="76"/>
      <c r="S275" s="88"/>
      <c r="T275" s="48">
        <v>0</v>
      </c>
      <c r="U275" s="48">
        <v>1</v>
      </c>
      <c r="V275" s="49">
        <v>0</v>
      </c>
      <c r="W275" s="49">
        <v>0.000877</v>
      </c>
      <c r="X275" s="49">
        <v>0.001844</v>
      </c>
      <c r="Y275" s="49">
        <v>0.485296</v>
      </c>
      <c r="Z275" s="49">
        <v>0</v>
      </c>
      <c r="AA275" s="49">
        <v>0</v>
      </c>
      <c r="AB275" s="71">
        <v>275</v>
      </c>
      <c r="AC275" s="71"/>
      <c r="AD275" s="72"/>
      <c r="AE275" s="78" t="s">
        <v>2956</v>
      </c>
      <c r="AF275" s="78">
        <v>368</v>
      </c>
      <c r="AG275" s="78">
        <v>249</v>
      </c>
      <c r="AH275" s="78">
        <v>1590</v>
      </c>
      <c r="AI275" s="78">
        <v>1216</v>
      </c>
      <c r="AJ275" s="78"/>
      <c r="AK275" s="78" t="s">
        <v>3330</v>
      </c>
      <c r="AL275" s="78" t="s">
        <v>3622</v>
      </c>
      <c r="AM275" s="78"/>
      <c r="AN275" s="78"/>
      <c r="AO275" s="80">
        <v>40030.48321759259</v>
      </c>
      <c r="AP275" s="83" t="s">
        <v>4066</v>
      </c>
      <c r="AQ275" s="78" t="b">
        <v>0</v>
      </c>
      <c r="AR275" s="78" t="b">
        <v>0</v>
      </c>
      <c r="AS275" s="78" t="b">
        <v>1</v>
      </c>
      <c r="AT275" s="78"/>
      <c r="AU275" s="78">
        <v>37</v>
      </c>
      <c r="AV275" s="83" t="s">
        <v>4198</v>
      </c>
      <c r="AW275" s="78" t="b">
        <v>0</v>
      </c>
      <c r="AX275" s="78" t="s">
        <v>4210</v>
      </c>
      <c r="AY275" s="83" t="s">
        <v>4483</v>
      </c>
      <c r="AZ275" s="78" t="s">
        <v>66</v>
      </c>
      <c r="BA275" s="78" t="str">
        <f>REPLACE(INDEX(GroupVertices[Group],MATCH(Vertices[[#This Row],[Vertex]],GroupVertices[Vertex],0)),1,1,"")</f>
        <v>2</v>
      </c>
      <c r="BB275" s="48"/>
      <c r="BC275" s="48"/>
      <c r="BD275" s="48"/>
      <c r="BE275" s="48"/>
      <c r="BF275" s="48" t="s">
        <v>661</v>
      </c>
      <c r="BG275" s="48" t="s">
        <v>661</v>
      </c>
      <c r="BH275" s="119" t="s">
        <v>5447</v>
      </c>
      <c r="BI275" s="119" t="s">
        <v>5447</v>
      </c>
      <c r="BJ275" s="119" t="s">
        <v>5321</v>
      </c>
      <c r="BK275" s="119" t="s">
        <v>5321</v>
      </c>
      <c r="BL275" s="119">
        <v>0</v>
      </c>
      <c r="BM275" s="123">
        <v>0</v>
      </c>
      <c r="BN275" s="119">
        <v>0</v>
      </c>
      <c r="BO275" s="123">
        <v>0</v>
      </c>
      <c r="BP275" s="119">
        <v>0</v>
      </c>
      <c r="BQ275" s="123">
        <v>0</v>
      </c>
      <c r="BR275" s="119">
        <v>42</v>
      </c>
      <c r="BS275" s="123">
        <v>100</v>
      </c>
      <c r="BT275" s="119">
        <v>42</v>
      </c>
      <c r="BU275" s="2"/>
      <c r="BV275" s="3"/>
      <c r="BW275" s="3"/>
      <c r="BX275" s="3"/>
      <c r="BY275" s="3"/>
    </row>
    <row r="276" spans="1:77" ht="41.45" customHeight="1">
      <c r="A276" s="64" t="s">
        <v>481</v>
      </c>
      <c r="C276" s="65"/>
      <c r="D276" s="65" t="s">
        <v>64</v>
      </c>
      <c r="E276" s="66">
        <v>162.09863514562622</v>
      </c>
      <c r="F276" s="68">
        <v>99.99987506727317</v>
      </c>
      <c r="G276" s="103" t="s">
        <v>955</v>
      </c>
      <c r="H276" s="65"/>
      <c r="I276" s="69" t="s">
        <v>481</v>
      </c>
      <c r="J276" s="70"/>
      <c r="K276" s="70"/>
      <c r="L276" s="69" t="s">
        <v>4900</v>
      </c>
      <c r="M276" s="73">
        <v>1.0416359134274682</v>
      </c>
      <c r="N276" s="74">
        <v>5184.36962890625</v>
      </c>
      <c r="O276" s="74">
        <v>3548.380615234375</v>
      </c>
      <c r="P276" s="75"/>
      <c r="Q276" s="76"/>
      <c r="R276" s="76"/>
      <c r="S276" s="88"/>
      <c r="T276" s="48">
        <v>0</v>
      </c>
      <c r="U276" s="48">
        <v>1</v>
      </c>
      <c r="V276" s="49">
        <v>0</v>
      </c>
      <c r="W276" s="49">
        <v>0.000877</v>
      </c>
      <c r="X276" s="49">
        <v>0.001844</v>
      </c>
      <c r="Y276" s="49">
        <v>0.485296</v>
      </c>
      <c r="Z276" s="49">
        <v>0</v>
      </c>
      <c r="AA276" s="49">
        <v>0</v>
      </c>
      <c r="AB276" s="71">
        <v>276</v>
      </c>
      <c r="AC276" s="71"/>
      <c r="AD276" s="72"/>
      <c r="AE276" s="78" t="s">
        <v>2957</v>
      </c>
      <c r="AF276" s="78">
        <v>41</v>
      </c>
      <c r="AG276" s="78">
        <v>47</v>
      </c>
      <c r="AH276" s="78">
        <v>70</v>
      </c>
      <c r="AI276" s="78">
        <v>150</v>
      </c>
      <c r="AJ276" s="78"/>
      <c r="AK276" s="78" t="s">
        <v>3331</v>
      </c>
      <c r="AL276" s="78" t="s">
        <v>3623</v>
      </c>
      <c r="AM276" s="78"/>
      <c r="AN276" s="78"/>
      <c r="AO276" s="80">
        <v>42524.87613425926</v>
      </c>
      <c r="AP276" s="83" t="s">
        <v>4067</v>
      </c>
      <c r="AQ276" s="78" t="b">
        <v>1</v>
      </c>
      <c r="AR276" s="78" t="b">
        <v>0</v>
      </c>
      <c r="AS276" s="78" t="b">
        <v>0</v>
      </c>
      <c r="AT276" s="78"/>
      <c r="AU276" s="78">
        <v>0</v>
      </c>
      <c r="AV276" s="78"/>
      <c r="AW276" s="78" t="b">
        <v>0</v>
      </c>
      <c r="AX276" s="78" t="s">
        <v>4210</v>
      </c>
      <c r="AY276" s="83" t="s">
        <v>4484</v>
      </c>
      <c r="AZ276" s="78" t="s">
        <v>66</v>
      </c>
      <c r="BA276" s="78" t="str">
        <f>REPLACE(INDEX(GroupVertices[Group],MATCH(Vertices[[#This Row],[Vertex]],GroupVertices[Vertex],0)),1,1,"")</f>
        <v>2</v>
      </c>
      <c r="BB276" s="48"/>
      <c r="BC276" s="48"/>
      <c r="BD276" s="48"/>
      <c r="BE276" s="48"/>
      <c r="BF276" s="48" t="s">
        <v>661</v>
      </c>
      <c r="BG276" s="48" t="s">
        <v>661</v>
      </c>
      <c r="BH276" s="119" t="s">
        <v>5447</v>
      </c>
      <c r="BI276" s="119" t="s">
        <v>5447</v>
      </c>
      <c r="BJ276" s="119" t="s">
        <v>5321</v>
      </c>
      <c r="BK276" s="119" t="s">
        <v>5321</v>
      </c>
      <c r="BL276" s="119">
        <v>0</v>
      </c>
      <c r="BM276" s="123">
        <v>0</v>
      </c>
      <c r="BN276" s="119">
        <v>0</v>
      </c>
      <c r="BO276" s="123">
        <v>0</v>
      </c>
      <c r="BP276" s="119">
        <v>0</v>
      </c>
      <c r="BQ276" s="123">
        <v>0</v>
      </c>
      <c r="BR276" s="119">
        <v>42</v>
      </c>
      <c r="BS276" s="123">
        <v>100</v>
      </c>
      <c r="BT276" s="119">
        <v>42</v>
      </c>
      <c r="BU276" s="2"/>
      <c r="BV276" s="3"/>
      <c r="BW276" s="3"/>
      <c r="BX276" s="3"/>
      <c r="BY276" s="3"/>
    </row>
    <row r="277" spans="1:77" ht="41.45" customHeight="1">
      <c r="A277" s="64" t="s">
        <v>482</v>
      </c>
      <c r="C277" s="65"/>
      <c r="D277" s="65" t="s">
        <v>64</v>
      </c>
      <c r="E277" s="66">
        <v>162.3903433422654</v>
      </c>
      <c r="F277" s="68">
        <v>99.99950558537894</v>
      </c>
      <c r="G277" s="103" t="s">
        <v>956</v>
      </c>
      <c r="H277" s="65"/>
      <c r="I277" s="69" t="s">
        <v>482</v>
      </c>
      <c r="J277" s="70"/>
      <c r="K277" s="70"/>
      <c r="L277" s="69" t="s">
        <v>4901</v>
      </c>
      <c r="M277" s="73">
        <v>1.1647719127129594</v>
      </c>
      <c r="N277" s="74">
        <v>4510.84716796875</v>
      </c>
      <c r="O277" s="74">
        <v>5864.52880859375</v>
      </c>
      <c r="P277" s="75"/>
      <c r="Q277" s="76"/>
      <c r="R277" s="76"/>
      <c r="S277" s="88"/>
      <c r="T277" s="48">
        <v>0</v>
      </c>
      <c r="U277" s="48">
        <v>2</v>
      </c>
      <c r="V277" s="49">
        <v>0</v>
      </c>
      <c r="W277" s="49">
        <v>0.001103</v>
      </c>
      <c r="X277" s="49">
        <v>0.004674</v>
      </c>
      <c r="Y277" s="49">
        <v>0.829018</v>
      </c>
      <c r="Z277" s="49">
        <v>1</v>
      </c>
      <c r="AA277" s="49">
        <v>0</v>
      </c>
      <c r="AB277" s="71">
        <v>277</v>
      </c>
      <c r="AC277" s="71"/>
      <c r="AD277" s="72"/>
      <c r="AE277" s="78" t="s">
        <v>2958</v>
      </c>
      <c r="AF277" s="78">
        <v>238</v>
      </c>
      <c r="AG277" s="78">
        <v>186</v>
      </c>
      <c r="AH277" s="78">
        <v>1435</v>
      </c>
      <c r="AI277" s="78">
        <v>1630</v>
      </c>
      <c r="AJ277" s="78"/>
      <c r="AK277" s="78" t="s">
        <v>3332</v>
      </c>
      <c r="AL277" s="78" t="s">
        <v>3540</v>
      </c>
      <c r="AM277" s="83" t="s">
        <v>3791</v>
      </c>
      <c r="AN277" s="78"/>
      <c r="AO277" s="80">
        <v>42321.648368055554</v>
      </c>
      <c r="AP277" s="83" t="s">
        <v>4068</v>
      </c>
      <c r="AQ277" s="78" t="b">
        <v>0</v>
      </c>
      <c r="AR277" s="78" t="b">
        <v>0</v>
      </c>
      <c r="AS277" s="78" t="b">
        <v>1</v>
      </c>
      <c r="AT277" s="78"/>
      <c r="AU277" s="78">
        <v>6</v>
      </c>
      <c r="AV277" s="83" t="s">
        <v>4181</v>
      </c>
      <c r="AW277" s="78" t="b">
        <v>0</v>
      </c>
      <c r="AX277" s="78" t="s">
        <v>4210</v>
      </c>
      <c r="AY277" s="83" t="s">
        <v>4485</v>
      </c>
      <c r="AZ277" s="78" t="s">
        <v>66</v>
      </c>
      <c r="BA277" s="78" t="str">
        <f>REPLACE(INDEX(GroupVertices[Group],MATCH(Vertices[[#This Row],[Vertex]],GroupVertices[Vertex],0)),1,1,"")</f>
        <v>2</v>
      </c>
      <c r="BB277" s="48"/>
      <c r="BC277" s="48"/>
      <c r="BD277" s="48"/>
      <c r="BE277" s="48"/>
      <c r="BF277" s="48" t="s">
        <v>5388</v>
      </c>
      <c r="BG277" s="48" t="s">
        <v>5414</v>
      </c>
      <c r="BH277" s="119" t="s">
        <v>5449</v>
      </c>
      <c r="BI277" s="119" t="s">
        <v>5450</v>
      </c>
      <c r="BJ277" s="119" t="s">
        <v>5509</v>
      </c>
      <c r="BK277" s="119" t="s">
        <v>5321</v>
      </c>
      <c r="BL277" s="119">
        <v>1</v>
      </c>
      <c r="BM277" s="123">
        <v>0.8620689655172413</v>
      </c>
      <c r="BN277" s="119">
        <v>0</v>
      </c>
      <c r="BO277" s="123">
        <v>0</v>
      </c>
      <c r="BP277" s="119">
        <v>0</v>
      </c>
      <c r="BQ277" s="123">
        <v>0</v>
      </c>
      <c r="BR277" s="119">
        <v>115</v>
      </c>
      <c r="BS277" s="123">
        <v>99.13793103448276</v>
      </c>
      <c r="BT277" s="119">
        <v>116</v>
      </c>
      <c r="BU277" s="2"/>
      <c r="BV277" s="3"/>
      <c r="BW277" s="3"/>
      <c r="BX277" s="3"/>
      <c r="BY277" s="3"/>
    </row>
    <row r="278" spans="1:77" ht="41.45" customHeight="1">
      <c r="A278" s="64" t="s">
        <v>483</v>
      </c>
      <c r="C278" s="65"/>
      <c r="D278" s="65" t="s">
        <v>64</v>
      </c>
      <c r="E278" s="66">
        <v>162.1657909894568</v>
      </c>
      <c r="F278" s="68">
        <v>99.9997900066932</v>
      </c>
      <c r="G278" s="103" t="s">
        <v>957</v>
      </c>
      <c r="H278" s="65"/>
      <c r="I278" s="69" t="s">
        <v>483</v>
      </c>
      <c r="J278" s="70"/>
      <c r="K278" s="70"/>
      <c r="L278" s="69" t="s">
        <v>4902</v>
      </c>
      <c r="M278" s="73">
        <v>1.069983769378085</v>
      </c>
      <c r="N278" s="74">
        <v>6838.80419921875</v>
      </c>
      <c r="O278" s="74">
        <v>7385.01806640625</v>
      </c>
      <c r="P278" s="75"/>
      <c r="Q278" s="76"/>
      <c r="R278" s="76"/>
      <c r="S278" s="88"/>
      <c r="T278" s="48">
        <v>0</v>
      </c>
      <c r="U278" s="48">
        <v>1</v>
      </c>
      <c r="V278" s="49">
        <v>0</v>
      </c>
      <c r="W278" s="49">
        <v>0.000877</v>
      </c>
      <c r="X278" s="49">
        <v>0.001844</v>
      </c>
      <c r="Y278" s="49">
        <v>0.485296</v>
      </c>
      <c r="Z278" s="49">
        <v>0</v>
      </c>
      <c r="AA278" s="49">
        <v>0</v>
      </c>
      <c r="AB278" s="71">
        <v>278</v>
      </c>
      <c r="AC278" s="71"/>
      <c r="AD278" s="72"/>
      <c r="AE278" s="78" t="s">
        <v>2959</v>
      </c>
      <c r="AF278" s="78">
        <v>321</v>
      </c>
      <c r="AG278" s="78">
        <v>79</v>
      </c>
      <c r="AH278" s="78">
        <v>1550</v>
      </c>
      <c r="AI278" s="78">
        <v>7227</v>
      </c>
      <c r="AJ278" s="78"/>
      <c r="AK278" s="78" t="s">
        <v>3333</v>
      </c>
      <c r="AL278" s="78" t="s">
        <v>3624</v>
      </c>
      <c r="AM278" s="78"/>
      <c r="AN278" s="78"/>
      <c r="AO278" s="80">
        <v>43034.25524305556</v>
      </c>
      <c r="AP278" s="83" t="s">
        <v>4069</v>
      </c>
      <c r="AQ278" s="78" t="b">
        <v>1</v>
      </c>
      <c r="AR278" s="78" t="b">
        <v>0</v>
      </c>
      <c r="AS278" s="78" t="b">
        <v>1</v>
      </c>
      <c r="AT278" s="78"/>
      <c r="AU278" s="78">
        <v>0</v>
      </c>
      <c r="AV278" s="78"/>
      <c r="AW278" s="78" t="b">
        <v>0</v>
      </c>
      <c r="AX278" s="78" t="s">
        <v>4210</v>
      </c>
      <c r="AY278" s="83" t="s">
        <v>4486</v>
      </c>
      <c r="AZ278" s="78" t="s">
        <v>66</v>
      </c>
      <c r="BA278" s="78" t="str">
        <f>REPLACE(INDEX(GroupVertices[Group],MATCH(Vertices[[#This Row],[Vertex]],GroupVertices[Vertex],0)),1,1,"")</f>
        <v>2</v>
      </c>
      <c r="BB278" s="48"/>
      <c r="BC278" s="48"/>
      <c r="BD278" s="48"/>
      <c r="BE278" s="48"/>
      <c r="BF278" s="48" t="s">
        <v>661</v>
      </c>
      <c r="BG278" s="48" t="s">
        <v>661</v>
      </c>
      <c r="BH278" s="119" t="s">
        <v>5447</v>
      </c>
      <c r="BI278" s="119" t="s">
        <v>5447</v>
      </c>
      <c r="BJ278" s="119" t="s">
        <v>5321</v>
      </c>
      <c r="BK278" s="119" t="s">
        <v>5321</v>
      </c>
      <c r="BL278" s="119">
        <v>0</v>
      </c>
      <c r="BM278" s="123">
        <v>0</v>
      </c>
      <c r="BN278" s="119">
        <v>0</v>
      </c>
      <c r="BO278" s="123">
        <v>0</v>
      </c>
      <c r="BP278" s="119">
        <v>0</v>
      </c>
      <c r="BQ278" s="123">
        <v>0</v>
      </c>
      <c r="BR278" s="119">
        <v>42</v>
      </c>
      <c r="BS278" s="123">
        <v>100</v>
      </c>
      <c r="BT278" s="119">
        <v>42</v>
      </c>
      <c r="BU278" s="2"/>
      <c r="BV278" s="3"/>
      <c r="BW278" s="3"/>
      <c r="BX278" s="3"/>
      <c r="BY278" s="3"/>
    </row>
    <row r="279" spans="1:77" ht="41.45" customHeight="1">
      <c r="A279" s="64" t="s">
        <v>484</v>
      </c>
      <c r="C279" s="65"/>
      <c r="D279" s="65" t="s">
        <v>64</v>
      </c>
      <c r="E279" s="66">
        <v>162.18467857053417</v>
      </c>
      <c r="F279" s="68">
        <v>99.99976608340509</v>
      </c>
      <c r="G279" s="103" t="s">
        <v>958</v>
      </c>
      <c r="H279" s="65"/>
      <c r="I279" s="69" t="s">
        <v>484</v>
      </c>
      <c r="J279" s="70"/>
      <c r="K279" s="70"/>
      <c r="L279" s="69" t="s">
        <v>4903</v>
      </c>
      <c r="M279" s="73">
        <v>1.077956603864196</v>
      </c>
      <c r="N279" s="74">
        <v>7712.46142578125</v>
      </c>
      <c r="O279" s="74">
        <v>5489.8564453125</v>
      </c>
      <c r="P279" s="75"/>
      <c r="Q279" s="76"/>
      <c r="R279" s="76"/>
      <c r="S279" s="88"/>
      <c r="T279" s="48">
        <v>0</v>
      </c>
      <c r="U279" s="48">
        <v>1</v>
      </c>
      <c r="V279" s="49">
        <v>0</v>
      </c>
      <c r="W279" s="49">
        <v>0.000877</v>
      </c>
      <c r="X279" s="49">
        <v>0.001844</v>
      </c>
      <c r="Y279" s="49">
        <v>0.485296</v>
      </c>
      <c r="Z279" s="49">
        <v>0</v>
      </c>
      <c r="AA279" s="49">
        <v>0</v>
      </c>
      <c r="AB279" s="71">
        <v>279</v>
      </c>
      <c r="AC279" s="71"/>
      <c r="AD279" s="72"/>
      <c r="AE279" s="78" t="s">
        <v>2960</v>
      </c>
      <c r="AF279" s="78">
        <v>172</v>
      </c>
      <c r="AG279" s="78">
        <v>88</v>
      </c>
      <c r="AH279" s="78">
        <v>156</v>
      </c>
      <c r="AI279" s="78">
        <v>221</v>
      </c>
      <c r="AJ279" s="78"/>
      <c r="AK279" s="78" t="s">
        <v>3334</v>
      </c>
      <c r="AL279" s="78" t="s">
        <v>3625</v>
      </c>
      <c r="AM279" s="83" t="s">
        <v>3792</v>
      </c>
      <c r="AN279" s="78"/>
      <c r="AO279" s="80">
        <v>40162.67086805555</v>
      </c>
      <c r="AP279" s="78"/>
      <c r="AQ279" s="78" t="b">
        <v>0</v>
      </c>
      <c r="AR279" s="78" t="b">
        <v>0</v>
      </c>
      <c r="AS279" s="78" t="b">
        <v>0</v>
      </c>
      <c r="AT279" s="78"/>
      <c r="AU279" s="78">
        <v>3</v>
      </c>
      <c r="AV279" s="83" t="s">
        <v>4183</v>
      </c>
      <c r="AW279" s="78" t="b">
        <v>0</v>
      </c>
      <c r="AX279" s="78" t="s">
        <v>4210</v>
      </c>
      <c r="AY279" s="83" t="s">
        <v>4487</v>
      </c>
      <c r="AZ279" s="78" t="s">
        <v>66</v>
      </c>
      <c r="BA279" s="78" t="str">
        <f>REPLACE(INDEX(GroupVertices[Group],MATCH(Vertices[[#This Row],[Vertex]],GroupVertices[Vertex],0)),1,1,"")</f>
        <v>2</v>
      </c>
      <c r="BB279" s="48"/>
      <c r="BC279" s="48"/>
      <c r="BD279" s="48"/>
      <c r="BE279" s="48"/>
      <c r="BF279" s="48" t="s">
        <v>661</v>
      </c>
      <c r="BG279" s="48" t="s">
        <v>661</v>
      </c>
      <c r="BH279" s="119" t="s">
        <v>5447</v>
      </c>
      <c r="BI279" s="119" t="s">
        <v>5447</v>
      </c>
      <c r="BJ279" s="119" t="s">
        <v>5321</v>
      </c>
      <c r="BK279" s="119" t="s">
        <v>5321</v>
      </c>
      <c r="BL279" s="119">
        <v>0</v>
      </c>
      <c r="BM279" s="123">
        <v>0</v>
      </c>
      <c r="BN279" s="119">
        <v>0</v>
      </c>
      <c r="BO279" s="123">
        <v>0</v>
      </c>
      <c r="BP279" s="119">
        <v>0</v>
      </c>
      <c r="BQ279" s="123">
        <v>0</v>
      </c>
      <c r="BR279" s="119">
        <v>42</v>
      </c>
      <c r="BS279" s="123">
        <v>100</v>
      </c>
      <c r="BT279" s="119">
        <v>42</v>
      </c>
      <c r="BU279" s="2"/>
      <c r="BV279" s="3"/>
      <c r="BW279" s="3"/>
      <c r="BX279" s="3"/>
      <c r="BY279" s="3"/>
    </row>
    <row r="280" spans="1:77" ht="41.45" customHeight="1">
      <c r="A280" s="64" t="s">
        <v>485</v>
      </c>
      <c r="C280" s="65"/>
      <c r="D280" s="65" t="s">
        <v>64</v>
      </c>
      <c r="E280" s="66">
        <v>162.40503368310334</v>
      </c>
      <c r="F280" s="68">
        <v>99.99948697837706</v>
      </c>
      <c r="G280" s="103" t="s">
        <v>959</v>
      </c>
      <c r="H280" s="65"/>
      <c r="I280" s="69" t="s">
        <v>485</v>
      </c>
      <c r="J280" s="70"/>
      <c r="K280" s="70"/>
      <c r="L280" s="69" t="s">
        <v>4904</v>
      </c>
      <c r="M280" s="73">
        <v>1.1709730062021568</v>
      </c>
      <c r="N280" s="74">
        <v>4636.50244140625</v>
      </c>
      <c r="O280" s="74">
        <v>4620.1474609375</v>
      </c>
      <c r="P280" s="75"/>
      <c r="Q280" s="76"/>
      <c r="R280" s="76"/>
      <c r="S280" s="88"/>
      <c r="T280" s="48">
        <v>0</v>
      </c>
      <c r="U280" s="48">
        <v>1</v>
      </c>
      <c r="V280" s="49">
        <v>0</v>
      </c>
      <c r="W280" s="49">
        <v>0.000877</v>
      </c>
      <c r="X280" s="49">
        <v>0.001844</v>
      </c>
      <c r="Y280" s="49">
        <v>0.485296</v>
      </c>
      <c r="Z280" s="49">
        <v>0</v>
      </c>
      <c r="AA280" s="49">
        <v>0</v>
      </c>
      <c r="AB280" s="71">
        <v>280</v>
      </c>
      <c r="AC280" s="71"/>
      <c r="AD280" s="72"/>
      <c r="AE280" s="78" t="s">
        <v>2961</v>
      </c>
      <c r="AF280" s="78">
        <v>262</v>
      </c>
      <c r="AG280" s="78">
        <v>193</v>
      </c>
      <c r="AH280" s="78">
        <v>12278</v>
      </c>
      <c r="AI280" s="78">
        <v>11903</v>
      </c>
      <c r="AJ280" s="78"/>
      <c r="AK280" s="78" t="s">
        <v>3335</v>
      </c>
      <c r="AL280" s="78" t="s">
        <v>3626</v>
      </c>
      <c r="AM280" s="83" t="s">
        <v>3793</v>
      </c>
      <c r="AN280" s="78"/>
      <c r="AO280" s="80">
        <v>39559.777662037035</v>
      </c>
      <c r="AP280" s="83" t="s">
        <v>4070</v>
      </c>
      <c r="AQ280" s="78" t="b">
        <v>0</v>
      </c>
      <c r="AR280" s="78" t="b">
        <v>0</v>
      </c>
      <c r="AS280" s="78" t="b">
        <v>0</v>
      </c>
      <c r="AT280" s="78"/>
      <c r="AU280" s="78">
        <v>7</v>
      </c>
      <c r="AV280" s="83" t="s">
        <v>4181</v>
      </c>
      <c r="AW280" s="78" t="b">
        <v>0</v>
      </c>
      <c r="AX280" s="78" t="s">
        <v>4210</v>
      </c>
      <c r="AY280" s="83" t="s">
        <v>4488</v>
      </c>
      <c r="AZ280" s="78" t="s">
        <v>66</v>
      </c>
      <c r="BA280" s="78" t="str">
        <f>REPLACE(INDEX(GroupVertices[Group],MATCH(Vertices[[#This Row],[Vertex]],GroupVertices[Vertex],0)),1,1,"")</f>
        <v>2</v>
      </c>
      <c r="BB280" s="48"/>
      <c r="BC280" s="48"/>
      <c r="BD280" s="48"/>
      <c r="BE280" s="48"/>
      <c r="BF280" s="48" t="s">
        <v>661</v>
      </c>
      <c r="BG280" s="48" t="s">
        <v>661</v>
      </c>
      <c r="BH280" s="119" t="s">
        <v>5447</v>
      </c>
      <c r="BI280" s="119" t="s">
        <v>5447</v>
      </c>
      <c r="BJ280" s="119" t="s">
        <v>5321</v>
      </c>
      <c r="BK280" s="119" t="s">
        <v>5321</v>
      </c>
      <c r="BL280" s="119">
        <v>0</v>
      </c>
      <c r="BM280" s="123">
        <v>0</v>
      </c>
      <c r="BN280" s="119">
        <v>0</v>
      </c>
      <c r="BO280" s="123">
        <v>0</v>
      </c>
      <c r="BP280" s="119">
        <v>0</v>
      </c>
      <c r="BQ280" s="123">
        <v>0</v>
      </c>
      <c r="BR280" s="119">
        <v>42</v>
      </c>
      <c r="BS280" s="123">
        <v>100</v>
      </c>
      <c r="BT280" s="119">
        <v>42</v>
      </c>
      <c r="BU280" s="2"/>
      <c r="BV280" s="3"/>
      <c r="BW280" s="3"/>
      <c r="BX280" s="3"/>
      <c r="BY280" s="3"/>
    </row>
    <row r="281" spans="1:77" ht="41.45" customHeight="1">
      <c r="A281" s="64" t="s">
        <v>486</v>
      </c>
      <c r="C281" s="65"/>
      <c r="D281" s="65" t="s">
        <v>64</v>
      </c>
      <c r="E281" s="66">
        <v>164.1342966617415</v>
      </c>
      <c r="F281" s="68">
        <v>99.9972966684429</v>
      </c>
      <c r="G281" s="103" t="s">
        <v>960</v>
      </c>
      <c r="H281" s="65"/>
      <c r="I281" s="69" t="s">
        <v>486</v>
      </c>
      <c r="J281" s="70"/>
      <c r="K281" s="70"/>
      <c r="L281" s="69" t="s">
        <v>4905</v>
      </c>
      <c r="M281" s="73">
        <v>1.900930296930536</v>
      </c>
      <c r="N281" s="74">
        <v>6040.24365234375</v>
      </c>
      <c r="O281" s="74">
        <v>5216.46875</v>
      </c>
      <c r="P281" s="75"/>
      <c r="Q281" s="76"/>
      <c r="R281" s="76"/>
      <c r="S281" s="88"/>
      <c r="T281" s="48">
        <v>0</v>
      </c>
      <c r="U281" s="48">
        <v>1</v>
      </c>
      <c r="V281" s="49">
        <v>0</v>
      </c>
      <c r="W281" s="49">
        <v>0.000877</v>
      </c>
      <c r="X281" s="49">
        <v>0.001844</v>
      </c>
      <c r="Y281" s="49">
        <v>0.485296</v>
      </c>
      <c r="Z281" s="49">
        <v>0</v>
      </c>
      <c r="AA281" s="49">
        <v>0</v>
      </c>
      <c r="AB281" s="71">
        <v>281</v>
      </c>
      <c r="AC281" s="71"/>
      <c r="AD281" s="72"/>
      <c r="AE281" s="78" t="s">
        <v>2962</v>
      </c>
      <c r="AF281" s="78">
        <v>2941</v>
      </c>
      <c r="AG281" s="78">
        <v>1017</v>
      </c>
      <c r="AH281" s="78">
        <v>36707</v>
      </c>
      <c r="AI281" s="78">
        <v>55572</v>
      </c>
      <c r="AJ281" s="78"/>
      <c r="AK281" s="78"/>
      <c r="AL281" s="78" t="s">
        <v>3627</v>
      </c>
      <c r="AM281" s="78"/>
      <c r="AN281" s="78"/>
      <c r="AO281" s="80">
        <v>40815.29934027778</v>
      </c>
      <c r="AP281" s="83" t="s">
        <v>4071</v>
      </c>
      <c r="AQ281" s="78" t="b">
        <v>0</v>
      </c>
      <c r="AR281" s="78" t="b">
        <v>0</v>
      </c>
      <c r="AS281" s="78" t="b">
        <v>0</v>
      </c>
      <c r="AT281" s="78"/>
      <c r="AU281" s="78">
        <v>9</v>
      </c>
      <c r="AV281" s="83" t="s">
        <v>4181</v>
      </c>
      <c r="AW281" s="78" t="b">
        <v>0</v>
      </c>
      <c r="AX281" s="78" t="s">
        <v>4210</v>
      </c>
      <c r="AY281" s="83" t="s">
        <v>4489</v>
      </c>
      <c r="AZ281" s="78" t="s">
        <v>66</v>
      </c>
      <c r="BA281" s="78" t="str">
        <f>REPLACE(INDEX(GroupVertices[Group],MATCH(Vertices[[#This Row],[Vertex]],GroupVertices[Vertex],0)),1,1,"")</f>
        <v>2</v>
      </c>
      <c r="BB281" s="48"/>
      <c r="BC281" s="48"/>
      <c r="BD281" s="48"/>
      <c r="BE281" s="48"/>
      <c r="BF281" s="48" t="s">
        <v>661</v>
      </c>
      <c r="BG281" s="48" t="s">
        <v>661</v>
      </c>
      <c r="BH281" s="119" t="s">
        <v>5447</v>
      </c>
      <c r="BI281" s="119" t="s">
        <v>5447</v>
      </c>
      <c r="BJ281" s="119" t="s">
        <v>5321</v>
      </c>
      <c r="BK281" s="119" t="s">
        <v>5321</v>
      </c>
      <c r="BL281" s="119">
        <v>0</v>
      </c>
      <c r="BM281" s="123">
        <v>0</v>
      </c>
      <c r="BN281" s="119">
        <v>0</v>
      </c>
      <c r="BO281" s="123">
        <v>0</v>
      </c>
      <c r="BP281" s="119">
        <v>0</v>
      </c>
      <c r="BQ281" s="123">
        <v>0</v>
      </c>
      <c r="BR281" s="119">
        <v>42</v>
      </c>
      <c r="BS281" s="123">
        <v>100</v>
      </c>
      <c r="BT281" s="119">
        <v>42</v>
      </c>
      <c r="BU281" s="2"/>
      <c r="BV281" s="3"/>
      <c r="BW281" s="3"/>
      <c r="BX281" s="3"/>
      <c r="BY281" s="3"/>
    </row>
    <row r="282" spans="1:77" ht="41.45" customHeight="1">
      <c r="A282" s="64" t="s">
        <v>487</v>
      </c>
      <c r="C282" s="65"/>
      <c r="D282" s="65" t="s">
        <v>64</v>
      </c>
      <c r="E282" s="66">
        <v>162.04616964263354</v>
      </c>
      <c r="F282" s="68">
        <v>99.99994152085127</v>
      </c>
      <c r="G282" s="103" t="s">
        <v>723</v>
      </c>
      <c r="H282" s="65"/>
      <c r="I282" s="69" t="s">
        <v>487</v>
      </c>
      <c r="J282" s="70"/>
      <c r="K282" s="70"/>
      <c r="L282" s="69" t="s">
        <v>4906</v>
      </c>
      <c r="M282" s="73">
        <v>1.0194891509660489</v>
      </c>
      <c r="N282" s="74">
        <v>7324.48388671875</v>
      </c>
      <c r="O282" s="74">
        <v>4065.744140625</v>
      </c>
      <c r="P282" s="75"/>
      <c r="Q282" s="76"/>
      <c r="R282" s="76"/>
      <c r="S282" s="88"/>
      <c r="T282" s="48">
        <v>0</v>
      </c>
      <c r="U282" s="48">
        <v>1</v>
      </c>
      <c r="V282" s="49">
        <v>0</v>
      </c>
      <c r="W282" s="49">
        <v>0.000877</v>
      </c>
      <c r="X282" s="49">
        <v>0.001844</v>
      </c>
      <c r="Y282" s="49">
        <v>0.485296</v>
      </c>
      <c r="Z282" s="49">
        <v>0</v>
      </c>
      <c r="AA282" s="49">
        <v>0</v>
      </c>
      <c r="AB282" s="71">
        <v>282</v>
      </c>
      <c r="AC282" s="71"/>
      <c r="AD282" s="72"/>
      <c r="AE282" s="78" t="s">
        <v>2963</v>
      </c>
      <c r="AF282" s="78">
        <v>129</v>
      </c>
      <c r="AG282" s="78">
        <v>22</v>
      </c>
      <c r="AH282" s="78">
        <v>21</v>
      </c>
      <c r="AI282" s="78">
        <v>584</v>
      </c>
      <c r="AJ282" s="78"/>
      <c r="AK282" s="78"/>
      <c r="AL282" s="78"/>
      <c r="AM282" s="78"/>
      <c r="AN282" s="78"/>
      <c r="AO282" s="80">
        <v>42788.462175925924</v>
      </c>
      <c r="AP282" s="78"/>
      <c r="AQ282" s="78" t="b">
        <v>1</v>
      </c>
      <c r="AR282" s="78" t="b">
        <v>1</v>
      </c>
      <c r="AS282" s="78" t="b">
        <v>0</v>
      </c>
      <c r="AT282" s="78"/>
      <c r="AU282" s="78">
        <v>0</v>
      </c>
      <c r="AV282" s="78"/>
      <c r="AW282" s="78" t="b">
        <v>0</v>
      </c>
      <c r="AX282" s="78" t="s">
        <v>4210</v>
      </c>
      <c r="AY282" s="83" t="s">
        <v>4490</v>
      </c>
      <c r="AZ282" s="78" t="s">
        <v>66</v>
      </c>
      <c r="BA282" s="78" t="str">
        <f>REPLACE(INDEX(GroupVertices[Group],MATCH(Vertices[[#This Row],[Vertex]],GroupVertices[Vertex],0)),1,1,"")</f>
        <v>2</v>
      </c>
      <c r="BB282" s="48"/>
      <c r="BC282" s="48"/>
      <c r="BD282" s="48"/>
      <c r="BE282" s="48"/>
      <c r="BF282" s="48" t="s">
        <v>661</v>
      </c>
      <c r="BG282" s="48" t="s">
        <v>661</v>
      </c>
      <c r="BH282" s="119" t="s">
        <v>5447</v>
      </c>
      <c r="BI282" s="119" t="s">
        <v>5447</v>
      </c>
      <c r="BJ282" s="119" t="s">
        <v>5321</v>
      </c>
      <c r="BK282" s="119" t="s">
        <v>5321</v>
      </c>
      <c r="BL282" s="119">
        <v>0</v>
      </c>
      <c r="BM282" s="123">
        <v>0</v>
      </c>
      <c r="BN282" s="119">
        <v>0</v>
      </c>
      <c r="BO282" s="123">
        <v>0</v>
      </c>
      <c r="BP282" s="119">
        <v>0</v>
      </c>
      <c r="BQ282" s="123">
        <v>0</v>
      </c>
      <c r="BR282" s="119">
        <v>42</v>
      </c>
      <c r="BS282" s="123">
        <v>100</v>
      </c>
      <c r="BT282" s="119">
        <v>42</v>
      </c>
      <c r="BU282" s="2"/>
      <c r="BV282" s="3"/>
      <c r="BW282" s="3"/>
      <c r="BX282" s="3"/>
      <c r="BY282" s="3"/>
    </row>
    <row r="283" spans="1:77" ht="41.45" customHeight="1">
      <c r="A283" s="64" t="s">
        <v>488</v>
      </c>
      <c r="C283" s="65"/>
      <c r="D283" s="65" t="s">
        <v>64</v>
      </c>
      <c r="E283" s="66">
        <v>162.67155843830608</v>
      </c>
      <c r="F283" s="68">
        <v>99.99914939420032</v>
      </c>
      <c r="G283" s="103" t="s">
        <v>961</v>
      </c>
      <c r="H283" s="65"/>
      <c r="I283" s="69" t="s">
        <v>488</v>
      </c>
      <c r="J283" s="70"/>
      <c r="K283" s="70"/>
      <c r="L283" s="69" t="s">
        <v>4907</v>
      </c>
      <c r="M283" s="73">
        <v>1.2834785595061666</v>
      </c>
      <c r="N283" s="74">
        <v>6430.87841796875</v>
      </c>
      <c r="O283" s="74">
        <v>3736.796875</v>
      </c>
      <c r="P283" s="75"/>
      <c r="Q283" s="76"/>
      <c r="R283" s="76"/>
      <c r="S283" s="88"/>
      <c r="T283" s="48">
        <v>0</v>
      </c>
      <c r="U283" s="48">
        <v>2</v>
      </c>
      <c r="V283" s="49">
        <v>0</v>
      </c>
      <c r="W283" s="49">
        <v>0.001103</v>
      </c>
      <c r="X283" s="49">
        <v>0.004674</v>
      </c>
      <c r="Y283" s="49">
        <v>0.829018</v>
      </c>
      <c r="Z283" s="49">
        <v>1</v>
      </c>
      <c r="AA283" s="49">
        <v>0</v>
      </c>
      <c r="AB283" s="71">
        <v>283</v>
      </c>
      <c r="AC283" s="71"/>
      <c r="AD283" s="72"/>
      <c r="AE283" s="78" t="s">
        <v>2964</v>
      </c>
      <c r="AF283" s="78">
        <v>404</v>
      </c>
      <c r="AG283" s="78">
        <v>320</v>
      </c>
      <c r="AH283" s="78">
        <v>689</v>
      </c>
      <c r="AI283" s="78">
        <v>509</v>
      </c>
      <c r="AJ283" s="78"/>
      <c r="AK283" s="78" t="s">
        <v>3336</v>
      </c>
      <c r="AL283" s="78" t="s">
        <v>3457</v>
      </c>
      <c r="AM283" s="78"/>
      <c r="AN283" s="78"/>
      <c r="AO283" s="80">
        <v>39700.48431712963</v>
      </c>
      <c r="AP283" s="83" t="s">
        <v>4072</v>
      </c>
      <c r="AQ283" s="78" t="b">
        <v>1</v>
      </c>
      <c r="AR283" s="78" t="b">
        <v>0</v>
      </c>
      <c r="AS283" s="78" t="b">
        <v>1</v>
      </c>
      <c r="AT283" s="78"/>
      <c r="AU283" s="78">
        <v>8</v>
      </c>
      <c r="AV283" s="83" t="s">
        <v>4181</v>
      </c>
      <c r="AW283" s="78" t="b">
        <v>0</v>
      </c>
      <c r="AX283" s="78" t="s">
        <v>4210</v>
      </c>
      <c r="AY283" s="83" t="s">
        <v>4491</v>
      </c>
      <c r="AZ283" s="78" t="s">
        <v>66</v>
      </c>
      <c r="BA283" s="78" t="str">
        <f>REPLACE(INDEX(GroupVertices[Group],MATCH(Vertices[[#This Row],[Vertex]],GroupVertices[Vertex],0)),1,1,"")</f>
        <v>2</v>
      </c>
      <c r="BB283" s="48"/>
      <c r="BC283" s="48"/>
      <c r="BD283" s="48"/>
      <c r="BE283" s="48"/>
      <c r="BF283" s="48" t="s">
        <v>5389</v>
      </c>
      <c r="BG283" s="48" t="s">
        <v>5389</v>
      </c>
      <c r="BH283" s="119" t="s">
        <v>5447</v>
      </c>
      <c r="BI283" s="119" t="s">
        <v>5447</v>
      </c>
      <c r="BJ283" s="119" t="s">
        <v>5321</v>
      </c>
      <c r="BK283" s="119" t="s">
        <v>5321</v>
      </c>
      <c r="BL283" s="119">
        <v>1</v>
      </c>
      <c r="BM283" s="123">
        <v>1.3157894736842106</v>
      </c>
      <c r="BN283" s="119">
        <v>0</v>
      </c>
      <c r="BO283" s="123">
        <v>0</v>
      </c>
      <c r="BP283" s="119">
        <v>0</v>
      </c>
      <c r="BQ283" s="123">
        <v>0</v>
      </c>
      <c r="BR283" s="119">
        <v>75</v>
      </c>
      <c r="BS283" s="123">
        <v>98.6842105263158</v>
      </c>
      <c r="BT283" s="119">
        <v>76</v>
      </c>
      <c r="BU283" s="2"/>
      <c r="BV283" s="3"/>
      <c r="BW283" s="3"/>
      <c r="BX283" s="3"/>
      <c r="BY283" s="3"/>
    </row>
    <row r="284" spans="1:77" ht="41.45" customHeight="1">
      <c r="A284" s="64" t="s">
        <v>489</v>
      </c>
      <c r="C284" s="65"/>
      <c r="D284" s="65" t="s">
        <v>64</v>
      </c>
      <c r="E284" s="66">
        <v>163.99788635396058</v>
      </c>
      <c r="F284" s="68">
        <v>99.99746944774596</v>
      </c>
      <c r="G284" s="103" t="s">
        <v>962</v>
      </c>
      <c r="H284" s="65"/>
      <c r="I284" s="69" t="s">
        <v>489</v>
      </c>
      <c r="J284" s="70"/>
      <c r="K284" s="70"/>
      <c r="L284" s="69" t="s">
        <v>4908</v>
      </c>
      <c r="M284" s="73">
        <v>1.8433487145308458</v>
      </c>
      <c r="N284" s="74">
        <v>5726.361328125</v>
      </c>
      <c r="O284" s="74">
        <v>9304.6328125</v>
      </c>
      <c r="P284" s="75"/>
      <c r="Q284" s="76"/>
      <c r="R284" s="76"/>
      <c r="S284" s="88"/>
      <c r="T284" s="48">
        <v>0</v>
      </c>
      <c r="U284" s="48">
        <v>2</v>
      </c>
      <c r="V284" s="49">
        <v>0</v>
      </c>
      <c r="W284" s="49">
        <v>0.001103</v>
      </c>
      <c r="X284" s="49">
        <v>0.004674</v>
      </c>
      <c r="Y284" s="49">
        <v>0.829018</v>
      </c>
      <c r="Z284" s="49">
        <v>1</v>
      </c>
      <c r="AA284" s="49">
        <v>0</v>
      </c>
      <c r="AB284" s="71">
        <v>284</v>
      </c>
      <c r="AC284" s="71"/>
      <c r="AD284" s="72"/>
      <c r="AE284" s="78" t="s">
        <v>2965</v>
      </c>
      <c r="AF284" s="78">
        <v>358</v>
      </c>
      <c r="AG284" s="78">
        <v>952</v>
      </c>
      <c r="AH284" s="78">
        <v>5553</v>
      </c>
      <c r="AI284" s="78">
        <v>5943</v>
      </c>
      <c r="AJ284" s="78"/>
      <c r="AK284" s="78" t="s">
        <v>3337</v>
      </c>
      <c r="AL284" s="78" t="s">
        <v>3523</v>
      </c>
      <c r="AM284" s="83" t="s">
        <v>3794</v>
      </c>
      <c r="AN284" s="78"/>
      <c r="AO284" s="80">
        <v>42100.529016203705</v>
      </c>
      <c r="AP284" s="78"/>
      <c r="AQ284" s="78" t="b">
        <v>1</v>
      </c>
      <c r="AR284" s="78" t="b">
        <v>0</v>
      </c>
      <c r="AS284" s="78" t="b">
        <v>0</v>
      </c>
      <c r="AT284" s="78"/>
      <c r="AU284" s="78">
        <v>22</v>
      </c>
      <c r="AV284" s="83" t="s">
        <v>4181</v>
      </c>
      <c r="AW284" s="78" t="b">
        <v>0</v>
      </c>
      <c r="AX284" s="78" t="s">
        <v>4210</v>
      </c>
      <c r="AY284" s="83" t="s">
        <v>4492</v>
      </c>
      <c r="AZ284" s="78" t="s">
        <v>66</v>
      </c>
      <c r="BA284" s="78" t="str">
        <f>REPLACE(INDEX(GroupVertices[Group],MATCH(Vertices[[#This Row],[Vertex]],GroupVertices[Vertex],0)),1,1,"")</f>
        <v>2</v>
      </c>
      <c r="BB284" s="48"/>
      <c r="BC284" s="48"/>
      <c r="BD284" s="48"/>
      <c r="BE284" s="48"/>
      <c r="BF284" s="48" t="s">
        <v>5390</v>
      </c>
      <c r="BG284" s="48" t="s">
        <v>5390</v>
      </c>
      <c r="BH284" s="119" t="s">
        <v>5447</v>
      </c>
      <c r="BI284" s="119" t="s">
        <v>5447</v>
      </c>
      <c r="BJ284" s="119" t="s">
        <v>5321</v>
      </c>
      <c r="BK284" s="119" t="s">
        <v>5321</v>
      </c>
      <c r="BL284" s="119">
        <v>1</v>
      </c>
      <c r="BM284" s="123">
        <v>1.2345679012345678</v>
      </c>
      <c r="BN284" s="119">
        <v>0</v>
      </c>
      <c r="BO284" s="123">
        <v>0</v>
      </c>
      <c r="BP284" s="119">
        <v>0</v>
      </c>
      <c r="BQ284" s="123">
        <v>0</v>
      </c>
      <c r="BR284" s="119">
        <v>80</v>
      </c>
      <c r="BS284" s="123">
        <v>98.76543209876543</v>
      </c>
      <c r="BT284" s="119">
        <v>81</v>
      </c>
      <c r="BU284" s="2"/>
      <c r="BV284" s="3"/>
      <c r="BW284" s="3"/>
      <c r="BX284" s="3"/>
      <c r="BY284" s="3"/>
    </row>
    <row r="285" spans="1:77" ht="41.45" customHeight="1">
      <c r="A285" s="64" t="s">
        <v>490</v>
      </c>
      <c r="C285" s="65"/>
      <c r="D285" s="65" t="s">
        <v>64</v>
      </c>
      <c r="E285" s="66">
        <v>162.26652475520274</v>
      </c>
      <c r="F285" s="68">
        <v>99.99966241582325</v>
      </c>
      <c r="G285" s="103" t="s">
        <v>963</v>
      </c>
      <c r="H285" s="65"/>
      <c r="I285" s="69" t="s">
        <v>490</v>
      </c>
      <c r="J285" s="70"/>
      <c r="K285" s="70"/>
      <c r="L285" s="69" t="s">
        <v>4909</v>
      </c>
      <c r="M285" s="73">
        <v>1.1125055533040098</v>
      </c>
      <c r="N285" s="74">
        <v>4420.498046875</v>
      </c>
      <c r="O285" s="74">
        <v>6780.70458984375</v>
      </c>
      <c r="P285" s="75"/>
      <c r="Q285" s="76"/>
      <c r="R285" s="76"/>
      <c r="S285" s="88"/>
      <c r="T285" s="48">
        <v>0</v>
      </c>
      <c r="U285" s="48">
        <v>2</v>
      </c>
      <c r="V285" s="49">
        <v>0</v>
      </c>
      <c r="W285" s="49">
        <v>0.001103</v>
      </c>
      <c r="X285" s="49">
        <v>0.004674</v>
      </c>
      <c r="Y285" s="49">
        <v>0.829018</v>
      </c>
      <c r="Z285" s="49">
        <v>1</v>
      </c>
      <c r="AA285" s="49">
        <v>0</v>
      </c>
      <c r="AB285" s="71">
        <v>285</v>
      </c>
      <c r="AC285" s="71"/>
      <c r="AD285" s="72"/>
      <c r="AE285" s="78" t="s">
        <v>490</v>
      </c>
      <c r="AF285" s="78">
        <v>349</v>
      </c>
      <c r="AG285" s="78">
        <v>127</v>
      </c>
      <c r="AH285" s="78">
        <v>288</v>
      </c>
      <c r="AI285" s="78">
        <v>412</v>
      </c>
      <c r="AJ285" s="78"/>
      <c r="AK285" s="78" t="s">
        <v>2694</v>
      </c>
      <c r="AL285" s="78" t="s">
        <v>3457</v>
      </c>
      <c r="AM285" s="83" t="s">
        <v>3795</v>
      </c>
      <c r="AN285" s="78"/>
      <c r="AO285" s="80">
        <v>39651.46628472222</v>
      </c>
      <c r="AP285" s="83" t="s">
        <v>4073</v>
      </c>
      <c r="AQ285" s="78" t="b">
        <v>1</v>
      </c>
      <c r="AR285" s="78" t="b">
        <v>0</v>
      </c>
      <c r="AS285" s="78" t="b">
        <v>0</v>
      </c>
      <c r="AT285" s="78"/>
      <c r="AU285" s="78">
        <v>0</v>
      </c>
      <c r="AV285" s="83" t="s">
        <v>4181</v>
      </c>
      <c r="AW285" s="78" t="b">
        <v>0</v>
      </c>
      <c r="AX285" s="78" t="s">
        <v>4210</v>
      </c>
      <c r="AY285" s="83" t="s">
        <v>4493</v>
      </c>
      <c r="AZ285" s="78" t="s">
        <v>66</v>
      </c>
      <c r="BA285" s="78" t="str">
        <f>REPLACE(INDEX(GroupVertices[Group],MATCH(Vertices[[#This Row],[Vertex]],GroupVertices[Vertex],0)),1,1,"")</f>
        <v>2</v>
      </c>
      <c r="BB285" s="48"/>
      <c r="BC285" s="48"/>
      <c r="BD285" s="48"/>
      <c r="BE285" s="48"/>
      <c r="BF285" s="48" t="s">
        <v>5391</v>
      </c>
      <c r="BG285" s="48" t="s">
        <v>5391</v>
      </c>
      <c r="BH285" s="119" t="s">
        <v>5450</v>
      </c>
      <c r="BI285" s="119" t="s">
        <v>5450</v>
      </c>
      <c r="BJ285" s="119" t="s">
        <v>5321</v>
      </c>
      <c r="BK285" s="119" t="s">
        <v>5321</v>
      </c>
      <c r="BL285" s="119">
        <v>0</v>
      </c>
      <c r="BM285" s="123">
        <v>0</v>
      </c>
      <c r="BN285" s="119">
        <v>0</v>
      </c>
      <c r="BO285" s="123">
        <v>0</v>
      </c>
      <c r="BP285" s="119">
        <v>0</v>
      </c>
      <c r="BQ285" s="123">
        <v>0</v>
      </c>
      <c r="BR285" s="119">
        <v>82</v>
      </c>
      <c r="BS285" s="123">
        <v>100</v>
      </c>
      <c r="BT285" s="119">
        <v>82</v>
      </c>
      <c r="BU285" s="2"/>
      <c r="BV285" s="3"/>
      <c r="BW285" s="3"/>
      <c r="BX285" s="3"/>
      <c r="BY285" s="3"/>
    </row>
    <row r="286" spans="1:77" ht="41.45" customHeight="1">
      <c r="A286" s="64" t="s">
        <v>491</v>
      </c>
      <c r="C286" s="65"/>
      <c r="D286" s="65" t="s">
        <v>64</v>
      </c>
      <c r="E286" s="66">
        <v>162.56033157196163</v>
      </c>
      <c r="F286" s="68">
        <v>99.9992902757859</v>
      </c>
      <c r="G286" s="103" t="s">
        <v>964</v>
      </c>
      <c r="H286" s="65"/>
      <c r="I286" s="69" t="s">
        <v>491</v>
      </c>
      <c r="J286" s="70"/>
      <c r="K286" s="70"/>
      <c r="L286" s="69" t="s">
        <v>4910</v>
      </c>
      <c r="M286" s="73">
        <v>1.2365274230879577</v>
      </c>
      <c r="N286" s="74">
        <v>4932.2138671875</v>
      </c>
      <c r="O286" s="74">
        <v>4766.70947265625</v>
      </c>
      <c r="P286" s="75"/>
      <c r="Q286" s="76"/>
      <c r="R286" s="76"/>
      <c r="S286" s="88"/>
      <c r="T286" s="48">
        <v>0</v>
      </c>
      <c r="U286" s="48">
        <v>1</v>
      </c>
      <c r="V286" s="49">
        <v>0</v>
      </c>
      <c r="W286" s="49">
        <v>0.000877</v>
      </c>
      <c r="X286" s="49">
        <v>0.001844</v>
      </c>
      <c r="Y286" s="49">
        <v>0.485296</v>
      </c>
      <c r="Z286" s="49">
        <v>0</v>
      </c>
      <c r="AA286" s="49">
        <v>0</v>
      </c>
      <c r="AB286" s="71">
        <v>286</v>
      </c>
      <c r="AC286" s="71"/>
      <c r="AD286" s="72"/>
      <c r="AE286" s="78" t="s">
        <v>2966</v>
      </c>
      <c r="AF286" s="78">
        <v>881</v>
      </c>
      <c r="AG286" s="78">
        <v>267</v>
      </c>
      <c r="AH286" s="78">
        <v>935</v>
      </c>
      <c r="AI286" s="78">
        <v>997</v>
      </c>
      <c r="AJ286" s="78"/>
      <c r="AK286" s="78" t="s">
        <v>3338</v>
      </c>
      <c r="AL286" s="78" t="s">
        <v>3620</v>
      </c>
      <c r="AM286" s="78"/>
      <c r="AN286" s="78"/>
      <c r="AO286" s="80">
        <v>40308.265601851854</v>
      </c>
      <c r="AP286" s="78"/>
      <c r="AQ286" s="78" t="b">
        <v>1</v>
      </c>
      <c r="AR286" s="78" t="b">
        <v>0</v>
      </c>
      <c r="AS286" s="78" t="b">
        <v>1</v>
      </c>
      <c r="AT286" s="78"/>
      <c r="AU286" s="78">
        <v>6</v>
      </c>
      <c r="AV286" s="83" t="s">
        <v>4181</v>
      </c>
      <c r="AW286" s="78" t="b">
        <v>0</v>
      </c>
      <c r="AX286" s="78" t="s">
        <v>4210</v>
      </c>
      <c r="AY286" s="83" t="s">
        <v>4494</v>
      </c>
      <c r="AZ286" s="78" t="s">
        <v>66</v>
      </c>
      <c r="BA286" s="78" t="str">
        <f>REPLACE(INDEX(GroupVertices[Group],MATCH(Vertices[[#This Row],[Vertex]],GroupVertices[Vertex],0)),1,1,"")</f>
        <v>2</v>
      </c>
      <c r="BB286" s="48"/>
      <c r="BC286" s="48"/>
      <c r="BD286" s="48"/>
      <c r="BE286" s="48"/>
      <c r="BF286" s="48" t="s">
        <v>661</v>
      </c>
      <c r="BG286" s="48" t="s">
        <v>661</v>
      </c>
      <c r="BH286" s="119" t="s">
        <v>5447</v>
      </c>
      <c r="BI286" s="119" t="s">
        <v>5447</v>
      </c>
      <c r="BJ286" s="119" t="s">
        <v>5321</v>
      </c>
      <c r="BK286" s="119" t="s">
        <v>5321</v>
      </c>
      <c r="BL286" s="119">
        <v>0</v>
      </c>
      <c r="BM286" s="123">
        <v>0</v>
      </c>
      <c r="BN286" s="119">
        <v>0</v>
      </c>
      <c r="BO286" s="123">
        <v>0</v>
      </c>
      <c r="BP286" s="119">
        <v>0</v>
      </c>
      <c r="BQ286" s="123">
        <v>0</v>
      </c>
      <c r="BR286" s="119">
        <v>42</v>
      </c>
      <c r="BS286" s="123">
        <v>100</v>
      </c>
      <c r="BT286" s="119">
        <v>42</v>
      </c>
      <c r="BU286" s="2"/>
      <c r="BV286" s="3"/>
      <c r="BW286" s="3"/>
      <c r="BX286" s="3"/>
      <c r="BY286" s="3"/>
    </row>
    <row r="287" spans="1:77" ht="41.45" customHeight="1">
      <c r="A287" s="64" t="s">
        <v>492</v>
      </c>
      <c r="C287" s="65"/>
      <c r="D287" s="65" t="s">
        <v>64</v>
      </c>
      <c r="E287" s="66">
        <v>162.3588640404698</v>
      </c>
      <c r="F287" s="68">
        <v>99.9995454575258</v>
      </c>
      <c r="G287" s="103" t="s">
        <v>965</v>
      </c>
      <c r="H287" s="65"/>
      <c r="I287" s="69" t="s">
        <v>492</v>
      </c>
      <c r="J287" s="70"/>
      <c r="K287" s="70"/>
      <c r="L287" s="69" t="s">
        <v>4911</v>
      </c>
      <c r="M287" s="73">
        <v>1.1514838552361077</v>
      </c>
      <c r="N287" s="74">
        <v>4823.935546875</v>
      </c>
      <c r="O287" s="74">
        <v>6773.88623046875</v>
      </c>
      <c r="P287" s="75"/>
      <c r="Q287" s="76"/>
      <c r="R287" s="76"/>
      <c r="S287" s="88"/>
      <c r="T287" s="48">
        <v>0</v>
      </c>
      <c r="U287" s="48">
        <v>1</v>
      </c>
      <c r="V287" s="49">
        <v>0</v>
      </c>
      <c r="W287" s="49">
        <v>0.000877</v>
      </c>
      <c r="X287" s="49">
        <v>0.001844</v>
      </c>
      <c r="Y287" s="49">
        <v>0.485296</v>
      </c>
      <c r="Z287" s="49">
        <v>0</v>
      </c>
      <c r="AA287" s="49">
        <v>0</v>
      </c>
      <c r="AB287" s="71">
        <v>287</v>
      </c>
      <c r="AC287" s="71"/>
      <c r="AD287" s="72"/>
      <c r="AE287" s="78" t="s">
        <v>2967</v>
      </c>
      <c r="AF287" s="78">
        <v>485</v>
      </c>
      <c r="AG287" s="78">
        <v>171</v>
      </c>
      <c r="AH287" s="78">
        <v>3404</v>
      </c>
      <c r="AI287" s="78">
        <v>1595</v>
      </c>
      <c r="AJ287" s="78"/>
      <c r="AK287" s="78"/>
      <c r="AL287" s="78"/>
      <c r="AM287" s="78"/>
      <c r="AN287" s="78"/>
      <c r="AO287" s="80">
        <v>41820.858194444445</v>
      </c>
      <c r="AP287" s="78"/>
      <c r="AQ287" s="78" t="b">
        <v>1</v>
      </c>
      <c r="AR287" s="78" t="b">
        <v>0</v>
      </c>
      <c r="AS287" s="78" t="b">
        <v>1</v>
      </c>
      <c r="AT287" s="78"/>
      <c r="AU287" s="78">
        <v>2</v>
      </c>
      <c r="AV287" s="83" t="s">
        <v>4181</v>
      </c>
      <c r="AW287" s="78" t="b">
        <v>0</v>
      </c>
      <c r="AX287" s="78" t="s">
        <v>4210</v>
      </c>
      <c r="AY287" s="83" t="s">
        <v>4495</v>
      </c>
      <c r="AZ287" s="78" t="s">
        <v>66</v>
      </c>
      <c r="BA287" s="78" t="str">
        <f>REPLACE(INDEX(GroupVertices[Group],MATCH(Vertices[[#This Row],[Vertex]],GroupVertices[Vertex],0)),1,1,"")</f>
        <v>2</v>
      </c>
      <c r="BB287" s="48"/>
      <c r="BC287" s="48"/>
      <c r="BD287" s="48"/>
      <c r="BE287" s="48"/>
      <c r="BF287" s="48" t="s">
        <v>661</v>
      </c>
      <c r="BG287" s="48" t="s">
        <v>661</v>
      </c>
      <c r="BH287" s="119" t="s">
        <v>5447</v>
      </c>
      <c r="BI287" s="119" t="s">
        <v>5447</v>
      </c>
      <c r="BJ287" s="119" t="s">
        <v>5321</v>
      </c>
      <c r="BK287" s="119" t="s">
        <v>5321</v>
      </c>
      <c r="BL287" s="119">
        <v>0</v>
      </c>
      <c r="BM287" s="123">
        <v>0</v>
      </c>
      <c r="BN287" s="119">
        <v>0</v>
      </c>
      <c r="BO287" s="123">
        <v>0</v>
      </c>
      <c r="BP287" s="119">
        <v>0</v>
      </c>
      <c r="BQ287" s="123">
        <v>0</v>
      </c>
      <c r="BR287" s="119">
        <v>42</v>
      </c>
      <c r="BS287" s="123">
        <v>100</v>
      </c>
      <c r="BT287" s="119">
        <v>42</v>
      </c>
      <c r="BU287" s="2"/>
      <c r="BV287" s="3"/>
      <c r="BW287" s="3"/>
      <c r="BX287" s="3"/>
      <c r="BY287" s="3"/>
    </row>
    <row r="288" spans="1:77" ht="41.45" customHeight="1">
      <c r="A288" s="64" t="s">
        <v>493</v>
      </c>
      <c r="C288" s="65"/>
      <c r="D288" s="65" t="s">
        <v>64</v>
      </c>
      <c r="E288" s="66">
        <v>162.09863514562622</v>
      </c>
      <c r="F288" s="68">
        <v>99.99987506727317</v>
      </c>
      <c r="G288" s="103" t="s">
        <v>966</v>
      </c>
      <c r="H288" s="65"/>
      <c r="I288" s="69" t="s">
        <v>493</v>
      </c>
      <c r="J288" s="70"/>
      <c r="K288" s="70"/>
      <c r="L288" s="69" t="s">
        <v>4912</v>
      </c>
      <c r="M288" s="73">
        <v>1.0416359134274682</v>
      </c>
      <c r="N288" s="74">
        <v>6047.37451171875</v>
      </c>
      <c r="O288" s="74">
        <v>5095.95947265625</v>
      </c>
      <c r="P288" s="75"/>
      <c r="Q288" s="76"/>
      <c r="R288" s="76"/>
      <c r="S288" s="88"/>
      <c r="T288" s="48">
        <v>0</v>
      </c>
      <c r="U288" s="48">
        <v>1</v>
      </c>
      <c r="V288" s="49">
        <v>0</v>
      </c>
      <c r="W288" s="49">
        <v>0.000877</v>
      </c>
      <c r="X288" s="49">
        <v>0.001844</v>
      </c>
      <c r="Y288" s="49">
        <v>0.485296</v>
      </c>
      <c r="Z288" s="49">
        <v>0</v>
      </c>
      <c r="AA288" s="49">
        <v>0</v>
      </c>
      <c r="AB288" s="71">
        <v>288</v>
      </c>
      <c r="AC288" s="71"/>
      <c r="AD288" s="72"/>
      <c r="AE288" s="78" t="s">
        <v>2968</v>
      </c>
      <c r="AF288" s="78">
        <v>272</v>
      </c>
      <c r="AG288" s="78">
        <v>47</v>
      </c>
      <c r="AH288" s="78">
        <v>2344</v>
      </c>
      <c r="AI288" s="78">
        <v>30327</v>
      </c>
      <c r="AJ288" s="78"/>
      <c r="AK288" s="78" t="s">
        <v>3339</v>
      </c>
      <c r="AL288" s="78"/>
      <c r="AM288" s="78"/>
      <c r="AN288" s="78"/>
      <c r="AO288" s="80">
        <v>40784.751296296294</v>
      </c>
      <c r="AP288" s="78"/>
      <c r="AQ288" s="78" t="b">
        <v>1</v>
      </c>
      <c r="AR288" s="78" t="b">
        <v>0</v>
      </c>
      <c r="AS288" s="78" t="b">
        <v>0</v>
      </c>
      <c r="AT288" s="78"/>
      <c r="AU288" s="78">
        <v>1</v>
      </c>
      <c r="AV288" s="83" t="s">
        <v>4181</v>
      </c>
      <c r="AW288" s="78" t="b">
        <v>0</v>
      </c>
      <c r="AX288" s="78" t="s">
        <v>4210</v>
      </c>
      <c r="AY288" s="83" t="s">
        <v>4496</v>
      </c>
      <c r="AZ288" s="78" t="s">
        <v>66</v>
      </c>
      <c r="BA288" s="78" t="str">
        <f>REPLACE(INDEX(GroupVertices[Group],MATCH(Vertices[[#This Row],[Vertex]],GroupVertices[Vertex],0)),1,1,"")</f>
        <v>2</v>
      </c>
      <c r="BB288" s="48"/>
      <c r="BC288" s="48"/>
      <c r="BD288" s="48"/>
      <c r="BE288" s="48"/>
      <c r="BF288" s="48" t="s">
        <v>661</v>
      </c>
      <c r="BG288" s="48" t="s">
        <v>661</v>
      </c>
      <c r="BH288" s="119" t="s">
        <v>5447</v>
      </c>
      <c r="BI288" s="119" t="s">
        <v>5447</v>
      </c>
      <c r="BJ288" s="119" t="s">
        <v>5321</v>
      </c>
      <c r="BK288" s="119" t="s">
        <v>5321</v>
      </c>
      <c r="BL288" s="119">
        <v>0</v>
      </c>
      <c r="BM288" s="123">
        <v>0</v>
      </c>
      <c r="BN288" s="119">
        <v>0</v>
      </c>
      <c r="BO288" s="123">
        <v>0</v>
      </c>
      <c r="BP288" s="119">
        <v>0</v>
      </c>
      <c r="BQ288" s="123">
        <v>0</v>
      </c>
      <c r="BR288" s="119">
        <v>42</v>
      </c>
      <c r="BS288" s="123">
        <v>100</v>
      </c>
      <c r="BT288" s="119">
        <v>42</v>
      </c>
      <c r="BU288" s="2"/>
      <c r="BV288" s="3"/>
      <c r="BW288" s="3"/>
      <c r="BX288" s="3"/>
      <c r="BY288" s="3"/>
    </row>
    <row r="289" spans="1:77" ht="41.45" customHeight="1">
      <c r="A289" s="64" t="s">
        <v>494</v>
      </c>
      <c r="C289" s="65"/>
      <c r="D289" s="65" t="s">
        <v>64</v>
      </c>
      <c r="E289" s="66">
        <v>162.88142045027672</v>
      </c>
      <c r="F289" s="68">
        <v>99.99888357988792</v>
      </c>
      <c r="G289" s="103" t="s">
        <v>967</v>
      </c>
      <c r="H289" s="65"/>
      <c r="I289" s="69" t="s">
        <v>494</v>
      </c>
      <c r="J289" s="70"/>
      <c r="K289" s="70"/>
      <c r="L289" s="69" t="s">
        <v>4913</v>
      </c>
      <c r="M289" s="73">
        <v>1.3720656093518437</v>
      </c>
      <c r="N289" s="74">
        <v>7082.91357421875</v>
      </c>
      <c r="O289" s="74">
        <v>3694.17333984375</v>
      </c>
      <c r="P289" s="75"/>
      <c r="Q289" s="76"/>
      <c r="R289" s="76"/>
      <c r="S289" s="88"/>
      <c r="T289" s="48">
        <v>0</v>
      </c>
      <c r="U289" s="48">
        <v>1</v>
      </c>
      <c r="V289" s="49">
        <v>0</v>
      </c>
      <c r="W289" s="49">
        <v>0.000877</v>
      </c>
      <c r="X289" s="49">
        <v>0.001844</v>
      </c>
      <c r="Y289" s="49">
        <v>0.485296</v>
      </c>
      <c r="Z289" s="49">
        <v>0</v>
      </c>
      <c r="AA289" s="49">
        <v>0</v>
      </c>
      <c r="AB289" s="71">
        <v>289</v>
      </c>
      <c r="AC289" s="71"/>
      <c r="AD289" s="72"/>
      <c r="AE289" s="78" t="s">
        <v>2969</v>
      </c>
      <c r="AF289" s="78">
        <v>51</v>
      </c>
      <c r="AG289" s="78">
        <v>420</v>
      </c>
      <c r="AH289" s="78">
        <v>2688</v>
      </c>
      <c r="AI289" s="78">
        <v>31</v>
      </c>
      <c r="AJ289" s="78"/>
      <c r="AK289" s="78" t="s">
        <v>3340</v>
      </c>
      <c r="AL289" s="78" t="s">
        <v>3628</v>
      </c>
      <c r="AM289" s="78"/>
      <c r="AN289" s="78"/>
      <c r="AO289" s="80">
        <v>41709.52172453704</v>
      </c>
      <c r="AP289" s="83" t="s">
        <v>4074</v>
      </c>
      <c r="AQ289" s="78" t="b">
        <v>0</v>
      </c>
      <c r="AR289" s="78" t="b">
        <v>0</v>
      </c>
      <c r="AS289" s="78" t="b">
        <v>0</v>
      </c>
      <c r="AT289" s="78"/>
      <c r="AU289" s="78">
        <v>3</v>
      </c>
      <c r="AV289" s="83" t="s">
        <v>4197</v>
      </c>
      <c r="AW289" s="78" t="b">
        <v>0</v>
      </c>
      <c r="AX289" s="78" t="s">
        <v>4210</v>
      </c>
      <c r="AY289" s="83" t="s">
        <v>4497</v>
      </c>
      <c r="AZ289" s="78" t="s">
        <v>66</v>
      </c>
      <c r="BA289" s="78" t="str">
        <f>REPLACE(INDEX(GroupVertices[Group],MATCH(Vertices[[#This Row],[Vertex]],GroupVertices[Vertex],0)),1,1,"")</f>
        <v>2</v>
      </c>
      <c r="BB289" s="48"/>
      <c r="BC289" s="48"/>
      <c r="BD289" s="48"/>
      <c r="BE289" s="48"/>
      <c r="BF289" s="48" t="s">
        <v>661</v>
      </c>
      <c r="BG289" s="48" t="s">
        <v>661</v>
      </c>
      <c r="BH289" s="119" t="s">
        <v>5447</v>
      </c>
      <c r="BI289" s="119" t="s">
        <v>5447</v>
      </c>
      <c r="BJ289" s="119" t="s">
        <v>5321</v>
      </c>
      <c r="BK289" s="119" t="s">
        <v>5321</v>
      </c>
      <c r="BL289" s="119">
        <v>0</v>
      </c>
      <c r="BM289" s="123">
        <v>0</v>
      </c>
      <c r="BN289" s="119">
        <v>0</v>
      </c>
      <c r="BO289" s="123">
        <v>0</v>
      </c>
      <c r="BP289" s="119">
        <v>0</v>
      </c>
      <c r="BQ289" s="123">
        <v>0</v>
      </c>
      <c r="BR289" s="119">
        <v>42</v>
      </c>
      <c r="BS289" s="123">
        <v>100</v>
      </c>
      <c r="BT289" s="119">
        <v>42</v>
      </c>
      <c r="BU289" s="2"/>
      <c r="BV289" s="3"/>
      <c r="BW289" s="3"/>
      <c r="BX289" s="3"/>
      <c r="BY289" s="3"/>
    </row>
    <row r="290" spans="1:77" ht="41.45" customHeight="1">
      <c r="A290" s="64" t="s">
        <v>495</v>
      </c>
      <c r="C290" s="65"/>
      <c r="D290" s="65" t="s">
        <v>64</v>
      </c>
      <c r="E290" s="66">
        <v>162.193073051013</v>
      </c>
      <c r="F290" s="68">
        <v>99.9997554508326</v>
      </c>
      <c r="G290" s="103" t="s">
        <v>968</v>
      </c>
      <c r="H290" s="65"/>
      <c r="I290" s="69" t="s">
        <v>495</v>
      </c>
      <c r="J290" s="70"/>
      <c r="K290" s="70"/>
      <c r="L290" s="69" t="s">
        <v>4914</v>
      </c>
      <c r="M290" s="73">
        <v>1.0815000858580228</v>
      </c>
      <c r="N290" s="74">
        <v>7129.7578125</v>
      </c>
      <c r="O290" s="74">
        <v>6603.3798828125</v>
      </c>
      <c r="P290" s="75"/>
      <c r="Q290" s="76"/>
      <c r="R290" s="76"/>
      <c r="S290" s="88"/>
      <c r="T290" s="48">
        <v>0</v>
      </c>
      <c r="U290" s="48">
        <v>1</v>
      </c>
      <c r="V290" s="49">
        <v>0</v>
      </c>
      <c r="W290" s="49">
        <v>0.000877</v>
      </c>
      <c r="X290" s="49">
        <v>0.001844</v>
      </c>
      <c r="Y290" s="49">
        <v>0.485296</v>
      </c>
      <c r="Z290" s="49">
        <v>0</v>
      </c>
      <c r="AA290" s="49">
        <v>0</v>
      </c>
      <c r="AB290" s="71">
        <v>290</v>
      </c>
      <c r="AC290" s="71"/>
      <c r="AD290" s="72"/>
      <c r="AE290" s="78" t="s">
        <v>2970</v>
      </c>
      <c r="AF290" s="78">
        <v>98</v>
      </c>
      <c r="AG290" s="78">
        <v>92</v>
      </c>
      <c r="AH290" s="78">
        <v>1583</v>
      </c>
      <c r="AI290" s="78">
        <v>695</v>
      </c>
      <c r="AJ290" s="78"/>
      <c r="AK290" s="78" t="s">
        <v>3341</v>
      </c>
      <c r="AL290" s="78"/>
      <c r="AM290" s="83" t="s">
        <v>3796</v>
      </c>
      <c r="AN290" s="78"/>
      <c r="AO290" s="80">
        <v>40308.86078703704</v>
      </c>
      <c r="AP290" s="83" t="s">
        <v>4075</v>
      </c>
      <c r="AQ290" s="78" t="b">
        <v>0</v>
      </c>
      <c r="AR290" s="78" t="b">
        <v>0</v>
      </c>
      <c r="AS290" s="78" t="b">
        <v>1</v>
      </c>
      <c r="AT290" s="78"/>
      <c r="AU290" s="78">
        <v>3</v>
      </c>
      <c r="AV290" s="83" t="s">
        <v>4181</v>
      </c>
      <c r="AW290" s="78" t="b">
        <v>0</v>
      </c>
      <c r="AX290" s="78" t="s">
        <v>4210</v>
      </c>
      <c r="AY290" s="83" t="s">
        <v>4498</v>
      </c>
      <c r="AZ290" s="78" t="s">
        <v>66</v>
      </c>
      <c r="BA290" s="78" t="str">
        <f>REPLACE(INDEX(GroupVertices[Group],MATCH(Vertices[[#This Row],[Vertex]],GroupVertices[Vertex],0)),1,1,"")</f>
        <v>2</v>
      </c>
      <c r="BB290" s="48"/>
      <c r="BC290" s="48"/>
      <c r="BD290" s="48"/>
      <c r="BE290" s="48"/>
      <c r="BF290" s="48" t="s">
        <v>661</v>
      </c>
      <c r="BG290" s="48" t="s">
        <v>661</v>
      </c>
      <c r="BH290" s="119" t="s">
        <v>5447</v>
      </c>
      <c r="BI290" s="119" t="s">
        <v>5447</v>
      </c>
      <c r="BJ290" s="119" t="s">
        <v>5321</v>
      </c>
      <c r="BK290" s="119" t="s">
        <v>5321</v>
      </c>
      <c r="BL290" s="119">
        <v>0</v>
      </c>
      <c r="BM290" s="123">
        <v>0</v>
      </c>
      <c r="BN290" s="119">
        <v>0</v>
      </c>
      <c r="BO290" s="123">
        <v>0</v>
      </c>
      <c r="BP290" s="119">
        <v>0</v>
      </c>
      <c r="BQ290" s="123">
        <v>0</v>
      </c>
      <c r="BR290" s="119">
        <v>42</v>
      </c>
      <c r="BS290" s="123">
        <v>100</v>
      </c>
      <c r="BT290" s="119">
        <v>42</v>
      </c>
      <c r="BU290" s="2"/>
      <c r="BV290" s="3"/>
      <c r="BW290" s="3"/>
      <c r="BX290" s="3"/>
      <c r="BY290" s="3"/>
    </row>
    <row r="291" spans="1:77" ht="41.45" customHeight="1">
      <c r="A291" s="64" t="s">
        <v>496</v>
      </c>
      <c r="C291" s="65"/>
      <c r="D291" s="65" t="s">
        <v>64</v>
      </c>
      <c r="E291" s="66">
        <v>163.64112093361047</v>
      </c>
      <c r="F291" s="68">
        <v>99.99792133207704</v>
      </c>
      <c r="G291" s="103" t="s">
        <v>969</v>
      </c>
      <c r="H291" s="65"/>
      <c r="I291" s="69" t="s">
        <v>496</v>
      </c>
      <c r="J291" s="70"/>
      <c r="K291" s="70"/>
      <c r="L291" s="69" t="s">
        <v>4915</v>
      </c>
      <c r="M291" s="73">
        <v>1.6927507297931947</v>
      </c>
      <c r="N291" s="74">
        <v>7754.2490234375</v>
      </c>
      <c r="O291" s="74">
        <v>5889.73193359375</v>
      </c>
      <c r="P291" s="75"/>
      <c r="Q291" s="76"/>
      <c r="R291" s="76"/>
      <c r="S291" s="88"/>
      <c r="T291" s="48">
        <v>0</v>
      </c>
      <c r="U291" s="48">
        <v>1</v>
      </c>
      <c r="V291" s="49">
        <v>0</v>
      </c>
      <c r="W291" s="49">
        <v>0.000877</v>
      </c>
      <c r="X291" s="49">
        <v>0.001844</v>
      </c>
      <c r="Y291" s="49">
        <v>0.485296</v>
      </c>
      <c r="Z291" s="49">
        <v>0</v>
      </c>
      <c r="AA291" s="49">
        <v>0</v>
      </c>
      <c r="AB291" s="71">
        <v>291</v>
      </c>
      <c r="AC291" s="71"/>
      <c r="AD291" s="72"/>
      <c r="AE291" s="78" t="s">
        <v>2971</v>
      </c>
      <c r="AF291" s="78">
        <v>1140</v>
      </c>
      <c r="AG291" s="78">
        <v>782</v>
      </c>
      <c r="AH291" s="78">
        <v>116753</v>
      </c>
      <c r="AI291" s="78">
        <v>15577</v>
      </c>
      <c r="AJ291" s="78"/>
      <c r="AK291" s="78" t="s">
        <v>3342</v>
      </c>
      <c r="AL291" s="78"/>
      <c r="AM291" s="78"/>
      <c r="AN291" s="78"/>
      <c r="AO291" s="80">
        <v>41001.80842592593</v>
      </c>
      <c r="AP291" s="83" t="s">
        <v>4076</v>
      </c>
      <c r="AQ291" s="78" t="b">
        <v>1</v>
      </c>
      <c r="AR291" s="78" t="b">
        <v>0</v>
      </c>
      <c r="AS291" s="78" t="b">
        <v>0</v>
      </c>
      <c r="AT291" s="78"/>
      <c r="AU291" s="78">
        <v>6</v>
      </c>
      <c r="AV291" s="83" t="s">
        <v>4181</v>
      </c>
      <c r="AW291" s="78" t="b">
        <v>0</v>
      </c>
      <c r="AX291" s="78" t="s">
        <v>4210</v>
      </c>
      <c r="AY291" s="83" t="s">
        <v>4499</v>
      </c>
      <c r="AZ291" s="78" t="s">
        <v>66</v>
      </c>
      <c r="BA291" s="78" t="str">
        <f>REPLACE(INDEX(GroupVertices[Group],MATCH(Vertices[[#This Row],[Vertex]],GroupVertices[Vertex],0)),1,1,"")</f>
        <v>2</v>
      </c>
      <c r="BB291" s="48"/>
      <c r="BC291" s="48"/>
      <c r="BD291" s="48"/>
      <c r="BE291" s="48"/>
      <c r="BF291" s="48" t="s">
        <v>661</v>
      </c>
      <c r="BG291" s="48" t="s">
        <v>661</v>
      </c>
      <c r="BH291" s="119" t="s">
        <v>5447</v>
      </c>
      <c r="BI291" s="119" t="s">
        <v>5447</v>
      </c>
      <c r="BJ291" s="119" t="s">
        <v>5321</v>
      </c>
      <c r="BK291" s="119" t="s">
        <v>5321</v>
      </c>
      <c r="BL291" s="119">
        <v>0</v>
      </c>
      <c r="BM291" s="123">
        <v>0</v>
      </c>
      <c r="BN291" s="119">
        <v>0</v>
      </c>
      <c r="BO291" s="123">
        <v>0</v>
      </c>
      <c r="BP291" s="119">
        <v>0</v>
      </c>
      <c r="BQ291" s="123">
        <v>0</v>
      </c>
      <c r="BR291" s="119">
        <v>42</v>
      </c>
      <c r="BS291" s="123">
        <v>100</v>
      </c>
      <c r="BT291" s="119">
        <v>42</v>
      </c>
      <c r="BU291" s="2"/>
      <c r="BV291" s="3"/>
      <c r="BW291" s="3"/>
      <c r="BX291" s="3"/>
      <c r="BY291" s="3"/>
    </row>
    <row r="292" spans="1:77" ht="41.45" customHeight="1">
      <c r="A292" s="64" t="s">
        <v>497</v>
      </c>
      <c r="C292" s="65"/>
      <c r="D292" s="65" t="s">
        <v>64</v>
      </c>
      <c r="E292" s="66">
        <v>167.0115048458591</v>
      </c>
      <c r="F292" s="68">
        <v>99.9936523542199</v>
      </c>
      <c r="G292" s="103" t="s">
        <v>970</v>
      </c>
      <c r="H292" s="65"/>
      <c r="I292" s="69" t="s">
        <v>497</v>
      </c>
      <c r="J292" s="70"/>
      <c r="K292" s="70"/>
      <c r="L292" s="69" t="s">
        <v>4916</v>
      </c>
      <c r="M292" s="73">
        <v>3.1154587503147684</v>
      </c>
      <c r="N292" s="74">
        <v>6633.30126953125</v>
      </c>
      <c r="O292" s="74">
        <v>9439.759765625</v>
      </c>
      <c r="P292" s="75"/>
      <c r="Q292" s="76"/>
      <c r="R292" s="76"/>
      <c r="S292" s="88"/>
      <c r="T292" s="48">
        <v>0</v>
      </c>
      <c r="U292" s="48">
        <v>1</v>
      </c>
      <c r="V292" s="49">
        <v>0</v>
      </c>
      <c r="W292" s="49">
        <v>0.000877</v>
      </c>
      <c r="X292" s="49">
        <v>0.001844</v>
      </c>
      <c r="Y292" s="49">
        <v>0.485296</v>
      </c>
      <c r="Z292" s="49">
        <v>0</v>
      </c>
      <c r="AA292" s="49">
        <v>0</v>
      </c>
      <c r="AB292" s="71">
        <v>292</v>
      </c>
      <c r="AC292" s="71"/>
      <c r="AD292" s="72"/>
      <c r="AE292" s="78" t="s">
        <v>2972</v>
      </c>
      <c r="AF292" s="78">
        <v>987</v>
      </c>
      <c r="AG292" s="78">
        <v>2388</v>
      </c>
      <c r="AH292" s="78">
        <v>46504</v>
      </c>
      <c r="AI292" s="78">
        <v>17617</v>
      </c>
      <c r="AJ292" s="78"/>
      <c r="AK292" s="78" t="s">
        <v>3343</v>
      </c>
      <c r="AL292" s="78" t="s">
        <v>3629</v>
      </c>
      <c r="AM292" s="78"/>
      <c r="AN292" s="78"/>
      <c r="AO292" s="80">
        <v>41372.71386574074</v>
      </c>
      <c r="AP292" s="83" t="s">
        <v>4077</v>
      </c>
      <c r="AQ292" s="78" t="b">
        <v>1</v>
      </c>
      <c r="AR292" s="78" t="b">
        <v>0</v>
      </c>
      <c r="AS292" s="78" t="b">
        <v>0</v>
      </c>
      <c r="AT292" s="78"/>
      <c r="AU292" s="78">
        <v>12</v>
      </c>
      <c r="AV292" s="83" t="s">
        <v>4181</v>
      </c>
      <c r="AW292" s="78" t="b">
        <v>0</v>
      </c>
      <c r="AX292" s="78" t="s">
        <v>4210</v>
      </c>
      <c r="AY292" s="83" t="s">
        <v>4500</v>
      </c>
      <c r="AZ292" s="78" t="s">
        <v>66</v>
      </c>
      <c r="BA292" s="78" t="str">
        <f>REPLACE(INDEX(GroupVertices[Group],MATCH(Vertices[[#This Row],[Vertex]],GroupVertices[Vertex],0)),1,1,"")</f>
        <v>2</v>
      </c>
      <c r="BB292" s="48"/>
      <c r="BC292" s="48"/>
      <c r="BD292" s="48"/>
      <c r="BE292" s="48"/>
      <c r="BF292" s="48" t="s">
        <v>661</v>
      </c>
      <c r="BG292" s="48" t="s">
        <v>661</v>
      </c>
      <c r="BH292" s="119" t="s">
        <v>5447</v>
      </c>
      <c r="BI292" s="119" t="s">
        <v>5447</v>
      </c>
      <c r="BJ292" s="119" t="s">
        <v>5321</v>
      </c>
      <c r="BK292" s="119" t="s">
        <v>5321</v>
      </c>
      <c r="BL292" s="119">
        <v>0</v>
      </c>
      <c r="BM292" s="123">
        <v>0</v>
      </c>
      <c r="BN292" s="119">
        <v>0</v>
      </c>
      <c r="BO292" s="123">
        <v>0</v>
      </c>
      <c r="BP292" s="119">
        <v>0</v>
      </c>
      <c r="BQ292" s="123">
        <v>0</v>
      </c>
      <c r="BR292" s="119">
        <v>42</v>
      </c>
      <c r="BS292" s="123">
        <v>100</v>
      </c>
      <c r="BT292" s="119">
        <v>42</v>
      </c>
      <c r="BU292" s="2"/>
      <c r="BV292" s="3"/>
      <c r="BW292" s="3"/>
      <c r="BX292" s="3"/>
      <c r="BY292" s="3"/>
    </row>
    <row r="293" spans="1:77" ht="41.45" customHeight="1">
      <c r="A293" s="64" t="s">
        <v>498</v>
      </c>
      <c r="C293" s="65"/>
      <c r="D293" s="65" t="s">
        <v>64</v>
      </c>
      <c r="E293" s="66">
        <v>164.9107861060329</v>
      </c>
      <c r="F293" s="68">
        <v>99.99631315548702</v>
      </c>
      <c r="G293" s="103" t="s">
        <v>971</v>
      </c>
      <c r="H293" s="65"/>
      <c r="I293" s="69" t="s">
        <v>498</v>
      </c>
      <c r="J293" s="70"/>
      <c r="K293" s="70"/>
      <c r="L293" s="69" t="s">
        <v>4917</v>
      </c>
      <c r="M293" s="73">
        <v>2.228702381359541</v>
      </c>
      <c r="N293" s="74">
        <v>6837.4853515625</v>
      </c>
      <c r="O293" s="74">
        <v>8313.34375</v>
      </c>
      <c r="P293" s="75"/>
      <c r="Q293" s="76"/>
      <c r="R293" s="76"/>
      <c r="S293" s="88"/>
      <c r="T293" s="48">
        <v>0</v>
      </c>
      <c r="U293" s="48">
        <v>2</v>
      </c>
      <c r="V293" s="49">
        <v>0</v>
      </c>
      <c r="W293" s="49">
        <v>0.001103</v>
      </c>
      <c r="X293" s="49">
        <v>0.004674</v>
      </c>
      <c r="Y293" s="49">
        <v>0.829018</v>
      </c>
      <c r="Z293" s="49">
        <v>1</v>
      </c>
      <c r="AA293" s="49">
        <v>0</v>
      </c>
      <c r="AB293" s="71">
        <v>293</v>
      </c>
      <c r="AC293" s="71"/>
      <c r="AD293" s="72"/>
      <c r="AE293" s="78" t="s">
        <v>2973</v>
      </c>
      <c r="AF293" s="78">
        <v>911</v>
      </c>
      <c r="AG293" s="78">
        <v>1387</v>
      </c>
      <c r="AH293" s="78">
        <v>103442</v>
      </c>
      <c r="AI293" s="78">
        <v>148965</v>
      </c>
      <c r="AJ293" s="78"/>
      <c r="AK293" s="78" t="s">
        <v>3344</v>
      </c>
      <c r="AL293" s="78" t="s">
        <v>3630</v>
      </c>
      <c r="AM293" s="83" t="s">
        <v>3797</v>
      </c>
      <c r="AN293" s="78"/>
      <c r="AO293" s="80">
        <v>42229.64460648148</v>
      </c>
      <c r="AP293" s="83" t="s">
        <v>4078</v>
      </c>
      <c r="AQ293" s="78" t="b">
        <v>1</v>
      </c>
      <c r="AR293" s="78" t="b">
        <v>0</v>
      </c>
      <c r="AS293" s="78" t="b">
        <v>1</v>
      </c>
      <c r="AT293" s="78"/>
      <c r="AU293" s="78">
        <v>15</v>
      </c>
      <c r="AV293" s="83" t="s">
        <v>4181</v>
      </c>
      <c r="AW293" s="78" t="b">
        <v>0</v>
      </c>
      <c r="AX293" s="78" t="s">
        <v>4210</v>
      </c>
      <c r="AY293" s="83" t="s">
        <v>4501</v>
      </c>
      <c r="AZ293" s="78" t="s">
        <v>66</v>
      </c>
      <c r="BA293" s="78" t="str">
        <f>REPLACE(INDEX(GroupVertices[Group],MATCH(Vertices[[#This Row],[Vertex]],GroupVertices[Vertex],0)),1,1,"")</f>
        <v>2</v>
      </c>
      <c r="BB293" s="48"/>
      <c r="BC293" s="48"/>
      <c r="BD293" s="48"/>
      <c r="BE293" s="48"/>
      <c r="BF293" s="48" t="s">
        <v>5389</v>
      </c>
      <c r="BG293" s="48" t="s">
        <v>5389</v>
      </c>
      <c r="BH293" s="119" t="s">
        <v>5447</v>
      </c>
      <c r="BI293" s="119" t="s">
        <v>5447</v>
      </c>
      <c r="BJ293" s="119" t="s">
        <v>5321</v>
      </c>
      <c r="BK293" s="119" t="s">
        <v>5321</v>
      </c>
      <c r="BL293" s="119">
        <v>1</v>
      </c>
      <c r="BM293" s="123">
        <v>1.3157894736842106</v>
      </c>
      <c r="BN293" s="119">
        <v>0</v>
      </c>
      <c r="BO293" s="123">
        <v>0</v>
      </c>
      <c r="BP293" s="119">
        <v>0</v>
      </c>
      <c r="BQ293" s="123">
        <v>0</v>
      </c>
      <c r="BR293" s="119">
        <v>75</v>
      </c>
      <c r="BS293" s="123">
        <v>98.6842105263158</v>
      </c>
      <c r="BT293" s="119">
        <v>76</v>
      </c>
      <c r="BU293" s="2"/>
      <c r="BV293" s="3"/>
      <c r="BW293" s="3"/>
      <c r="BX293" s="3"/>
      <c r="BY293" s="3"/>
    </row>
    <row r="294" spans="1:77" ht="41.45" customHeight="1">
      <c r="A294" s="64" t="s">
        <v>499</v>
      </c>
      <c r="C294" s="65"/>
      <c r="D294" s="65" t="s">
        <v>64</v>
      </c>
      <c r="E294" s="66">
        <v>162</v>
      </c>
      <c r="F294" s="68">
        <v>100</v>
      </c>
      <c r="G294" s="103" t="s">
        <v>972</v>
      </c>
      <c r="H294" s="65"/>
      <c r="I294" s="69" t="s">
        <v>499</v>
      </c>
      <c r="J294" s="70"/>
      <c r="K294" s="70"/>
      <c r="L294" s="69" t="s">
        <v>4918</v>
      </c>
      <c r="M294" s="73">
        <v>1</v>
      </c>
      <c r="N294" s="74">
        <v>6014.560546875</v>
      </c>
      <c r="O294" s="74">
        <v>7512.51708984375</v>
      </c>
      <c r="P294" s="75"/>
      <c r="Q294" s="76"/>
      <c r="R294" s="76"/>
      <c r="S294" s="88"/>
      <c r="T294" s="48">
        <v>0</v>
      </c>
      <c r="U294" s="48">
        <v>1</v>
      </c>
      <c r="V294" s="49">
        <v>0</v>
      </c>
      <c r="W294" s="49">
        <v>0.000877</v>
      </c>
      <c r="X294" s="49">
        <v>0.001844</v>
      </c>
      <c r="Y294" s="49">
        <v>0.485296</v>
      </c>
      <c r="Z294" s="49">
        <v>0</v>
      </c>
      <c r="AA294" s="49">
        <v>0</v>
      </c>
      <c r="AB294" s="71">
        <v>294</v>
      </c>
      <c r="AC294" s="71"/>
      <c r="AD294" s="72"/>
      <c r="AE294" s="78" t="s">
        <v>2974</v>
      </c>
      <c r="AF294" s="78">
        <v>12</v>
      </c>
      <c r="AG294" s="78">
        <v>0</v>
      </c>
      <c r="AH294" s="78">
        <v>19</v>
      </c>
      <c r="AI294" s="78">
        <v>1</v>
      </c>
      <c r="AJ294" s="78"/>
      <c r="AK294" s="78"/>
      <c r="AL294" s="78" t="s">
        <v>3631</v>
      </c>
      <c r="AM294" s="78"/>
      <c r="AN294" s="78"/>
      <c r="AO294" s="80">
        <v>43468.70940972222</v>
      </c>
      <c r="AP294" s="83" t="s">
        <v>4079</v>
      </c>
      <c r="AQ294" s="78" t="b">
        <v>1</v>
      </c>
      <c r="AR294" s="78" t="b">
        <v>0</v>
      </c>
      <c r="AS294" s="78" t="b">
        <v>0</v>
      </c>
      <c r="AT294" s="78"/>
      <c r="AU294" s="78">
        <v>0</v>
      </c>
      <c r="AV294" s="78"/>
      <c r="AW294" s="78" t="b">
        <v>0</v>
      </c>
      <c r="AX294" s="78" t="s">
        <v>4210</v>
      </c>
      <c r="AY294" s="83" t="s">
        <v>4502</v>
      </c>
      <c r="AZ294" s="78" t="s">
        <v>66</v>
      </c>
      <c r="BA294" s="78" t="str">
        <f>REPLACE(INDEX(GroupVertices[Group],MATCH(Vertices[[#This Row],[Vertex]],GroupVertices[Vertex],0)),1,1,"")</f>
        <v>2</v>
      </c>
      <c r="BB294" s="48"/>
      <c r="BC294" s="48"/>
      <c r="BD294" s="48"/>
      <c r="BE294" s="48"/>
      <c r="BF294" s="48" t="s">
        <v>661</v>
      </c>
      <c r="BG294" s="48" t="s">
        <v>661</v>
      </c>
      <c r="BH294" s="119" t="s">
        <v>5447</v>
      </c>
      <c r="BI294" s="119" t="s">
        <v>5447</v>
      </c>
      <c r="BJ294" s="119" t="s">
        <v>5321</v>
      </c>
      <c r="BK294" s="119" t="s">
        <v>5321</v>
      </c>
      <c r="BL294" s="119">
        <v>0</v>
      </c>
      <c r="BM294" s="123">
        <v>0</v>
      </c>
      <c r="BN294" s="119">
        <v>0</v>
      </c>
      <c r="BO294" s="123">
        <v>0</v>
      </c>
      <c r="BP294" s="119">
        <v>0</v>
      </c>
      <c r="BQ294" s="123">
        <v>0</v>
      </c>
      <c r="BR294" s="119">
        <v>42</v>
      </c>
      <c r="BS294" s="123">
        <v>100</v>
      </c>
      <c r="BT294" s="119">
        <v>42</v>
      </c>
      <c r="BU294" s="2"/>
      <c r="BV294" s="3"/>
      <c r="BW294" s="3"/>
      <c r="BX294" s="3"/>
      <c r="BY294" s="3"/>
    </row>
    <row r="295" spans="1:77" ht="41.45" customHeight="1">
      <c r="A295" s="64" t="s">
        <v>500</v>
      </c>
      <c r="C295" s="65"/>
      <c r="D295" s="65" t="s">
        <v>64</v>
      </c>
      <c r="E295" s="66">
        <v>162.0608599834715</v>
      </c>
      <c r="F295" s="68">
        <v>99.9999229138494</v>
      </c>
      <c r="G295" s="103" t="s">
        <v>973</v>
      </c>
      <c r="H295" s="65"/>
      <c r="I295" s="69" t="s">
        <v>500</v>
      </c>
      <c r="J295" s="70"/>
      <c r="K295" s="70"/>
      <c r="L295" s="69" t="s">
        <v>4919</v>
      </c>
      <c r="M295" s="73">
        <v>1.0256902444552463</v>
      </c>
      <c r="N295" s="74">
        <v>3984.585205078125</v>
      </c>
      <c r="O295" s="74">
        <v>5082.26171875</v>
      </c>
      <c r="P295" s="75"/>
      <c r="Q295" s="76"/>
      <c r="R295" s="76"/>
      <c r="S295" s="88"/>
      <c r="T295" s="48">
        <v>0</v>
      </c>
      <c r="U295" s="48">
        <v>1</v>
      </c>
      <c r="V295" s="49">
        <v>0</v>
      </c>
      <c r="W295" s="49">
        <v>0.000948</v>
      </c>
      <c r="X295" s="49">
        <v>0.00283</v>
      </c>
      <c r="Y295" s="49">
        <v>0.493722</v>
      </c>
      <c r="Z295" s="49">
        <v>0</v>
      </c>
      <c r="AA295" s="49">
        <v>0</v>
      </c>
      <c r="AB295" s="71">
        <v>295</v>
      </c>
      <c r="AC295" s="71"/>
      <c r="AD295" s="72"/>
      <c r="AE295" s="78" t="s">
        <v>2975</v>
      </c>
      <c r="AF295" s="78">
        <v>78</v>
      </c>
      <c r="AG295" s="78">
        <v>29</v>
      </c>
      <c r="AH295" s="78">
        <v>73</v>
      </c>
      <c r="AI295" s="78">
        <v>4</v>
      </c>
      <c r="AJ295" s="78"/>
      <c r="AK295" s="78" t="s">
        <v>3345</v>
      </c>
      <c r="AL295" s="78" t="s">
        <v>3537</v>
      </c>
      <c r="AM295" s="78"/>
      <c r="AN295" s="78"/>
      <c r="AO295" s="80">
        <v>41077.66125</v>
      </c>
      <c r="AP295" s="83" t="s">
        <v>4080</v>
      </c>
      <c r="AQ295" s="78" t="b">
        <v>0</v>
      </c>
      <c r="AR295" s="78" t="b">
        <v>0</v>
      </c>
      <c r="AS295" s="78" t="b">
        <v>0</v>
      </c>
      <c r="AT295" s="78"/>
      <c r="AU295" s="78">
        <v>0</v>
      </c>
      <c r="AV295" s="83" t="s">
        <v>4181</v>
      </c>
      <c r="AW295" s="78" t="b">
        <v>0</v>
      </c>
      <c r="AX295" s="78" t="s">
        <v>4210</v>
      </c>
      <c r="AY295" s="83" t="s">
        <v>4503</v>
      </c>
      <c r="AZ295" s="78" t="s">
        <v>66</v>
      </c>
      <c r="BA295" s="78" t="str">
        <f>REPLACE(INDEX(GroupVertices[Group],MATCH(Vertices[[#This Row],[Vertex]],GroupVertices[Vertex],0)),1,1,"")</f>
        <v>1</v>
      </c>
      <c r="BB295" s="48"/>
      <c r="BC295" s="48"/>
      <c r="BD295" s="48"/>
      <c r="BE295" s="48"/>
      <c r="BF295" s="48" t="s">
        <v>659</v>
      </c>
      <c r="BG295" s="48" t="s">
        <v>659</v>
      </c>
      <c r="BH295" s="119" t="s">
        <v>5425</v>
      </c>
      <c r="BI295" s="119" t="s">
        <v>5425</v>
      </c>
      <c r="BJ295" s="119" t="s">
        <v>5493</v>
      </c>
      <c r="BK295" s="119" t="s">
        <v>5493</v>
      </c>
      <c r="BL295" s="119">
        <v>1</v>
      </c>
      <c r="BM295" s="123">
        <v>2.5641025641025643</v>
      </c>
      <c r="BN295" s="119">
        <v>0</v>
      </c>
      <c r="BO295" s="123">
        <v>0</v>
      </c>
      <c r="BP295" s="119">
        <v>0</v>
      </c>
      <c r="BQ295" s="123">
        <v>0</v>
      </c>
      <c r="BR295" s="119">
        <v>38</v>
      </c>
      <c r="BS295" s="123">
        <v>97.43589743589743</v>
      </c>
      <c r="BT295" s="119">
        <v>39</v>
      </c>
      <c r="BU295" s="2"/>
      <c r="BV295" s="3"/>
      <c r="BW295" s="3"/>
      <c r="BX295" s="3"/>
      <c r="BY295" s="3"/>
    </row>
    <row r="296" spans="1:77" ht="41.45" customHeight="1">
      <c r="A296" s="64" t="s">
        <v>501</v>
      </c>
      <c r="C296" s="65"/>
      <c r="D296" s="65" t="s">
        <v>64</v>
      </c>
      <c r="E296" s="66">
        <v>162.0335779219153</v>
      </c>
      <c r="F296" s="68">
        <v>99.99995746971001</v>
      </c>
      <c r="G296" s="103" t="s">
        <v>974</v>
      </c>
      <c r="H296" s="65"/>
      <c r="I296" s="69" t="s">
        <v>501</v>
      </c>
      <c r="J296" s="70"/>
      <c r="K296" s="70"/>
      <c r="L296" s="69" t="s">
        <v>4920</v>
      </c>
      <c r="M296" s="73">
        <v>1.0141739279753084</v>
      </c>
      <c r="N296" s="74">
        <v>5996.298828125</v>
      </c>
      <c r="O296" s="74">
        <v>3238.7509765625</v>
      </c>
      <c r="P296" s="75"/>
      <c r="Q296" s="76"/>
      <c r="R296" s="76"/>
      <c r="S296" s="88"/>
      <c r="T296" s="48">
        <v>0</v>
      </c>
      <c r="U296" s="48">
        <v>1</v>
      </c>
      <c r="V296" s="49">
        <v>0</v>
      </c>
      <c r="W296" s="49">
        <v>0.000877</v>
      </c>
      <c r="X296" s="49">
        <v>0.001844</v>
      </c>
      <c r="Y296" s="49">
        <v>0.485296</v>
      </c>
      <c r="Z296" s="49">
        <v>0</v>
      </c>
      <c r="AA296" s="49">
        <v>0</v>
      </c>
      <c r="AB296" s="71">
        <v>296</v>
      </c>
      <c r="AC296" s="71"/>
      <c r="AD296" s="72"/>
      <c r="AE296" s="78" t="s">
        <v>2976</v>
      </c>
      <c r="AF296" s="78">
        <v>62</v>
      </c>
      <c r="AG296" s="78">
        <v>16</v>
      </c>
      <c r="AH296" s="78">
        <v>58</v>
      </c>
      <c r="AI296" s="78">
        <v>166</v>
      </c>
      <c r="AJ296" s="78"/>
      <c r="AK296" s="78"/>
      <c r="AL296" s="78" t="s">
        <v>3632</v>
      </c>
      <c r="AM296" s="78"/>
      <c r="AN296" s="78"/>
      <c r="AO296" s="80">
        <v>42682.717199074075</v>
      </c>
      <c r="AP296" s="83" t="s">
        <v>4081</v>
      </c>
      <c r="AQ296" s="78" t="b">
        <v>1</v>
      </c>
      <c r="AR296" s="78" t="b">
        <v>0</v>
      </c>
      <c r="AS296" s="78" t="b">
        <v>0</v>
      </c>
      <c r="AT296" s="78"/>
      <c r="AU296" s="78">
        <v>0</v>
      </c>
      <c r="AV296" s="78"/>
      <c r="AW296" s="78" t="b">
        <v>0</v>
      </c>
      <c r="AX296" s="78" t="s">
        <v>4210</v>
      </c>
      <c r="AY296" s="83" t="s">
        <v>4504</v>
      </c>
      <c r="AZ296" s="78" t="s">
        <v>66</v>
      </c>
      <c r="BA296" s="78" t="str">
        <f>REPLACE(INDEX(GroupVertices[Group],MATCH(Vertices[[#This Row],[Vertex]],GroupVertices[Vertex],0)),1,1,"")</f>
        <v>2</v>
      </c>
      <c r="BB296" s="48"/>
      <c r="BC296" s="48"/>
      <c r="BD296" s="48"/>
      <c r="BE296" s="48"/>
      <c r="BF296" s="48" t="s">
        <v>661</v>
      </c>
      <c r="BG296" s="48" t="s">
        <v>661</v>
      </c>
      <c r="BH296" s="119" t="s">
        <v>5447</v>
      </c>
      <c r="BI296" s="119" t="s">
        <v>5447</v>
      </c>
      <c r="BJ296" s="119" t="s">
        <v>5321</v>
      </c>
      <c r="BK296" s="119" t="s">
        <v>5321</v>
      </c>
      <c r="BL296" s="119">
        <v>0</v>
      </c>
      <c r="BM296" s="123">
        <v>0</v>
      </c>
      <c r="BN296" s="119">
        <v>0</v>
      </c>
      <c r="BO296" s="123">
        <v>0</v>
      </c>
      <c r="BP296" s="119">
        <v>0</v>
      </c>
      <c r="BQ296" s="123">
        <v>0</v>
      </c>
      <c r="BR296" s="119">
        <v>42</v>
      </c>
      <c r="BS296" s="123">
        <v>100</v>
      </c>
      <c r="BT296" s="119">
        <v>42</v>
      </c>
      <c r="BU296" s="2"/>
      <c r="BV296" s="3"/>
      <c r="BW296" s="3"/>
      <c r="BX296" s="3"/>
      <c r="BY296" s="3"/>
    </row>
    <row r="297" spans="1:77" ht="41.45" customHeight="1">
      <c r="A297" s="64" t="s">
        <v>502</v>
      </c>
      <c r="C297" s="65"/>
      <c r="D297" s="65" t="s">
        <v>64</v>
      </c>
      <c r="E297" s="66">
        <v>166.47425809521425</v>
      </c>
      <c r="F297" s="68">
        <v>99.99433283885965</v>
      </c>
      <c r="G297" s="103" t="s">
        <v>975</v>
      </c>
      <c r="H297" s="65"/>
      <c r="I297" s="69" t="s">
        <v>502</v>
      </c>
      <c r="J297" s="70"/>
      <c r="K297" s="70"/>
      <c r="L297" s="69" t="s">
        <v>4921</v>
      </c>
      <c r="M297" s="73">
        <v>2.888675902709835</v>
      </c>
      <c r="N297" s="74">
        <v>7685.2783203125</v>
      </c>
      <c r="O297" s="74">
        <v>5180.83984375</v>
      </c>
      <c r="P297" s="75"/>
      <c r="Q297" s="76"/>
      <c r="R297" s="76"/>
      <c r="S297" s="88"/>
      <c r="T297" s="48">
        <v>0</v>
      </c>
      <c r="U297" s="48">
        <v>2</v>
      </c>
      <c r="V297" s="49">
        <v>0</v>
      </c>
      <c r="W297" s="49">
        <v>0.001103</v>
      </c>
      <c r="X297" s="49">
        <v>0.004674</v>
      </c>
      <c r="Y297" s="49">
        <v>0.829018</v>
      </c>
      <c r="Z297" s="49">
        <v>1</v>
      </c>
      <c r="AA297" s="49">
        <v>0</v>
      </c>
      <c r="AB297" s="71">
        <v>297</v>
      </c>
      <c r="AC297" s="71"/>
      <c r="AD297" s="72"/>
      <c r="AE297" s="78" t="s">
        <v>2977</v>
      </c>
      <c r="AF297" s="78">
        <v>3954</v>
      </c>
      <c r="AG297" s="78">
        <v>2132</v>
      </c>
      <c r="AH297" s="78">
        <v>4242</v>
      </c>
      <c r="AI297" s="78">
        <v>3994</v>
      </c>
      <c r="AJ297" s="78"/>
      <c r="AK297" s="78" t="s">
        <v>3346</v>
      </c>
      <c r="AL297" s="78" t="s">
        <v>3457</v>
      </c>
      <c r="AM297" s="78"/>
      <c r="AN297" s="78"/>
      <c r="AO297" s="80">
        <v>41178.3527662037</v>
      </c>
      <c r="AP297" s="83" t="s">
        <v>4082</v>
      </c>
      <c r="AQ297" s="78" t="b">
        <v>0</v>
      </c>
      <c r="AR297" s="78" t="b">
        <v>0</v>
      </c>
      <c r="AS297" s="78" t="b">
        <v>1</v>
      </c>
      <c r="AT297" s="78"/>
      <c r="AU297" s="78">
        <v>65</v>
      </c>
      <c r="AV297" s="83" t="s">
        <v>4181</v>
      </c>
      <c r="AW297" s="78" t="b">
        <v>0</v>
      </c>
      <c r="AX297" s="78" t="s">
        <v>4210</v>
      </c>
      <c r="AY297" s="83" t="s">
        <v>4505</v>
      </c>
      <c r="AZ297" s="78" t="s">
        <v>66</v>
      </c>
      <c r="BA297" s="78" t="str">
        <f>REPLACE(INDEX(GroupVertices[Group],MATCH(Vertices[[#This Row],[Vertex]],GroupVertices[Vertex],0)),1,1,"")</f>
        <v>2</v>
      </c>
      <c r="BB297" s="48"/>
      <c r="BC297" s="48"/>
      <c r="BD297" s="48"/>
      <c r="BE297" s="48"/>
      <c r="BF297" s="48" t="s">
        <v>5388</v>
      </c>
      <c r="BG297" s="48" t="s">
        <v>5414</v>
      </c>
      <c r="BH297" s="119" t="s">
        <v>5449</v>
      </c>
      <c r="BI297" s="119" t="s">
        <v>5450</v>
      </c>
      <c r="BJ297" s="119" t="s">
        <v>5509</v>
      </c>
      <c r="BK297" s="119" t="s">
        <v>5321</v>
      </c>
      <c r="BL297" s="119">
        <v>1</v>
      </c>
      <c r="BM297" s="123">
        <v>0.8620689655172413</v>
      </c>
      <c r="BN297" s="119">
        <v>0</v>
      </c>
      <c r="BO297" s="123">
        <v>0</v>
      </c>
      <c r="BP297" s="119">
        <v>0</v>
      </c>
      <c r="BQ297" s="123">
        <v>0</v>
      </c>
      <c r="BR297" s="119">
        <v>115</v>
      </c>
      <c r="BS297" s="123">
        <v>99.13793103448276</v>
      </c>
      <c r="BT297" s="119">
        <v>116</v>
      </c>
      <c r="BU297" s="2"/>
      <c r="BV297" s="3"/>
      <c r="BW297" s="3"/>
      <c r="BX297" s="3"/>
      <c r="BY297" s="3"/>
    </row>
    <row r="298" spans="1:77" ht="41.45" customHeight="1">
      <c r="A298" s="64" t="s">
        <v>503</v>
      </c>
      <c r="C298" s="65"/>
      <c r="D298" s="65" t="s">
        <v>64</v>
      </c>
      <c r="E298" s="66">
        <v>190.91478800931606</v>
      </c>
      <c r="F298" s="68">
        <v>99.9633761040376</v>
      </c>
      <c r="G298" s="103" t="s">
        <v>976</v>
      </c>
      <c r="H298" s="65"/>
      <c r="I298" s="69" t="s">
        <v>503</v>
      </c>
      <c r="J298" s="70"/>
      <c r="K298" s="70"/>
      <c r="L298" s="69" t="s">
        <v>4922</v>
      </c>
      <c r="M298" s="73">
        <v>13.205523727737386</v>
      </c>
      <c r="N298" s="74">
        <v>6701.3974609375</v>
      </c>
      <c r="O298" s="74">
        <v>5861.2734375</v>
      </c>
      <c r="P298" s="75"/>
      <c r="Q298" s="76"/>
      <c r="R298" s="76"/>
      <c r="S298" s="88"/>
      <c r="T298" s="48">
        <v>0</v>
      </c>
      <c r="U298" s="48">
        <v>1</v>
      </c>
      <c r="V298" s="49">
        <v>0</v>
      </c>
      <c r="W298" s="49">
        <v>0.000877</v>
      </c>
      <c r="X298" s="49">
        <v>0.001844</v>
      </c>
      <c r="Y298" s="49">
        <v>0.485296</v>
      </c>
      <c r="Z298" s="49">
        <v>0</v>
      </c>
      <c r="AA298" s="49">
        <v>0</v>
      </c>
      <c r="AB298" s="71">
        <v>298</v>
      </c>
      <c r="AC298" s="71"/>
      <c r="AD298" s="72"/>
      <c r="AE298" s="78" t="s">
        <v>2978</v>
      </c>
      <c r="AF298" s="78">
        <v>1033</v>
      </c>
      <c r="AG298" s="78">
        <v>13778</v>
      </c>
      <c r="AH298" s="78">
        <v>93566</v>
      </c>
      <c r="AI298" s="78">
        <v>39536</v>
      </c>
      <c r="AJ298" s="78"/>
      <c r="AK298" s="78" t="s">
        <v>3347</v>
      </c>
      <c r="AL298" s="78" t="s">
        <v>3633</v>
      </c>
      <c r="AM298" s="83" t="s">
        <v>3798</v>
      </c>
      <c r="AN298" s="78"/>
      <c r="AO298" s="80">
        <v>39920.041967592595</v>
      </c>
      <c r="AP298" s="83" t="s">
        <v>4083</v>
      </c>
      <c r="AQ298" s="78" t="b">
        <v>0</v>
      </c>
      <c r="AR298" s="78" t="b">
        <v>0</v>
      </c>
      <c r="AS298" s="78" t="b">
        <v>1</v>
      </c>
      <c r="AT298" s="78"/>
      <c r="AU298" s="78">
        <v>546</v>
      </c>
      <c r="AV298" s="83" t="s">
        <v>4198</v>
      </c>
      <c r="AW298" s="78" t="b">
        <v>0</v>
      </c>
      <c r="AX298" s="78" t="s">
        <v>4210</v>
      </c>
      <c r="AY298" s="83" t="s">
        <v>4506</v>
      </c>
      <c r="AZ298" s="78" t="s">
        <v>66</v>
      </c>
      <c r="BA298" s="78" t="str">
        <f>REPLACE(INDEX(GroupVertices[Group],MATCH(Vertices[[#This Row],[Vertex]],GroupVertices[Vertex],0)),1,1,"")</f>
        <v>2</v>
      </c>
      <c r="BB298" s="48"/>
      <c r="BC298" s="48"/>
      <c r="BD298" s="48"/>
      <c r="BE298" s="48"/>
      <c r="BF298" s="48" t="s">
        <v>661</v>
      </c>
      <c r="BG298" s="48" t="s">
        <v>661</v>
      </c>
      <c r="BH298" s="119" t="s">
        <v>5447</v>
      </c>
      <c r="BI298" s="119" t="s">
        <v>5447</v>
      </c>
      <c r="BJ298" s="119" t="s">
        <v>5321</v>
      </c>
      <c r="BK298" s="119" t="s">
        <v>5321</v>
      </c>
      <c r="BL298" s="119">
        <v>0</v>
      </c>
      <c r="BM298" s="123">
        <v>0</v>
      </c>
      <c r="BN298" s="119">
        <v>0</v>
      </c>
      <c r="BO298" s="123">
        <v>0</v>
      </c>
      <c r="BP298" s="119">
        <v>0</v>
      </c>
      <c r="BQ298" s="123">
        <v>0</v>
      </c>
      <c r="BR298" s="119">
        <v>42</v>
      </c>
      <c r="BS298" s="123">
        <v>100</v>
      </c>
      <c r="BT298" s="119">
        <v>42</v>
      </c>
      <c r="BU298" s="2"/>
      <c r="BV298" s="3"/>
      <c r="BW298" s="3"/>
      <c r="BX298" s="3"/>
      <c r="BY298" s="3"/>
    </row>
    <row r="299" spans="1:77" ht="41.45" customHeight="1">
      <c r="A299" s="64" t="s">
        <v>504</v>
      </c>
      <c r="C299" s="65"/>
      <c r="D299" s="65" t="s">
        <v>64</v>
      </c>
      <c r="E299" s="66">
        <v>205.2420675665523</v>
      </c>
      <c r="F299" s="68">
        <v>99.94522896093008</v>
      </c>
      <c r="G299" s="103" t="s">
        <v>977</v>
      </c>
      <c r="H299" s="65"/>
      <c r="I299" s="69" t="s">
        <v>504</v>
      </c>
      <c r="J299" s="70"/>
      <c r="K299" s="70"/>
      <c r="L299" s="69" t="s">
        <v>4923</v>
      </c>
      <c r="M299" s="73">
        <v>19.25336162070176</v>
      </c>
      <c r="N299" s="74">
        <v>5157.72900390625</v>
      </c>
      <c r="O299" s="74">
        <v>4403.88427734375</v>
      </c>
      <c r="P299" s="75"/>
      <c r="Q299" s="76"/>
      <c r="R299" s="76"/>
      <c r="S299" s="88"/>
      <c r="T299" s="48">
        <v>0</v>
      </c>
      <c r="U299" s="48">
        <v>1</v>
      </c>
      <c r="V299" s="49">
        <v>0</v>
      </c>
      <c r="W299" s="49">
        <v>0.000877</v>
      </c>
      <c r="X299" s="49">
        <v>0.001844</v>
      </c>
      <c r="Y299" s="49">
        <v>0.485296</v>
      </c>
      <c r="Z299" s="49">
        <v>0</v>
      </c>
      <c r="AA299" s="49">
        <v>0</v>
      </c>
      <c r="AB299" s="71">
        <v>299</v>
      </c>
      <c r="AC299" s="71"/>
      <c r="AD299" s="72"/>
      <c r="AE299" s="78" t="s">
        <v>2979</v>
      </c>
      <c r="AF299" s="78">
        <v>2272</v>
      </c>
      <c r="AG299" s="78">
        <v>20605</v>
      </c>
      <c r="AH299" s="78">
        <v>28226</v>
      </c>
      <c r="AI299" s="78">
        <v>24573</v>
      </c>
      <c r="AJ299" s="78"/>
      <c r="AK299" s="78" t="s">
        <v>3348</v>
      </c>
      <c r="AL299" s="78" t="s">
        <v>3634</v>
      </c>
      <c r="AM299" s="83" t="s">
        <v>3799</v>
      </c>
      <c r="AN299" s="78"/>
      <c r="AO299" s="80">
        <v>40065.04084490741</v>
      </c>
      <c r="AP299" s="83" t="s">
        <v>4084</v>
      </c>
      <c r="AQ299" s="78" t="b">
        <v>0</v>
      </c>
      <c r="AR299" s="78" t="b">
        <v>0</v>
      </c>
      <c r="AS299" s="78" t="b">
        <v>0</v>
      </c>
      <c r="AT299" s="78"/>
      <c r="AU299" s="78">
        <v>775</v>
      </c>
      <c r="AV299" s="83" t="s">
        <v>4184</v>
      </c>
      <c r="AW299" s="78" t="b">
        <v>0</v>
      </c>
      <c r="AX299" s="78" t="s">
        <v>4210</v>
      </c>
      <c r="AY299" s="83" t="s">
        <v>4507</v>
      </c>
      <c r="AZ299" s="78" t="s">
        <v>66</v>
      </c>
      <c r="BA299" s="78" t="str">
        <f>REPLACE(INDEX(GroupVertices[Group],MATCH(Vertices[[#This Row],[Vertex]],GroupVertices[Vertex],0)),1,1,"")</f>
        <v>2</v>
      </c>
      <c r="BB299" s="48"/>
      <c r="BC299" s="48"/>
      <c r="BD299" s="48"/>
      <c r="BE299" s="48"/>
      <c r="BF299" s="48" t="s">
        <v>661</v>
      </c>
      <c r="BG299" s="48" t="s">
        <v>661</v>
      </c>
      <c r="BH299" s="119" t="s">
        <v>5447</v>
      </c>
      <c r="BI299" s="119" t="s">
        <v>5447</v>
      </c>
      <c r="BJ299" s="119" t="s">
        <v>5321</v>
      </c>
      <c r="BK299" s="119" t="s">
        <v>5321</v>
      </c>
      <c r="BL299" s="119">
        <v>0</v>
      </c>
      <c r="BM299" s="123">
        <v>0</v>
      </c>
      <c r="BN299" s="119">
        <v>0</v>
      </c>
      <c r="BO299" s="123">
        <v>0</v>
      </c>
      <c r="BP299" s="119">
        <v>0</v>
      </c>
      <c r="BQ299" s="123">
        <v>0</v>
      </c>
      <c r="BR299" s="119">
        <v>42</v>
      </c>
      <c r="BS299" s="123">
        <v>100</v>
      </c>
      <c r="BT299" s="119">
        <v>42</v>
      </c>
      <c r="BU299" s="2"/>
      <c r="BV299" s="3"/>
      <c r="BW299" s="3"/>
      <c r="BX299" s="3"/>
      <c r="BY299" s="3"/>
    </row>
    <row r="300" spans="1:77" ht="41.45" customHeight="1">
      <c r="A300" s="64" t="s">
        <v>505</v>
      </c>
      <c r="C300" s="65"/>
      <c r="D300" s="65" t="s">
        <v>64</v>
      </c>
      <c r="E300" s="66">
        <v>172.13003931782325</v>
      </c>
      <c r="F300" s="68">
        <v>99.98716914314048</v>
      </c>
      <c r="G300" s="103" t="s">
        <v>978</v>
      </c>
      <c r="H300" s="65"/>
      <c r="I300" s="69" t="s">
        <v>505</v>
      </c>
      <c r="J300" s="70"/>
      <c r="K300" s="70"/>
      <c r="L300" s="69" t="s">
        <v>4924</v>
      </c>
      <c r="M300" s="73">
        <v>5.2760968960508325</v>
      </c>
      <c r="N300" s="74">
        <v>6566.314453125</v>
      </c>
      <c r="O300" s="74">
        <v>8697.994140625</v>
      </c>
      <c r="P300" s="75"/>
      <c r="Q300" s="76"/>
      <c r="R300" s="76"/>
      <c r="S300" s="88"/>
      <c r="T300" s="48">
        <v>0</v>
      </c>
      <c r="U300" s="48">
        <v>1</v>
      </c>
      <c r="V300" s="49">
        <v>0</v>
      </c>
      <c r="W300" s="49">
        <v>0.000877</v>
      </c>
      <c r="X300" s="49">
        <v>0.001844</v>
      </c>
      <c r="Y300" s="49">
        <v>0.485296</v>
      </c>
      <c r="Z300" s="49">
        <v>0</v>
      </c>
      <c r="AA300" s="49">
        <v>0</v>
      </c>
      <c r="AB300" s="71">
        <v>300</v>
      </c>
      <c r="AC300" s="71"/>
      <c r="AD300" s="72"/>
      <c r="AE300" s="78" t="s">
        <v>2980</v>
      </c>
      <c r="AF300" s="78">
        <v>3254</v>
      </c>
      <c r="AG300" s="78">
        <v>4827</v>
      </c>
      <c r="AH300" s="78">
        <v>181188</v>
      </c>
      <c r="AI300" s="78">
        <v>230531</v>
      </c>
      <c r="AJ300" s="78"/>
      <c r="AK300" s="78" t="s">
        <v>3349</v>
      </c>
      <c r="AL300" s="78"/>
      <c r="AM300" s="83" t="s">
        <v>3800</v>
      </c>
      <c r="AN300" s="78"/>
      <c r="AO300" s="80">
        <v>39540.7944212963</v>
      </c>
      <c r="AP300" s="83" t="s">
        <v>4085</v>
      </c>
      <c r="AQ300" s="78" t="b">
        <v>0</v>
      </c>
      <c r="AR300" s="78" t="b">
        <v>0</v>
      </c>
      <c r="AS300" s="78" t="b">
        <v>0</v>
      </c>
      <c r="AT300" s="78"/>
      <c r="AU300" s="78">
        <v>1116</v>
      </c>
      <c r="AV300" s="83" t="s">
        <v>4181</v>
      </c>
      <c r="AW300" s="78" t="b">
        <v>0</v>
      </c>
      <c r="AX300" s="78" t="s">
        <v>4210</v>
      </c>
      <c r="AY300" s="83" t="s">
        <v>4508</v>
      </c>
      <c r="AZ300" s="78" t="s">
        <v>66</v>
      </c>
      <c r="BA300" s="78" t="str">
        <f>REPLACE(INDEX(GroupVertices[Group],MATCH(Vertices[[#This Row],[Vertex]],GroupVertices[Vertex],0)),1,1,"")</f>
        <v>2</v>
      </c>
      <c r="BB300" s="48"/>
      <c r="BC300" s="48"/>
      <c r="BD300" s="48"/>
      <c r="BE300" s="48"/>
      <c r="BF300" s="48" t="s">
        <v>661</v>
      </c>
      <c r="BG300" s="48" t="s">
        <v>661</v>
      </c>
      <c r="BH300" s="119" t="s">
        <v>5447</v>
      </c>
      <c r="BI300" s="119" t="s">
        <v>5447</v>
      </c>
      <c r="BJ300" s="119" t="s">
        <v>5321</v>
      </c>
      <c r="BK300" s="119" t="s">
        <v>5321</v>
      </c>
      <c r="BL300" s="119">
        <v>0</v>
      </c>
      <c r="BM300" s="123">
        <v>0</v>
      </c>
      <c r="BN300" s="119">
        <v>0</v>
      </c>
      <c r="BO300" s="123">
        <v>0</v>
      </c>
      <c r="BP300" s="119">
        <v>0</v>
      </c>
      <c r="BQ300" s="123">
        <v>0</v>
      </c>
      <c r="BR300" s="119">
        <v>42</v>
      </c>
      <c r="BS300" s="123">
        <v>100</v>
      </c>
      <c r="BT300" s="119">
        <v>42</v>
      </c>
      <c r="BU300" s="2"/>
      <c r="BV300" s="3"/>
      <c r="BW300" s="3"/>
      <c r="BX300" s="3"/>
      <c r="BY300" s="3"/>
    </row>
    <row r="301" spans="1:77" ht="41.45" customHeight="1">
      <c r="A301" s="64" t="s">
        <v>506</v>
      </c>
      <c r="C301" s="65"/>
      <c r="D301" s="65" t="s">
        <v>64</v>
      </c>
      <c r="E301" s="66">
        <v>162.05036688287296</v>
      </c>
      <c r="F301" s="68">
        <v>99.99993620456502</v>
      </c>
      <c r="G301" s="103" t="s">
        <v>979</v>
      </c>
      <c r="H301" s="65"/>
      <c r="I301" s="69" t="s">
        <v>506</v>
      </c>
      <c r="J301" s="70"/>
      <c r="K301" s="70"/>
      <c r="L301" s="69" t="s">
        <v>4925</v>
      </c>
      <c r="M301" s="73">
        <v>1.0212608919629624</v>
      </c>
      <c r="N301" s="74">
        <v>5231.2802734375</v>
      </c>
      <c r="O301" s="74">
        <v>8932.75</v>
      </c>
      <c r="P301" s="75"/>
      <c r="Q301" s="76"/>
      <c r="R301" s="76"/>
      <c r="S301" s="88"/>
      <c r="T301" s="48">
        <v>0</v>
      </c>
      <c r="U301" s="48">
        <v>1</v>
      </c>
      <c r="V301" s="49">
        <v>0</v>
      </c>
      <c r="W301" s="49">
        <v>0.000877</v>
      </c>
      <c r="X301" s="49">
        <v>0.001844</v>
      </c>
      <c r="Y301" s="49">
        <v>0.485296</v>
      </c>
      <c r="Z301" s="49">
        <v>0</v>
      </c>
      <c r="AA301" s="49">
        <v>0</v>
      </c>
      <c r="AB301" s="71">
        <v>301</v>
      </c>
      <c r="AC301" s="71"/>
      <c r="AD301" s="72"/>
      <c r="AE301" s="78" t="s">
        <v>2981</v>
      </c>
      <c r="AF301" s="78">
        <v>44</v>
      </c>
      <c r="AG301" s="78">
        <v>24</v>
      </c>
      <c r="AH301" s="78">
        <v>26</v>
      </c>
      <c r="AI301" s="78">
        <v>5</v>
      </c>
      <c r="AJ301" s="78"/>
      <c r="AK301" s="78" t="s">
        <v>3350</v>
      </c>
      <c r="AL301" s="78" t="s">
        <v>3635</v>
      </c>
      <c r="AM301" s="78"/>
      <c r="AN301" s="78"/>
      <c r="AO301" s="80">
        <v>40828.56265046296</v>
      </c>
      <c r="AP301" s="83" t="s">
        <v>4086</v>
      </c>
      <c r="AQ301" s="78" t="b">
        <v>1</v>
      </c>
      <c r="AR301" s="78" t="b">
        <v>0</v>
      </c>
      <c r="AS301" s="78" t="b">
        <v>0</v>
      </c>
      <c r="AT301" s="78"/>
      <c r="AU301" s="78">
        <v>0</v>
      </c>
      <c r="AV301" s="83" t="s">
        <v>4181</v>
      </c>
      <c r="AW301" s="78" t="b">
        <v>0</v>
      </c>
      <c r="AX301" s="78" t="s">
        <v>4210</v>
      </c>
      <c r="AY301" s="83" t="s">
        <v>4509</v>
      </c>
      <c r="AZ301" s="78" t="s">
        <v>66</v>
      </c>
      <c r="BA301" s="78" t="str">
        <f>REPLACE(INDEX(GroupVertices[Group],MATCH(Vertices[[#This Row],[Vertex]],GroupVertices[Vertex],0)),1,1,"")</f>
        <v>2</v>
      </c>
      <c r="BB301" s="48"/>
      <c r="BC301" s="48"/>
      <c r="BD301" s="48"/>
      <c r="BE301" s="48"/>
      <c r="BF301" s="48" t="s">
        <v>661</v>
      </c>
      <c r="BG301" s="48" t="s">
        <v>661</v>
      </c>
      <c r="BH301" s="119" t="s">
        <v>5447</v>
      </c>
      <c r="BI301" s="119" t="s">
        <v>5447</v>
      </c>
      <c r="BJ301" s="119" t="s">
        <v>5321</v>
      </c>
      <c r="BK301" s="119" t="s">
        <v>5321</v>
      </c>
      <c r="BL301" s="119">
        <v>0</v>
      </c>
      <c r="BM301" s="123">
        <v>0</v>
      </c>
      <c r="BN301" s="119">
        <v>0</v>
      </c>
      <c r="BO301" s="123">
        <v>0</v>
      </c>
      <c r="BP301" s="119">
        <v>0</v>
      </c>
      <c r="BQ301" s="123">
        <v>0</v>
      </c>
      <c r="BR301" s="119">
        <v>42</v>
      </c>
      <c r="BS301" s="123">
        <v>100</v>
      </c>
      <c r="BT301" s="119">
        <v>42</v>
      </c>
      <c r="BU301" s="2"/>
      <c r="BV301" s="3"/>
      <c r="BW301" s="3"/>
      <c r="BX301" s="3"/>
      <c r="BY301" s="3"/>
    </row>
    <row r="302" spans="1:77" ht="41.45" customHeight="1">
      <c r="A302" s="64" t="s">
        <v>507</v>
      </c>
      <c r="C302" s="65"/>
      <c r="D302" s="65" t="s">
        <v>64</v>
      </c>
      <c r="E302" s="66">
        <v>163.22139690966918</v>
      </c>
      <c r="F302" s="68">
        <v>99.99845296070184</v>
      </c>
      <c r="G302" s="103" t="s">
        <v>980</v>
      </c>
      <c r="H302" s="65"/>
      <c r="I302" s="69" t="s">
        <v>507</v>
      </c>
      <c r="J302" s="70"/>
      <c r="K302" s="70"/>
      <c r="L302" s="69" t="s">
        <v>4926</v>
      </c>
      <c r="M302" s="73">
        <v>1.5155766301018405</v>
      </c>
      <c r="N302" s="74">
        <v>6211.8818359375</v>
      </c>
      <c r="O302" s="74">
        <v>2800.697998046875</v>
      </c>
      <c r="P302" s="75"/>
      <c r="Q302" s="76"/>
      <c r="R302" s="76"/>
      <c r="S302" s="88"/>
      <c r="T302" s="48">
        <v>0</v>
      </c>
      <c r="U302" s="48">
        <v>1</v>
      </c>
      <c r="V302" s="49">
        <v>0</v>
      </c>
      <c r="W302" s="49">
        <v>0.000877</v>
      </c>
      <c r="X302" s="49">
        <v>0.001844</v>
      </c>
      <c r="Y302" s="49">
        <v>0.485296</v>
      </c>
      <c r="Z302" s="49">
        <v>0</v>
      </c>
      <c r="AA302" s="49">
        <v>0</v>
      </c>
      <c r="AB302" s="71">
        <v>302</v>
      </c>
      <c r="AC302" s="71"/>
      <c r="AD302" s="72"/>
      <c r="AE302" s="78" t="s">
        <v>2982</v>
      </c>
      <c r="AF302" s="78">
        <v>1503</v>
      </c>
      <c r="AG302" s="78">
        <v>582</v>
      </c>
      <c r="AH302" s="78">
        <v>75546</v>
      </c>
      <c r="AI302" s="78">
        <v>74107</v>
      </c>
      <c r="AJ302" s="78"/>
      <c r="AK302" s="78" t="s">
        <v>3351</v>
      </c>
      <c r="AL302" s="78" t="s">
        <v>3636</v>
      </c>
      <c r="AM302" s="78"/>
      <c r="AN302" s="78"/>
      <c r="AO302" s="80">
        <v>42522.165555555555</v>
      </c>
      <c r="AP302" s="83" t="s">
        <v>4087</v>
      </c>
      <c r="AQ302" s="78" t="b">
        <v>1</v>
      </c>
      <c r="AR302" s="78" t="b">
        <v>0</v>
      </c>
      <c r="AS302" s="78" t="b">
        <v>0</v>
      </c>
      <c r="AT302" s="78"/>
      <c r="AU302" s="78">
        <v>16</v>
      </c>
      <c r="AV302" s="78"/>
      <c r="AW302" s="78" t="b">
        <v>0</v>
      </c>
      <c r="AX302" s="78" t="s">
        <v>4210</v>
      </c>
      <c r="AY302" s="83" t="s">
        <v>4510</v>
      </c>
      <c r="AZ302" s="78" t="s">
        <v>66</v>
      </c>
      <c r="BA302" s="78" t="str">
        <f>REPLACE(INDEX(GroupVertices[Group],MATCH(Vertices[[#This Row],[Vertex]],GroupVertices[Vertex],0)),1,1,"")</f>
        <v>2</v>
      </c>
      <c r="BB302" s="48"/>
      <c r="BC302" s="48"/>
      <c r="BD302" s="48"/>
      <c r="BE302" s="48"/>
      <c r="BF302" s="48" t="s">
        <v>661</v>
      </c>
      <c r="BG302" s="48" t="s">
        <v>661</v>
      </c>
      <c r="BH302" s="119" t="s">
        <v>5447</v>
      </c>
      <c r="BI302" s="119" t="s">
        <v>5447</v>
      </c>
      <c r="BJ302" s="119" t="s">
        <v>5321</v>
      </c>
      <c r="BK302" s="119" t="s">
        <v>5321</v>
      </c>
      <c r="BL302" s="119">
        <v>0</v>
      </c>
      <c r="BM302" s="123">
        <v>0</v>
      </c>
      <c r="BN302" s="119">
        <v>0</v>
      </c>
      <c r="BO302" s="123">
        <v>0</v>
      </c>
      <c r="BP302" s="119">
        <v>0</v>
      </c>
      <c r="BQ302" s="123">
        <v>0</v>
      </c>
      <c r="BR302" s="119">
        <v>42</v>
      </c>
      <c r="BS302" s="123">
        <v>100</v>
      </c>
      <c r="BT302" s="119">
        <v>42</v>
      </c>
      <c r="BU302" s="2"/>
      <c r="BV302" s="3"/>
      <c r="BW302" s="3"/>
      <c r="BX302" s="3"/>
      <c r="BY302" s="3"/>
    </row>
    <row r="303" spans="1:77" ht="41.45" customHeight="1">
      <c r="A303" s="64" t="s">
        <v>508</v>
      </c>
      <c r="C303" s="65"/>
      <c r="D303" s="65" t="s">
        <v>64</v>
      </c>
      <c r="E303" s="66">
        <v>163.5173023465478</v>
      </c>
      <c r="F303" s="68">
        <v>99.99807816252135</v>
      </c>
      <c r="G303" s="103" t="s">
        <v>981</v>
      </c>
      <c r="H303" s="65"/>
      <c r="I303" s="69" t="s">
        <v>508</v>
      </c>
      <c r="J303" s="70"/>
      <c r="K303" s="70"/>
      <c r="L303" s="69" t="s">
        <v>4927</v>
      </c>
      <c r="M303" s="73">
        <v>1.6404843703842453</v>
      </c>
      <c r="N303" s="74">
        <v>5412.35693359375</v>
      </c>
      <c r="O303" s="74">
        <v>3433.584228515625</v>
      </c>
      <c r="P303" s="75"/>
      <c r="Q303" s="76"/>
      <c r="R303" s="76"/>
      <c r="S303" s="88"/>
      <c r="T303" s="48">
        <v>0</v>
      </c>
      <c r="U303" s="48">
        <v>1</v>
      </c>
      <c r="V303" s="49">
        <v>0</v>
      </c>
      <c r="W303" s="49">
        <v>0.000877</v>
      </c>
      <c r="X303" s="49">
        <v>0.001844</v>
      </c>
      <c r="Y303" s="49">
        <v>0.485296</v>
      </c>
      <c r="Z303" s="49">
        <v>0</v>
      </c>
      <c r="AA303" s="49">
        <v>0</v>
      </c>
      <c r="AB303" s="71">
        <v>303</v>
      </c>
      <c r="AC303" s="71"/>
      <c r="AD303" s="72"/>
      <c r="AE303" s="78" t="s">
        <v>2983</v>
      </c>
      <c r="AF303" s="78">
        <v>613</v>
      </c>
      <c r="AG303" s="78">
        <v>723</v>
      </c>
      <c r="AH303" s="78">
        <v>3835</v>
      </c>
      <c r="AI303" s="78">
        <v>703</v>
      </c>
      <c r="AJ303" s="78"/>
      <c r="AK303" s="78" t="s">
        <v>3352</v>
      </c>
      <c r="AL303" s="78" t="s">
        <v>3637</v>
      </c>
      <c r="AM303" s="83" t="s">
        <v>3801</v>
      </c>
      <c r="AN303" s="78"/>
      <c r="AO303" s="80">
        <v>41624.92810185185</v>
      </c>
      <c r="AP303" s="83" t="s">
        <v>4088</v>
      </c>
      <c r="AQ303" s="78" t="b">
        <v>0</v>
      </c>
      <c r="AR303" s="78" t="b">
        <v>0</v>
      </c>
      <c r="AS303" s="78" t="b">
        <v>1</v>
      </c>
      <c r="AT303" s="78"/>
      <c r="AU303" s="78">
        <v>45</v>
      </c>
      <c r="AV303" s="83" t="s">
        <v>4181</v>
      </c>
      <c r="AW303" s="78" t="b">
        <v>0</v>
      </c>
      <c r="AX303" s="78" t="s">
        <v>4210</v>
      </c>
      <c r="AY303" s="83" t="s">
        <v>4511</v>
      </c>
      <c r="AZ303" s="78" t="s">
        <v>66</v>
      </c>
      <c r="BA303" s="78" t="str">
        <f>REPLACE(INDEX(GroupVertices[Group],MATCH(Vertices[[#This Row],[Vertex]],GroupVertices[Vertex],0)),1,1,"")</f>
        <v>2</v>
      </c>
      <c r="BB303" s="48"/>
      <c r="BC303" s="48"/>
      <c r="BD303" s="48"/>
      <c r="BE303" s="48"/>
      <c r="BF303" s="48" t="s">
        <v>661</v>
      </c>
      <c r="BG303" s="48" t="s">
        <v>661</v>
      </c>
      <c r="BH303" s="119" t="s">
        <v>5447</v>
      </c>
      <c r="BI303" s="119" t="s">
        <v>5447</v>
      </c>
      <c r="BJ303" s="119" t="s">
        <v>5321</v>
      </c>
      <c r="BK303" s="119" t="s">
        <v>5321</v>
      </c>
      <c r="BL303" s="119">
        <v>0</v>
      </c>
      <c r="BM303" s="123">
        <v>0</v>
      </c>
      <c r="BN303" s="119">
        <v>0</v>
      </c>
      <c r="BO303" s="123">
        <v>0</v>
      </c>
      <c r="BP303" s="119">
        <v>0</v>
      </c>
      <c r="BQ303" s="123">
        <v>0</v>
      </c>
      <c r="BR303" s="119">
        <v>42</v>
      </c>
      <c r="BS303" s="123">
        <v>100</v>
      </c>
      <c r="BT303" s="119">
        <v>42</v>
      </c>
      <c r="BU303" s="2"/>
      <c r="BV303" s="3"/>
      <c r="BW303" s="3"/>
      <c r="BX303" s="3"/>
      <c r="BY303" s="3"/>
    </row>
    <row r="304" spans="1:77" ht="41.45" customHeight="1">
      <c r="A304" s="64" t="s">
        <v>509</v>
      </c>
      <c r="C304" s="65"/>
      <c r="D304" s="65" t="s">
        <v>64</v>
      </c>
      <c r="E304" s="66">
        <v>167.32419924369538</v>
      </c>
      <c r="F304" s="68">
        <v>99.99325629089442</v>
      </c>
      <c r="G304" s="103" t="s">
        <v>982</v>
      </c>
      <c r="H304" s="65"/>
      <c r="I304" s="69" t="s">
        <v>509</v>
      </c>
      <c r="J304" s="70"/>
      <c r="K304" s="70"/>
      <c r="L304" s="69" t="s">
        <v>4928</v>
      </c>
      <c r="M304" s="73">
        <v>3.2474534545848273</v>
      </c>
      <c r="N304" s="74">
        <v>6100.21435546875</v>
      </c>
      <c r="O304" s="74">
        <v>4608.6181640625</v>
      </c>
      <c r="P304" s="75"/>
      <c r="Q304" s="76"/>
      <c r="R304" s="76"/>
      <c r="S304" s="88"/>
      <c r="T304" s="48">
        <v>0</v>
      </c>
      <c r="U304" s="48">
        <v>1</v>
      </c>
      <c r="V304" s="49">
        <v>0</v>
      </c>
      <c r="W304" s="49">
        <v>0.000877</v>
      </c>
      <c r="X304" s="49">
        <v>0.001844</v>
      </c>
      <c r="Y304" s="49">
        <v>0.485296</v>
      </c>
      <c r="Z304" s="49">
        <v>0</v>
      </c>
      <c r="AA304" s="49">
        <v>0</v>
      </c>
      <c r="AB304" s="71">
        <v>304</v>
      </c>
      <c r="AC304" s="71"/>
      <c r="AD304" s="72"/>
      <c r="AE304" s="78" t="s">
        <v>2984</v>
      </c>
      <c r="AF304" s="78">
        <v>3319</v>
      </c>
      <c r="AG304" s="78">
        <v>2537</v>
      </c>
      <c r="AH304" s="78">
        <v>128430</v>
      </c>
      <c r="AI304" s="78">
        <v>162309</v>
      </c>
      <c r="AJ304" s="78"/>
      <c r="AK304" s="78" t="s">
        <v>3353</v>
      </c>
      <c r="AL304" s="78"/>
      <c r="AM304" s="83" t="s">
        <v>3802</v>
      </c>
      <c r="AN304" s="78"/>
      <c r="AO304" s="80">
        <v>40604.00797453704</v>
      </c>
      <c r="AP304" s="83" t="s">
        <v>4089</v>
      </c>
      <c r="AQ304" s="78" t="b">
        <v>0</v>
      </c>
      <c r="AR304" s="78" t="b">
        <v>0</v>
      </c>
      <c r="AS304" s="78" t="b">
        <v>0</v>
      </c>
      <c r="AT304" s="78"/>
      <c r="AU304" s="78">
        <v>56</v>
      </c>
      <c r="AV304" s="83" t="s">
        <v>4194</v>
      </c>
      <c r="AW304" s="78" t="b">
        <v>0</v>
      </c>
      <c r="AX304" s="78" t="s">
        <v>4210</v>
      </c>
      <c r="AY304" s="83" t="s">
        <v>4512</v>
      </c>
      <c r="AZ304" s="78" t="s">
        <v>66</v>
      </c>
      <c r="BA304" s="78" t="str">
        <f>REPLACE(INDEX(GroupVertices[Group],MATCH(Vertices[[#This Row],[Vertex]],GroupVertices[Vertex],0)),1,1,"")</f>
        <v>2</v>
      </c>
      <c r="BB304" s="48"/>
      <c r="BC304" s="48"/>
      <c r="BD304" s="48"/>
      <c r="BE304" s="48"/>
      <c r="BF304" s="48" t="s">
        <v>661</v>
      </c>
      <c r="BG304" s="48" t="s">
        <v>661</v>
      </c>
      <c r="BH304" s="119" t="s">
        <v>5447</v>
      </c>
      <c r="BI304" s="119" t="s">
        <v>5447</v>
      </c>
      <c r="BJ304" s="119" t="s">
        <v>5321</v>
      </c>
      <c r="BK304" s="119" t="s">
        <v>5321</v>
      </c>
      <c r="BL304" s="119">
        <v>0</v>
      </c>
      <c r="BM304" s="123">
        <v>0</v>
      </c>
      <c r="BN304" s="119">
        <v>0</v>
      </c>
      <c r="BO304" s="123">
        <v>0</v>
      </c>
      <c r="BP304" s="119">
        <v>0</v>
      </c>
      <c r="BQ304" s="123">
        <v>0</v>
      </c>
      <c r="BR304" s="119">
        <v>42</v>
      </c>
      <c r="BS304" s="123">
        <v>100</v>
      </c>
      <c r="BT304" s="119">
        <v>42</v>
      </c>
      <c r="BU304" s="2"/>
      <c r="BV304" s="3"/>
      <c r="BW304" s="3"/>
      <c r="BX304" s="3"/>
      <c r="BY304" s="3"/>
    </row>
    <row r="305" spans="1:77" ht="41.45" customHeight="1">
      <c r="A305" s="64" t="s">
        <v>510</v>
      </c>
      <c r="C305" s="65"/>
      <c r="D305" s="65" t="s">
        <v>64</v>
      </c>
      <c r="E305" s="66">
        <v>167.42073576920188</v>
      </c>
      <c r="F305" s="68">
        <v>99.99313401631072</v>
      </c>
      <c r="G305" s="103" t="s">
        <v>983</v>
      </c>
      <c r="H305" s="65"/>
      <c r="I305" s="69" t="s">
        <v>510</v>
      </c>
      <c r="J305" s="70"/>
      <c r="K305" s="70"/>
      <c r="L305" s="69" t="s">
        <v>4929</v>
      </c>
      <c r="M305" s="73">
        <v>3.288203497513839</v>
      </c>
      <c r="N305" s="74">
        <v>7123.451171875</v>
      </c>
      <c r="O305" s="74">
        <v>5684.63232421875</v>
      </c>
      <c r="P305" s="75"/>
      <c r="Q305" s="76"/>
      <c r="R305" s="76"/>
      <c r="S305" s="88"/>
      <c r="T305" s="48">
        <v>0</v>
      </c>
      <c r="U305" s="48">
        <v>1</v>
      </c>
      <c r="V305" s="49">
        <v>0</v>
      </c>
      <c r="W305" s="49">
        <v>0.000877</v>
      </c>
      <c r="X305" s="49">
        <v>0.001844</v>
      </c>
      <c r="Y305" s="49">
        <v>0.485296</v>
      </c>
      <c r="Z305" s="49">
        <v>0</v>
      </c>
      <c r="AA305" s="49">
        <v>0</v>
      </c>
      <c r="AB305" s="71">
        <v>305</v>
      </c>
      <c r="AC305" s="71"/>
      <c r="AD305" s="72"/>
      <c r="AE305" s="78" t="s">
        <v>2985</v>
      </c>
      <c r="AF305" s="78">
        <v>567</v>
      </c>
      <c r="AG305" s="78">
        <v>2583</v>
      </c>
      <c r="AH305" s="78">
        <v>29011</v>
      </c>
      <c r="AI305" s="78">
        <v>11089</v>
      </c>
      <c r="AJ305" s="78"/>
      <c r="AK305" s="78" t="s">
        <v>3354</v>
      </c>
      <c r="AL305" s="78"/>
      <c r="AM305" s="78"/>
      <c r="AN305" s="78"/>
      <c r="AO305" s="80">
        <v>41073.787881944445</v>
      </c>
      <c r="AP305" s="83" t="s">
        <v>4090</v>
      </c>
      <c r="AQ305" s="78" t="b">
        <v>0</v>
      </c>
      <c r="AR305" s="78" t="b">
        <v>0</v>
      </c>
      <c r="AS305" s="78" t="b">
        <v>0</v>
      </c>
      <c r="AT305" s="78"/>
      <c r="AU305" s="78">
        <v>129</v>
      </c>
      <c r="AV305" s="83" t="s">
        <v>4181</v>
      </c>
      <c r="AW305" s="78" t="b">
        <v>0</v>
      </c>
      <c r="AX305" s="78" t="s">
        <v>4210</v>
      </c>
      <c r="AY305" s="83" t="s">
        <v>4513</v>
      </c>
      <c r="AZ305" s="78" t="s">
        <v>66</v>
      </c>
      <c r="BA305" s="78" t="str">
        <f>REPLACE(INDEX(GroupVertices[Group],MATCH(Vertices[[#This Row],[Vertex]],GroupVertices[Vertex],0)),1,1,"")</f>
        <v>2</v>
      </c>
      <c r="BB305" s="48"/>
      <c r="BC305" s="48"/>
      <c r="BD305" s="48"/>
      <c r="BE305" s="48"/>
      <c r="BF305" s="48" t="s">
        <v>661</v>
      </c>
      <c r="BG305" s="48" t="s">
        <v>661</v>
      </c>
      <c r="BH305" s="119" t="s">
        <v>5447</v>
      </c>
      <c r="BI305" s="119" t="s">
        <v>5447</v>
      </c>
      <c r="BJ305" s="119" t="s">
        <v>5321</v>
      </c>
      <c r="BK305" s="119" t="s">
        <v>5321</v>
      </c>
      <c r="BL305" s="119">
        <v>0</v>
      </c>
      <c r="BM305" s="123">
        <v>0</v>
      </c>
      <c r="BN305" s="119">
        <v>0</v>
      </c>
      <c r="BO305" s="123">
        <v>0</v>
      </c>
      <c r="BP305" s="119">
        <v>0</v>
      </c>
      <c r="BQ305" s="123">
        <v>0</v>
      </c>
      <c r="BR305" s="119">
        <v>42</v>
      </c>
      <c r="BS305" s="123">
        <v>100</v>
      </c>
      <c r="BT305" s="119">
        <v>42</v>
      </c>
      <c r="BU305" s="2"/>
      <c r="BV305" s="3"/>
      <c r="BW305" s="3"/>
      <c r="BX305" s="3"/>
      <c r="BY305" s="3"/>
    </row>
    <row r="306" spans="1:77" ht="41.45" customHeight="1">
      <c r="A306" s="64" t="s">
        <v>511</v>
      </c>
      <c r="C306" s="65"/>
      <c r="D306" s="65" t="s">
        <v>64</v>
      </c>
      <c r="E306" s="66">
        <v>162.26862337532242</v>
      </c>
      <c r="F306" s="68">
        <v>99.99965975768013</v>
      </c>
      <c r="G306" s="103" t="s">
        <v>984</v>
      </c>
      <c r="H306" s="65"/>
      <c r="I306" s="69" t="s">
        <v>511</v>
      </c>
      <c r="J306" s="70"/>
      <c r="K306" s="70"/>
      <c r="L306" s="69" t="s">
        <v>4930</v>
      </c>
      <c r="M306" s="73">
        <v>1.1133914238024667</v>
      </c>
      <c r="N306" s="74">
        <v>5502.72705078125</v>
      </c>
      <c r="O306" s="74">
        <v>2796.34423828125</v>
      </c>
      <c r="P306" s="75"/>
      <c r="Q306" s="76"/>
      <c r="R306" s="76"/>
      <c r="S306" s="88"/>
      <c r="T306" s="48">
        <v>0</v>
      </c>
      <c r="U306" s="48">
        <v>1</v>
      </c>
      <c r="V306" s="49">
        <v>0</v>
      </c>
      <c r="W306" s="49">
        <v>0.000877</v>
      </c>
      <c r="X306" s="49">
        <v>0.001844</v>
      </c>
      <c r="Y306" s="49">
        <v>0.485296</v>
      </c>
      <c r="Z306" s="49">
        <v>0</v>
      </c>
      <c r="AA306" s="49">
        <v>0</v>
      </c>
      <c r="AB306" s="71">
        <v>306</v>
      </c>
      <c r="AC306" s="71"/>
      <c r="AD306" s="72"/>
      <c r="AE306" s="78" t="s">
        <v>2986</v>
      </c>
      <c r="AF306" s="78">
        <v>445</v>
      </c>
      <c r="AG306" s="78">
        <v>128</v>
      </c>
      <c r="AH306" s="78">
        <v>619</v>
      </c>
      <c r="AI306" s="78">
        <v>1975</v>
      </c>
      <c r="AJ306" s="78"/>
      <c r="AK306" s="78"/>
      <c r="AL306" s="78"/>
      <c r="AM306" s="78"/>
      <c r="AN306" s="78"/>
      <c r="AO306" s="80">
        <v>42645.76215277778</v>
      </c>
      <c r="AP306" s="78"/>
      <c r="AQ306" s="78" t="b">
        <v>1</v>
      </c>
      <c r="AR306" s="78" t="b">
        <v>0</v>
      </c>
      <c r="AS306" s="78" t="b">
        <v>0</v>
      </c>
      <c r="AT306" s="78"/>
      <c r="AU306" s="78">
        <v>0</v>
      </c>
      <c r="AV306" s="78"/>
      <c r="AW306" s="78" t="b">
        <v>0</v>
      </c>
      <c r="AX306" s="78" t="s">
        <v>4210</v>
      </c>
      <c r="AY306" s="83" t="s">
        <v>4514</v>
      </c>
      <c r="AZ306" s="78" t="s">
        <v>66</v>
      </c>
      <c r="BA306" s="78" t="str">
        <f>REPLACE(INDEX(GroupVertices[Group],MATCH(Vertices[[#This Row],[Vertex]],GroupVertices[Vertex],0)),1,1,"")</f>
        <v>2</v>
      </c>
      <c r="BB306" s="48"/>
      <c r="BC306" s="48"/>
      <c r="BD306" s="48"/>
      <c r="BE306" s="48"/>
      <c r="BF306" s="48" t="s">
        <v>661</v>
      </c>
      <c r="BG306" s="48" t="s">
        <v>661</v>
      </c>
      <c r="BH306" s="119" t="s">
        <v>5447</v>
      </c>
      <c r="BI306" s="119" t="s">
        <v>5447</v>
      </c>
      <c r="BJ306" s="119" t="s">
        <v>5321</v>
      </c>
      <c r="BK306" s="119" t="s">
        <v>5321</v>
      </c>
      <c r="BL306" s="119">
        <v>0</v>
      </c>
      <c r="BM306" s="123">
        <v>0</v>
      </c>
      <c r="BN306" s="119">
        <v>0</v>
      </c>
      <c r="BO306" s="123">
        <v>0</v>
      </c>
      <c r="BP306" s="119">
        <v>0</v>
      </c>
      <c r="BQ306" s="123">
        <v>0</v>
      </c>
      <c r="BR306" s="119">
        <v>42</v>
      </c>
      <c r="BS306" s="123">
        <v>100</v>
      </c>
      <c r="BT306" s="119">
        <v>42</v>
      </c>
      <c r="BU306" s="2"/>
      <c r="BV306" s="3"/>
      <c r="BW306" s="3"/>
      <c r="BX306" s="3"/>
      <c r="BY306" s="3"/>
    </row>
    <row r="307" spans="1:77" ht="41.45" customHeight="1">
      <c r="A307" s="64" t="s">
        <v>512</v>
      </c>
      <c r="C307" s="65"/>
      <c r="D307" s="65" t="s">
        <v>64</v>
      </c>
      <c r="E307" s="66">
        <v>163.73975607923668</v>
      </c>
      <c r="F307" s="68">
        <v>99.99779639935021</v>
      </c>
      <c r="G307" s="103" t="s">
        <v>985</v>
      </c>
      <c r="H307" s="65"/>
      <c r="I307" s="69" t="s">
        <v>512</v>
      </c>
      <c r="J307" s="70"/>
      <c r="K307" s="70"/>
      <c r="L307" s="69" t="s">
        <v>4931</v>
      </c>
      <c r="M307" s="73">
        <v>1.734386643220663</v>
      </c>
      <c r="N307" s="74">
        <v>5090.978515625</v>
      </c>
      <c r="O307" s="74">
        <v>9057.6513671875</v>
      </c>
      <c r="P307" s="75"/>
      <c r="Q307" s="76"/>
      <c r="R307" s="76"/>
      <c r="S307" s="88"/>
      <c r="T307" s="48">
        <v>0</v>
      </c>
      <c r="U307" s="48">
        <v>1</v>
      </c>
      <c r="V307" s="49">
        <v>0</v>
      </c>
      <c r="W307" s="49">
        <v>0.000877</v>
      </c>
      <c r="X307" s="49">
        <v>0.001844</v>
      </c>
      <c r="Y307" s="49">
        <v>0.485296</v>
      </c>
      <c r="Z307" s="49">
        <v>0</v>
      </c>
      <c r="AA307" s="49">
        <v>0</v>
      </c>
      <c r="AB307" s="71">
        <v>307</v>
      </c>
      <c r="AC307" s="71"/>
      <c r="AD307" s="72"/>
      <c r="AE307" s="78" t="s">
        <v>2987</v>
      </c>
      <c r="AF307" s="78">
        <v>2334</v>
      </c>
      <c r="AG307" s="78">
        <v>829</v>
      </c>
      <c r="AH307" s="78">
        <v>87816</v>
      </c>
      <c r="AI307" s="78">
        <v>4882</v>
      </c>
      <c r="AJ307" s="78"/>
      <c r="AK307" s="78" t="s">
        <v>3355</v>
      </c>
      <c r="AL307" s="78" t="s">
        <v>3638</v>
      </c>
      <c r="AM307" s="78"/>
      <c r="AN307" s="78"/>
      <c r="AO307" s="80">
        <v>40033.06958333333</v>
      </c>
      <c r="AP307" s="83" t="s">
        <v>4091</v>
      </c>
      <c r="AQ307" s="78" t="b">
        <v>0</v>
      </c>
      <c r="AR307" s="78" t="b">
        <v>0</v>
      </c>
      <c r="AS307" s="78" t="b">
        <v>1</v>
      </c>
      <c r="AT307" s="78"/>
      <c r="AU307" s="78">
        <v>17</v>
      </c>
      <c r="AV307" s="83" t="s">
        <v>4196</v>
      </c>
      <c r="AW307" s="78" t="b">
        <v>0</v>
      </c>
      <c r="AX307" s="78" t="s">
        <v>4210</v>
      </c>
      <c r="AY307" s="83" t="s">
        <v>4515</v>
      </c>
      <c r="AZ307" s="78" t="s">
        <v>66</v>
      </c>
      <c r="BA307" s="78" t="str">
        <f>REPLACE(INDEX(GroupVertices[Group],MATCH(Vertices[[#This Row],[Vertex]],GroupVertices[Vertex],0)),1,1,"")</f>
        <v>2</v>
      </c>
      <c r="BB307" s="48"/>
      <c r="BC307" s="48"/>
      <c r="BD307" s="48"/>
      <c r="BE307" s="48"/>
      <c r="BF307" s="48" t="s">
        <v>661</v>
      </c>
      <c r="BG307" s="48" t="s">
        <v>661</v>
      </c>
      <c r="BH307" s="119" t="s">
        <v>5447</v>
      </c>
      <c r="BI307" s="119" t="s">
        <v>5447</v>
      </c>
      <c r="BJ307" s="119" t="s">
        <v>5321</v>
      </c>
      <c r="BK307" s="119" t="s">
        <v>5321</v>
      </c>
      <c r="BL307" s="119">
        <v>0</v>
      </c>
      <c r="BM307" s="123">
        <v>0</v>
      </c>
      <c r="BN307" s="119">
        <v>0</v>
      </c>
      <c r="BO307" s="123">
        <v>0</v>
      </c>
      <c r="BP307" s="119">
        <v>0</v>
      </c>
      <c r="BQ307" s="123">
        <v>0</v>
      </c>
      <c r="BR307" s="119">
        <v>42</v>
      </c>
      <c r="BS307" s="123">
        <v>100</v>
      </c>
      <c r="BT307" s="119">
        <v>42</v>
      </c>
      <c r="BU307" s="2"/>
      <c r="BV307" s="3"/>
      <c r="BW307" s="3"/>
      <c r="BX307" s="3"/>
      <c r="BY307" s="3"/>
    </row>
    <row r="308" spans="1:77" ht="41.45" customHeight="1">
      <c r="A308" s="64" t="s">
        <v>513</v>
      </c>
      <c r="C308" s="65"/>
      <c r="D308" s="65" t="s">
        <v>64</v>
      </c>
      <c r="E308" s="66">
        <v>162.9968445568606</v>
      </c>
      <c r="F308" s="68">
        <v>99.9987373820161</v>
      </c>
      <c r="G308" s="103" t="s">
        <v>986</v>
      </c>
      <c r="H308" s="65"/>
      <c r="I308" s="69" t="s">
        <v>513</v>
      </c>
      <c r="J308" s="70"/>
      <c r="K308" s="70"/>
      <c r="L308" s="69" t="s">
        <v>4932</v>
      </c>
      <c r="M308" s="73">
        <v>1.420788486766966</v>
      </c>
      <c r="N308" s="74">
        <v>8836.3974609375</v>
      </c>
      <c r="O308" s="74">
        <v>2531.660400390625</v>
      </c>
      <c r="P308" s="75"/>
      <c r="Q308" s="76"/>
      <c r="R308" s="76"/>
      <c r="S308" s="88"/>
      <c r="T308" s="48">
        <v>0</v>
      </c>
      <c r="U308" s="48">
        <v>5</v>
      </c>
      <c r="V308" s="49">
        <v>141.560823</v>
      </c>
      <c r="W308" s="49">
        <v>0.001106</v>
      </c>
      <c r="X308" s="49">
        <v>0.005674</v>
      </c>
      <c r="Y308" s="49">
        <v>1.612907</v>
      </c>
      <c r="Z308" s="49">
        <v>0.25</v>
      </c>
      <c r="AA308" s="49">
        <v>0</v>
      </c>
      <c r="AB308" s="71">
        <v>308</v>
      </c>
      <c r="AC308" s="71"/>
      <c r="AD308" s="72"/>
      <c r="AE308" s="78" t="s">
        <v>2988</v>
      </c>
      <c r="AF308" s="78">
        <v>629</v>
      </c>
      <c r="AG308" s="78">
        <v>475</v>
      </c>
      <c r="AH308" s="78">
        <v>4819</v>
      </c>
      <c r="AI308" s="78">
        <v>3904</v>
      </c>
      <c r="AJ308" s="78"/>
      <c r="AK308" s="78" t="s">
        <v>3356</v>
      </c>
      <c r="AL308" s="78" t="s">
        <v>3457</v>
      </c>
      <c r="AM308" s="83" t="s">
        <v>3803</v>
      </c>
      <c r="AN308" s="78"/>
      <c r="AO308" s="80">
        <v>41989.64807870371</v>
      </c>
      <c r="AP308" s="83" t="s">
        <v>4092</v>
      </c>
      <c r="AQ308" s="78" t="b">
        <v>1</v>
      </c>
      <c r="AR308" s="78" t="b">
        <v>0</v>
      </c>
      <c r="AS308" s="78" t="b">
        <v>1</v>
      </c>
      <c r="AT308" s="78"/>
      <c r="AU308" s="78">
        <v>28</v>
      </c>
      <c r="AV308" s="83" t="s">
        <v>4181</v>
      </c>
      <c r="AW308" s="78" t="b">
        <v>0</v>
      </c>
      <c r="AX308" s="78" t="s">
        <v>4210</v>
      </c>
      <c r="AY308" s="83" t="s">
        <v>4516</v>
      </c>
      <c r="AZ308" s="78" t="s">
        <v>66</v>
      </c>
      <c r="BA308" s="78" t="str">
        <f>REPLACE(INDEX(GroupVertices[Group],MATCH(Vertices[[#This Row],[Vertex]],GroupVertices[Vertex],0)),1,1,"")</f>
        <v>4</v>
      </c>
      <c r="BB308" s="48"/>
      <c r="BC308" s="48"/>
      <c r="BD308" s="48"/>
      <c r="BE308" s="48"/>
      <c r="BF308" s="48" t="s">
        <v>5392</v>
      </c>
      <c r="BG308" s="48" t="s">
        <v>5392</v>
      </c>
      <c r="BH308" s="119" t="s">
        <v>5451</v>
      </c>
      <c r="BI308" s="119" t="s">
        <v>5480</v>
      </c>
      <c r="BJ308" s="119" t="s">
        <v>5510</v>
      </c>
      <c r="BK308" s="119" t="s">
        <v>5510</v>
      </c>
      <c r="BL308" s="119">
        <v>1</v>
      </c>
      <c r="BM308" s="123">
        <v>1.6129032258064515</v>
      </c>
      <c r="BN308" s="119">
        <v>1</v>
      </c>
      <c r="BO308" s="123">
        <v>1.6129032258064515</v>
      </c>
      <c r="BP308" s="119">
        <v>0</v>
      </c>
      <c r="BQ308" s="123">
        <v>0</v>
      </c>
      <c r="BR308" s="119">
        <v>60</v>
      </c>
      <c r="BS308" s="123">
        <v>96.7741935483871</v>
      </c>
      <c r="BT308" s="119">
        <v>62</v>
      </c>
      <c r="BU308" s="2"/>
      <c r="BV308" s="3"/>
      <c r="BW308" s="3"/>
      <c r="BX308" s="3"/>
      <c r="BY308" s="3"/>
    </row>
    <row r="309" spans="1:77" ht="41.45" customHeight="1">
      <c r="A309" s="64" t="s">
        <v>625</v>
      </c>
      <c r="C309" s="65"/>
      <c r="D309" s="65" t="s">
        <v>64</v>
      </c>
      <c r="E309" s="66">
        <v>1000</v>
      </c>
      <c r="F309" s="68">
        <v>87.05313645825821</v>
      </c>
      <c r="G309" s="103" t="s">
        <v>4205</v>
      </c>
      <c r="H309" s="65"/>
      <c r="I309" s="69" t="s">
        <v>625</v>
      </c>
      <c r="J309" s="70"/>
      <c r="K309" s="70"/>
      <c r="L309" s="69" t="s">
        <v>4933</v>
      </c>
      <c r="M309" s="73">
        <v>4315.758056344483</v>
      </c>
      <c r="N309" s="74">
        <v>9384.3017578125</v>
      </c>
      <c r="O309" s="74">
        <v>2536.472412109375</v>
      </c>
      <c r="P309" s="75"/>
      <c r="Q309" s="76"/>
      <c r="R309" s="76"/>
      <c r="S309" s="88"/>
      <c r="T309" s="48">
        <v>8</v>
      </c>
      <c r="U309" s="48">
        <v>0</v>
      </c>
      <c r="V309" s="49">
        <v>12.285714</v>
      </c>
      <c r="W309" s="49">
        <v>0.000955</v>
      </c>
      <c r="X309" s="49">
        <v>0.00504</v>
      </c>
      <c r="Y309" s="49">
        <v>2.43805</v>
      </c>
      <c r="Z309" s="49">
        <v>0.125</v>
      </c>
      <c r="AA309" s="49">
        <v>0</v>
      </c>
      <c r="AB309" s="71">
        <v>309</v>
      </c>
      <c r="AC309" s="71"/>
      <c r="AD309" s="72"/>
      <c r="AE309" s="78" t="s">
        <v>2989</v>
      </c>
      <c r="AF309" s="78">
        <v>1736</v>
      </c>
      <c r="AG309" s="78">
        <v>4870642</v>
      </c>
      <c r="AH309" s="78">
        <v>42206</v>
      </c>
      <c r="AI309" s="78">
        <v>9556</v>
      </c>
      <c r="AJ309" s="78"/>
      <c r="AK309" s="78" t="s">
        <v>3357</v>
      </c>
      <c r="AL309" s="78" t="s">
        <v>3639</v>
      </c>
      <c r="AM309" s="83" t="s">
        <v>3804</v>
      </c>
      <c r="AN309" s="78"/>
      <c r="AO309" s="80">
        <v>39561.83086805556</v>
      </c>
      <c r="AP309" s="83" t="s">
        <v>4093</v>
      </c>
      <c r="AQ309" s="78" t="b">
        <v>0</v>
      </c>
      <c r="AR309" s="78" t="b">
        <v>0</v>
      </c>
      <c r="AS309" s="78" t="b">
        <v>1</v>
      </c>
      <c r="AT309" s="78"/>
      <c r="AU309" s="78">
        <v>24812</v>
      </c>
      <c r="AV309" s="83" t="s">
        <v>4181</v>
      </c>
      <c r="AW309" s="78" t="b">
        <v>1</v>
      </c>
      <c r="AX309" s="78" t="s">
        <v>4210</v>
      </c>
      <c r="AY309" s="83" t="s">
        <v>4517</v>
      </c>
      <c r="AZ309" s="78" t="s">
        <v>65</v>
      </c>
      <c r="BA309" s="78" t="str">
        <f>REPLACE(INDEX(GroupVertices[Group],MATCH(Vertices[[#This Row],[Vertex]],GroupVertices[Vertex],0)),1,1,"")</f>
        <v>4</v>
      </c>
      <c r="BB309" s="48"/>
      <c r="BC309" s="48"/>
      <c r="BD309" s="48"/>
      <c r="BE309" s="48"/>
      <c r="BF309" s="48"/>
      <c r="BG309" s="48"/>
      <c r="BH309" s="48"/>
      <c r="BI309" s="48"/>
      <c r="BJ309" s="48"/>
      <c r="BK309" s="48"/>
      <c r="BL309" s="48"/>
      <c r="BM309" s="49"/>
      <c r="BN309" s="48"/>
      <c r="BO309" s="49"/>
      <c r="BP309" s="48"/>
      <c r="BQ309" s="49"/>
      <c r="BR309" s="48"/>
      <c r="BS309" s="49"/>
      <c r="BT309" s="48"/>
      <c r="BU309" s="2"/>
      <c r="BV309" s="3"/>
      <c r="BW309" s="3"/>
      <c r="BX309" s="3"/>
      <c r="BY309" s="3"/>
    </row>
    <row r="310" spans="1:77" ht="41.45" customHeight="1">
      <c r="A310" s="64" t="s">
        <v>626</v>
      </c>
      <c r="C310" s="65"/>
      <c r="D310" s="65" t="s">
        <v>64</v>
      </c>
      <c r="E310" s="66">
        <v>1000</v>
      </c>
      <c r="F310" s="68">
        <v>98.93857686915752</v>
      </c>
      <c r="G310" s="103" t="s">
        <v>4206</v>
      </c>
      <c r="H310" s="65"/>
      <c r="I310" s="69" t="s">
        <v>626</v>
      </c>
      <c r="J310" s="70"/>
      <c r="K310" s="70"/>
      <c r="L310" s="69" t="s">
        <v>4934</v>
      </c>
      <c r="M310" s="73">
        <v>354.7369487387731</v>
      </c>
      <c r="N310" s="74">
        <v>9248.568359375</v>
      </c>
      <c r="O310" s="74">
        <v>2287.259033203125</v>
      </c>
      <c r="P310" s="75"/>
      <c r="Q310" s="76"/>
      <c r="R310" s="76"/>
      <c r="S310" s="88"/>
      <c r="T310" s="48">
        <v>8</v>
      </c>
      <c r="U310" s="48">
        <v>0</v>
      </c>
      <c r="V310" s="49">
        <v>12.285714</v>
      </c>
      <c r="W310" s="49">
        <v>0.000955</v>
      </c>
      <c r="X310" s="49">
        <v>0.00504</v>
      </c>
      <c r="Y310" s="49">
        <v>2.43805</v>
      </c>
      <c r="Z310" s="49">
        <v>0.125</v>
      </c>
      <c r="AA310" s="49">
        <v>0</v>
      </c>
      <c r="AB310" s="71">
        <v>310</v>
      </c>
      <c r="AC310" s="71"/>
      <c r="AD310" s="72"/>
      <c r="AE310" s="78" t="s">
        <v>2990</v>
      </c>
      <c r="AF310" s="78">
        <v>871</v>
      </c>
      <c r="AG310" s="78">
        <v>399310</v>
      </c>
      <c r="AH310" s="78">
        <v>19794</v>
      </c>
      <c r="AI310" s="78">
        <v>5685</v>
      </c>
      <c r="AJ310" s="78"/>
      <c r="AK310" s="78" t="s">
        <v>3358</v>
      </c>
      <c r="AL310" s="78" t="s">
        <v>3639</v>
      </c>
      <c r="AM310" s="83" t="s">
        <v>3804</v>
      </c>
      <c r="AN310" s="78"/>
      <c r="AO310" s="80">
        <v>40433.54822916666</v>
      </c>
      <c r="AP310" s="83" t="s">
        <v>4094</v>
      </c>
      <c r="AQ310" s="78" t="b">
        <v>0</v>
      </c>
      <c r="AR310" s="78" t="b">
        <v>0</v>
      </c>
      <c r="AS310" s="78" t="b">
        <v>1</v>
      </c>
      <c r="AT310" s="78"/>
      <c r="AU310" s="78">
        <v>814</v>
      </c>
      <c r="AV310" s="83" t="s">
        <v>4181</v>
      </c>
      <c r="AW310" s="78" t="b">
        <v>1</v>
      </c>
      <c r="AX310" s="78" t="s">
        <v>4210</v>
      </c>
      <c r="AY310" s="83" t="s">
        <v>4518</v>
      </c>
      <c r="AZ310" s="78" t="s">
        <v>65</v>
      </c>
      <c r="BA310" s="78" t="str">
        <f>REPLACE(INDEX(GroupVertices[Group],MATCH(Vertices[[#This Row],[Vertex]],GroupVertices[Vertex],0)),1,1,"")</f>
        <v>4</v>
      </c>
      <c r="BB310" s="48"/>
      <c r="BC310" s="48"/>
      <c r="BD310" s="48"/>
      <c r="BE310" s="48"/>
      <c r="BF310" s="48"/>
      <c r="BG310" s="48"/>
      <c r="BH310" s="48"/>
      <c r="BI310" s="48"/>
      <c r="BJ310" s="48"/>
      <c r="BK310" s="48"/>
      <c r="BL310" s="48"/>
      <c r="BM310" s="49"/>
      <c r="BN310" s="48"/>
      <c r="BO310" s="49"/>
      <c r="BP310" s="48"/>
      <c r="BQ310" s="49"/>
      <c r="BR310" s="48"/>
      <c r="BS310" s="49"/>
      <c r="BT310" s="48"/>
      <c r="BU310" s="2"/>
      <c r="BV310" s="3"/>
      <c r="BW310" s="3"/>
      <c r="BX310" s="3"/>
      <c r="BY310" s="3"/>
    </row>
    <row r="311" spans="1:77" ht="41.45" customHeight="1">
      <c r="A311" s="64" t="s">
        <v>514</v>
      </c>
      <c r="C311" s="65"/>
      <c r="D311" s="65" t="s">
        <v>64</v>
      </c>
      <c r="E311" s="66">
        <v>162.39873782274424</v>
      </c>
      <c r="F311" s="68">
        <v>99.99949495280644</v>
      </c>
      <c r="G311" s="103" t="s">
        <v>987</v>
      </c>
      <c r="H311" s="65"/>
      <c r="I311" s="69" t="s">
        <v>514</v>
      </c>
      <c r="J311" s="70"/>
      <c r="K311" s="70"/>
      <c r="L311" s="69" t="s">
        <v>4935</v>
      </c>
      <c r="M311" s="73">
        <v>1.1683153947067864</v>
      </c>
      <c r="N311" s="74">
        <v>8784.7099609375</v>
      </c>
      <c r="O311" s="74">
        <v>2324.603759765625</v>
      </c>
      <c r="P311" s="75"/>
      <c r="Q311" s="76"/>
      <c r="R311" s="76"/>
      <c r="S311" s="88"/>
      <c r="T311" s="48">
        <v>0</v>
      </c>
      <c r="U311" s="48">
        <v>5</v>
      </c>
      <c r="V311" s="49">
        <v>141.560823</v>
      </c>
      <c r="W311" s="49">
        <v>0.001106</v>
      </c>
      <c r="X311" s="49">
        <v>0.005674</v>
      </c>
      <c r="Y311" s="49">
        <v>1.612907</v>
      </c>
      <c r="Z311" s="49">
        <v>0.25</v>
      </c>
      <c r="AA311" s="49">
        <v>0</v>
      </c>
      <c r="AB311" s="71">
        <v>311</v>
      </c>
      <c r="AC311" s="71"/>
      <c r="AD311" s="72"/>
      <c r="AE311" s="78" t="s">
        <v>2991</v>
      </c>
      <c r="AF311" s="78">
        <v>480</v>
      </c>
      <c r="AG311" s="78">
        <v>190</v>
      </c>
      <c r="AH311" s="78">
        <v>2079</v>
      </c>
      <c r="AI311" s="78">
        <v>2627</v>
      </c>
      <c r="AJ311" s="78"/>
      <c r="AK311" s="78" t="s">
        <v>3359</v>
      </c>
      <c r="AL311" s="78" t="s">
        <v>3457</v>
      </c>
      <c r="AM311" s="83" t="s">
        <v>3702</v>
      </c>
      <c r="AN311" s="78"/>
      <c r="AO311" s="80">
        <v>43072.47020833333</v>
      </c>
      <c r="AP311" s="83" t="s">
        <v>4095</v>
      </c>
      <c r="AQ311" s="78" t="b">
        <v>0</v>
      </c>
      <c r="AR311" s="78" t="b">
        <v>0</v>
      </c>
      <c r="AS311" s="78" t="b">
        <v>0</v>
      </c>
      <c r="AT311" s="78"/>
      <c r="AU311" s="78">
        <v>4</v>
      </c>
      <c r="AV311" s="83" t="s">
        <v>4181</v>
      </c>
      <c r="AW311" s="78" t="b">
        <v>0</v>
      </c>
      <c r="AX311" s="78" t="s">
        <v>4210</v>
      </c>
      <c r="AY311" s="83" t="s">
        <v>4519</v>
      </c>
      <c r="AZ311" s="78" t="s">
        <v>66</v>
      </c>
      <c r="BA311" s="78" t="str">
        <f>REPLACE(INDEX(GroupVertices[Group],MATCH(Vertices[[#This Row],[Vertex]],GroupVertices[Vertex],0)),1,1,"")</f>
        <v>4</v>
      </c>
      <c r="BB311" s="48"/>
      <c r="BC311" s="48"/>
      <c r="BD311" s="48"/>
      <c r="BE311" s="48"/>
      <c r="BF311" s="48" t="s">
        <v>5393</v>
      </c>
      <c r="BG311" s="48" t="s">
        <v>5393</v>
      </c>
      <c r="BH311" s="119" t="s">
        <v>5452</v>
      </c>
      <c r="BI311" s="119" t="s">
        <v>5481</v>
      </c>
      <c r="BJ311" s="119" t="s">
        <v>5323</v>
      </c>
      <c r="BK311" s="119" t="s">
        <v>5523</v>
      </c>
      <c r="BL311" s="119">
        <v>5</v>
      </c>
      <c r="BM311" s="123">
        <v>1.7605633802816902</v>
      </c>
      <c r="BN311" s="119">
        <v>1</v>
      </c>
      <c r="BO311" s="123">
        <v>0.352112676056338</v>
      </c>
      <c r="BP311" s="119">
        <v>0</v>
      </c>
      <c r="BQ311" s="123">
        <v>0</v>
      </c>
      <c r="BR311" s="119">
        <v>278</v>
      </c>
      <c r="BS311" s="123">
        <v>97.88732394366197</v>
      </c>
      <c r="BT311" s="119">
        <v>284</v>
      </c>
      <c r="BU311" s="2"/>
      <c r="BV311" s="3"/>
      <c r="BW311" s="3"/>
      <c r="BX311" s="3"/>
      <c r="BY311" s="3"/>
    </row>
    <row r="312" spans="1:77" ht="41.45" customHeight="1">
      <c r="A312" s="64" t="s">
        <v>515</v>
      </c>
      <c r="C312" s="65"/>
      <c r="D312" s="65" t="s">
        <v>64</v>
      </c>
      <c r="E312" s="66">
        <v>162.8394480478826</v>
      </c>
      <c r="F312" s="68">
        <v>99.9989367427504</v>
      </c>
      <c r="G312" s="103" t="s">
        <v>988</v>
      </c>
      <c r="H312" s="65"/>
      <c r="I312" s="69" t="s">
        <v>515</v>
      </c>
      <c r="J312" s="70"/>
      <c r="K312" s="70"/>
      <c r="L312" s="69" t="s">
        <v>4936</v>
      </c>
      <c r="M312" s="73">
        <v>1.3543481993827082</v>
      </c>
      <c r="N312" s="74">
        <v>9056.3193359375</v>
      </c>
      <c r="O312" s="74">
        <v>2942.697265625</v>
      </c>
      <c r="P312" s="75"/>
      <c r="Q312" s="76"/>
      <c r="R312" s="76"/>
      <c r="S312" s="88"/>
      <c r="T312" s="48">
        <v>0</v>
      </c>
      <c r="U312" s="48">
        <v>5</v>
      </c>
      <c r="V312" s="49">
        <v>141.560823</v>
      </c>
      <c r="W312" s="49">
        <v>0.001106</v>
      </c>
      <c r="X312" s="49">
        <v>0.005674</v>
      </c>
      <c r="Y312" s="49">
        <v>1.612907</v>
      </c>
      <c r="Z312" s="49">
        <v>0.25</v>
      </c>
      <c r="AA312" s="49">
        <v>0</v>
      </c>
      <c r="AB312" s="71">
        <v>312</v>
      </c>
      <c r="AC312" s="71"/>
      <c r="AD312" s="72"/>
      <c r="AE312" s="78" t="s">
        <v>2992</v>
      </c>
      <c r="AF312" s="78">
        <v>240</v>
      </c>
      <c r="AG312" s="78">
        <v>400</v>
      </c>
      <c r="AH312" s="78">
        <v>1696</v>
      </c>
      <c r="AI312" s="78">
        <v>1162</v>
      </c>
      <c r="AJ312" s="78"/>
      <c r="AK312" s="78" t="s">
        <v>3360</v>
      </c>
      <c r="AL312" s="78" t="s">
        <v>3540</v>
      </c>
      <c r="AM312" s="83" t="s">
        <v>3702</v>
      </c>
      <c r="AN312" s="78"/>
      <c r="AO312" s="80">
        <v>42421.70554398148</v>
      </c>
      <c r="AP312" s="83" t="s">
        <v>4096</v>
      </c>
      <c r="AQ312" s="78" t="b">
        <v>0</v>
      </c>
      <c r="AR312" s="78" t="b">
        <v>0</v>
      </c>
      <c r="AS312" s="78" t="b">
        <v>1</v>
      </c>
      <c r="AT312" s="78"/>
      <c r="AU312" s="78">
        <v>12</v>
      </c>
      <c r="AV312" s="83" t="s">
        <v>4181</v>
      </c>
      <c r="AW312" s="78" t="b">
        <v>0</v>
      </c>
      <c r="AX312" s="78" t="s">
        <v>4210</v>
      </c>
      <c r="AY312" s="83" t="s">
        <v>4520</v>
      </c>
      <c r="AZ312" s="78" t="s">
        <v>66</v>
      </c>
      <c r="BA312" s="78" t="str">
        <f>REPLACE(INDEX(GroupVertices[Group],MATCH(Vertices[[#This Row],[Vertex]],GroupVertices[Vertex],0)),1,1,"")</f>
        <v>4</v>
      </c>
      <c r="BB312" s="48"/>
      <c r="BC312" s="48"/>
      <c r="BD312" s="48"/>
      <c r="BE312" s="48"/>
      <c r="BF312" s="48" t="s">
        <v>5394</v>
      </c>
      <c r="BG312" s="48" t="s">
        <v>5394</v>
      </c>
      <c r="BH312" s="119" t="s">
        <v>5453</v>
      </c>
      <c r="BI312" s="119" t="s">
        <v>5482</v>
      </c>
      <c r="BJ312" s="119" t="s">
        <v>5320</v>
      </c>
      <c r="BK312" s="119" t="s">
        <v>5320</v>
      </c>
      <c r="BL312" s="119">
        <v>4</v>
      </c>
      <c r="BM312" s="123">
        <v>1.550387596899225</v>
      </c>
      <c r="BN312" s="119">
        <v>1</v>
      </c>
      <c r="BO312" s="123">
        <v>0.3875968992248062</v>
      </c>
      <c r="BP312" s="119">
        <v>0</v>
      </c>
      <c r="BQ312" s="123">
        <v>0</v>
      </c>
      <c r="BR312" s="119">
        <v>253</v>
      </c>
      <c r="BS312" s="123">
        <v>98.06201550387597</v>
      </c>
      <c r="BT312" s="119">
        <v>258</v>
      </c>
      <c r="BU312" s="2"/>
      <c r="BV312" s="3"/>
      <c r="BW312" s="3"/>
      <c r="BX312" s="3"/>
      <c r="BY312" s="3"/>
    </row>
    <row r="313" spans="1:77" ht="41.45" customHeight="1">
      <c r="A313" s="64" t="s">
        <v>516</v>
      </c>
      <c r="C313" s="65"/>
      <c r="D313" s="65" t="s">
        <v>64</v>
      </c>
      <c r="E313" s="66">
        <v>162.75760186321403</v>
      </c>
      <c r="F313" s="68">
        <v>99.99904041033224</v>
      </c>
      <c r="G313" s="103" t="s">
        <v>989</v>
      </c>
      <c r="H313" s="65"/>
      <c r="I313" s="69" t="s">
        <v>516</v>
      </c>
      <c r="J313" s="70"/>
      <c r="K313" s="70"/>
      <c r="L313" s="69" t="s">
        <v>4937</v>
      </c>
      <c r="M313" s="73">
        <v>1.319799249942894</v>
      </c>
      <c r="N313" s="74">
        <v>6032.2431640625</v>
      </c>
      <c r="O313" s="74">
        <v>9472.4306640625</v>
      </c>
      <c r="P313" s="75"/>
      <c r="Q313" s="76"/>
      <c r="R313" s="76"/>
      <c r="S313" s="88"/>
      <c r="T313" s="48">
        <v>0</v>
      </c>
      <c r="U313" s="48">
        <v>1</v>
      </c>
      <c r="V313" s="49">
        <v>0</v>
      </c>
      <c r="W313" s="49">
        <v>0.000877</v>
      </c>
      <c r="X313" s="49">
        <v>0.001844</v>
      </c>
      <c r="Y313" s="49">
        <v>0.485296</v>
      </c>
      <c r="Z313" s="49">
        <v>0</v>
      </c>
      <c r="AA313" s="49">
        <v>0</v>
      </c>
      <c r="AB313" s="71">
        <v>313</v>
      </c>
      <c r="AC313" s="71"/>
      <c r="AD313" s="72"/>
      <c r="AE313" s="78" t="s">
        <v>2993</v>
      </c>
      <c r="AF313" s="78">
        <v>899</v>
      </c>
      <c r="AG313" s="78">
        <v>361</v>
      </c>
      <c r="AH313" s="78">
        <v>497</v>
      </c>
      <c r="AI313" s="78">
        <v>627</v>
      </c>
      <c r="AJ313" s="78"/>
      <c r="AK313" s="78" t="s">
        <v>3361</v>
      </c>
      <c r="AL313" s="78"/>
      <c r="AM313" s="83" t="s">
        <v>3805</v>
      </c>
      <c r="AN313" s="78"/>
      <c r="AO313" s="80">
        <v>43411.364120370374</v>
      </c>
      <c r="AP313" s="83" t="s">
        <v>4097</v>
      </c>
      <c r="AQ313" s="78" t="b">
        <v>1</v>
      </c>
      <c r="AR313" s="78" t="b">
        <v>0</v>
      </c>
      <c r="AS313" s="78" t="b">
        <v>1</v>
      </c>
      <c r="AT313" s="78"/>
      <c r="AU313" s="78">
        <v>3</v>
      </c>
      <c r="AV313" s="78"/>
      <c r="AW313" s="78" t="b">
        <v>0</v>
      </c>
      <c r="AX313" s="78" t="s">
        <v>4210</v>
      </c>
      <c r="AY313" s="83" t="s">
        <v>4521</v>
      </c>
      <c r="AZ313" s="78" t="s">
        <v>66</v>
      </c>
      <c r="BA313" s="78" t="str">
        <f>REPLACE(INDEX(GroupVertices[Group],MATCH(Vertices[[#This Row],[Vertex]],GroupVertices[Vertex],0)),1,1,"")</f>
        <v>2</v>
      </c>
      <c r="BB313" s="48"/>
      <c r="BC313" s="48"/>
      <c r="BD313" s="48"/>
      <c r="BE313" s="48"/>
      <c r="BF313" s="48" t="s">
        <v>665</v>
      </c>
      <c r="BG313" s="48" t="s">
        <v>5415</v>
      </c>
      <c r="BH313" s="119" t="s">
        <v>5454</v>
      </c>
      <c r="BI313" s="119" t="s">
        <v>5483</v>
      </c>
      <c r="BJ313" s="119" t="s">
        <v>5321</v>
      </c>
      <c r="BK313" s="119" t="s">
        <v>5321</v>
      </c>
      <c r="BL313" s="119">
        <v>1</v>
      </c>
      <c r="BM313" s="123">
        <v>1.2048192771084338</v>
      </c>
      <c r="BN313" s="119">
        <v>0</v>
      </c>
      <c r="BO313" s="123">
        <v>0</v>
      </c>
      <c r="BP313" s="119">
        <v>0</v>
      </c>
      <c r="BQ313" s="123">
        <v>0</v>
      </c>
      <c r="BR313" s="119">
        <v>82</v>
      </c>
      <c r="BS313" s="123">
        <v>98.79518072289157</v>
      </c>
      <c r="BT313" s="119">
        <v>83</v>
      </c>
      <c r="BU313" s="2"/>
      <c r="BV313" s="3"/>
      <c r="BW313" s="3"/>
      <c r="BX313" s="3"/>
      <c r="BY313" s="3"/>
    </row>
    <row r="314" spans="1:77" ht="41.45" customHeight="1">
      <c r="A314" s="64" t="s">
        <v>517</v>
      </c>
      <c r="C314" s="65"/>
      <c r="D314" s="65" t="s">
        <v>64</v>
      </c>
      <c r="E314" s="66">
        <v>164.71141719466078</v>
      </c>
      <c r="F314" s="68">
        <v>99.9965656790838</v>
      </c>
      <c r="G314" s="103" t="s">
        <v>990</v>
      </c>
      <c r="H314" s="65"/>
      <c r="I314" s="69" t="s">
        <v>517</v>
      </c>
      <c r="J314" s="70"/>
      <c r="K314" s="70"/>
      <c r="L314" s="69" t="s">
        <v>4938</v>
      </c>
      <c r="M314" s="73">
        <v>2.1445446840061475</v>
      </c>
      <c r="N314" s="74">
        <v>8255.626953125</v>
      </c>
      <c r="O314" s="74">
        <v>2863.76318359375</v>
      </c>
      <c r="P314" s="75"/>
      <c r="Q314" s="76"/>
      <c r="R314" s="76"/>
      <c r="S314" s="88"/>
      <c r="T314" s="48">
        <v>0</v>
      </c>
      <c r="U314" s="48">
        <v>3</v>
      </c>
      <c r="V314" s="49">
        <v>41.82684</v>
      </c>
      <c r="W314" s="49">
        <v>0.001104</v>
      </c>
      <c r="X314" s="49">
        <v>0.005043</v>
      </c>
      <c r="Y314" s="49">
        <v>1.094821</v>
      </c>
      <c r="Z314" s="49">
        <v>0.5</v>
      </c>
      <c r="AA314" s="49">
        <v>0</v>
      </c>
      <c r="AB314" s="71">
        <v>314</v>
      </c>
      <c r="AC314" s="71"/>
      <c r="AD314" s="72"/>
      <c r="AE314" s="78" t="s">
        <v>2994</v>
      </c>
      <c r="AF314" s="78">
        <v>2543</v>
      </c>
      <c r="AG314" s="78">
        <v>1292</v>
      </c>
      <c r="AH314" s="78">
        <v>17683</v>
      </c>
      <c r="AI314" s="78">
        <v>6275</v>
      </c>
      <c r="AJ314" s="78"/>
      <c r="AK314" s="78" t="s">
        <v>3362</v>
      </c>
      <c r="AL314" s="78" t="s">
        <v>3640</v>
      </c>
      <c r="AM314" s="78"/>
      <c r="AN314" s="78"/>
      <c r="AO314" s="80">
        <v>39931.58230324074</v>
      </c>
      <c r="AP314" s="83" t="s">
        <v>4098</v>
      </c>
      <c r="AQ314" s="78" t="b">
        <v>0</v>
      </c>
      <c r="AR314" s="78" t="b">
        <v>0</v>
      </c>
      <c r="AS314" s="78" t="b">
        <v>1</v>
      </c>
      <c r="AT314" s="78"/>
      <c r="AU314" s="78">
        <v>17</v>
      </c>
      <c r="AV314" s="83" t="s">
        <v>4186</v>
      </c>
      <c r="AW314" s="78" t="b">
        <v>0</v>
      </c>
      <c r="AX314" s="78" t="s">
        <v>4210</v>
      </c>
      <c r="AY314" s="83" t="s">
        <v>4522</v>
      </c>
      <c r="AZ314" s="78" t="s">
        <v>66</v>
      </c>
      <c r="BA314" s="78" t="str">
        <f>REPLACE(INDEX(GroupVertices[Group],MATCH(Vertices[[#This Row],[Vertex]],GroupVertices[Vertex],0)),1,1,"")</f>
        <v>4</v>
      </c>
      <c r="BB314" s="48"/>
      <c r="BC314" s="48"/>
      <c r="BD314" s="48"/>
      <c r="BE314" s="48"/>
      <c r="BF314" s="48" t="s">
        <v>5395</v>
      </c>
      <c r="BG314" s="48" t="s">
        <v>5416</v>
      </c>
      <c r="BH314" s="119" t="s">
        <v>5455</v>
      </c>
      <c r="BI314" s="119" t="s">
        <v>5484</v>
      </c>
      <c r="BJ314" s="119" t="s">
        <v>5323</v>
      </c>
      <c r="BK314" s="119" t="s">
        <v>5523</v>
      </c>
      <c r="BL314" s="119">
        <v>3</v>
      </c>
      <c r="BM314" s="123">
        <v>1.3888888888888888</v>
      </c>
      <c r="BN314" s="119">
        <v>1</v>
      </c>
      <c r="BO314" s="123">
        <v>0.46296296296296297</v>
      </c>
      <c r="BP314" s="119">
        <v>0</v>
      </c>
      <c r="BQ314" s="123">
        <v>0</v>
      </c>
      <c r="BR314" s="119">
        <v>212</v>
      </c>
      <c r="BS314" s="123">
        <v>98.14814814814815</v>
      </c>
      <c r="BT314" s="119">
        <v>216</v>
      </c>
      <c r="BU314" s="2"/>
      <c r="BV314" s="3"/>
      <c r="BW314" s="3"/>
      <c r="BX314" s="3"/>
      <c r="BY314" s="3"/>
    </row>
    <row r="315" spans="1:77" ht="41.45" customHeight="1">
      <c r="A315" s="64" t="s">
        <v>518</v>
      </c>
      <c r="C315" s="65"/>
      <c r="D315" s="65" t="s">
        <v>64</v>
      </c>
      <c r="E315" s="66">
        <v>162.39873782274424</v>
      </c>
      <c r="F315" s="68">
        <v>99.99949495280644</v>
      </c>
      <c r="G315" s="103" t="s">
        <v>991</v>
      </c>
      <c r="H315" s="65"/>
      <c r="I315" s="69" t="s">
        <v>518</v>
      </c>
      <c r="J315" s="70"/>
      <c r="K315" s="70"/>
      <c r="L315" s="69" t="s">
        <v>4939</v>
      </c>
      <c r="M315" s="73">
        <v>1.1683153947067864</v>
      </c>
      <c r="N315" s="74">
        <v>5899.009765625</v>
      </c>
      <c r="O315" s="74">
        <v>6700.81884765625</v>
      </c>
      <c r="P315" s="75"/>
      <c r="Q315" s="76"/>
      <c r="R315" s="76"/>
      <c r="S315" s="88"/>
      <c r="T315" s="48">
        <v>0</v>
      </c>
      <c r="U315" s="48">
        <v>1</v>
      </c>
      <c r="V315" s="49">
        <v>0</v>
      </c>
      <c r="W315" s="49">
        <v>0.000877</v>
      </c>
      <c r="X315" s="49">
        <v>0.001844</v>
      </c>
      <c r="Y315" s="49">
        <v>0.485296</v>
      </c>
      <c r="Z315" s="49">
        <v>0</v>
      </c>
      <c r="AA315" s="49">
        <v>0</v>
      </c>
      <c r="AB315" s="71">
        <v>315</v>
      </c>
      <c r="AC315" s="71"/>
      <c r="AD315" s="72"/>
      <c r="AE315" s="78" t="s">
        <v>2995</v>
      </c>
      <c r="AF315" s="78">
        <v>189</v>
      </c>
      <c r="AG315" s="78">
        <v>190</v>
      </c>
      <c r="AH315" s="78">
        <v>47216</v>
      </c>
      <c r="AI315" s="78">
        <v>2699</v>
      </c>
      <c r="AJ315" s="78"/>
      <c r="AK315" s="78" t="s">
        <v>3363</v>
      </c>
      <c r="AL315" s="78" t="s">
        <v>3641</v>
      </c>
      <c r="AM315" s="78"/>
      <c r="AN315" s="78"/>
      <c r="AO315" s="80">
        <v>41369.52447916667</v>
      </c>
      <c r="AP315" s="83" t="s">
        <v>4099</v>
      </c>
      <c r="AQ315" s="78" t="b">
        <v>0</v>
      </c>
      <c r="AR315" s="78" t="b">
        <v>0</v>
      </c>
      <c r="AS315" s="78" t="b">
        <v>0</v>
      </c>
      <c r="AT315" s="78"/>
      <c r="AU315" s="78">
        <v>26</v>
      </c>
      <c r="AV315" s="83" t="s">
        <v>4181</v>
      </c>
      <c r="AW315" s="78" t="b">
        <v>0</v>
      </c>
      <c r="AX315" s="78" t="s">
        <v>4210</v>
      </c>
      <c r="AY315" s="83" t="s">
        <v>4523</v>
      </c>
      <c r="AZ315" s="78" t="s">
        <v>66</v>
      </c>
      <c r="BA315" s="78" t="str">
        <f>REPLACE(INDEX(GroupVertices[Group],MATCH(Vertices[[#This Row],[Vertex]],GroupVertices[Vertex],0)),1,1,"")</f>
        <v>2</v>
      </c>
      <c r="BB315" s="48"/>
      <c r="BC315" s="48"/>
      <c r="BD315" s="48"/>
      <c r="BE315" s="48"/>
      <c r="BF315" s="48" t="s">
        <v>661</v>
      </c>
      <c r="BG315" s="48" t="s">
        <v>661</v>
      </c>
      <c r="BH315" s="119" t="s">
        <v>5447</v>
      </c>
      <c r="BI315" s="119" t="s">
        <v>5447</v>
      </c>
      <c r="BJ315" s="119" t="s">
        <v>5321</v>
      </c>
      <c r="BK315" s="119" t="s">
        <v>5321</v>
      </c>
      <c r="BL315" s="119">
        <v>0</v>
      </c>
      <c r="BM315" s="123">
        <v>0</v>
      </c>
      <c r="BN315" s="119">
        <v>0</v>
      </c>
      <c r="BO315" s="123">
        <v>0</v>
      </c>
      <c r="BP315" s="119">
        <v>0</v>
      </c>
      <c r="BQ315" s="123">
        <v>0</v>
      </c>
      <c r="BR315" s="119">
        <v>42</v>
      </c>
      <c r="BS315" s="123">
        <v>100</v>
      </c>
      <c r="BT315" s="119">
        <v>42</v>
      </c>
      <c r="BU315" s="2"/>
      <c r="BV315" s="3"/>
      <c r="BW315" s="3"/>
      <c r="BX315" s="3"/>
      <c r="BY315" s="3"/>
    </row>
    <row r="316" spans="1:77" ht="41.45" customHeight="1">
      <c r="A316" s="64" t="s">
        <v>519</v>
      </c>
      <c r="C316" s="65"/>
      <c r="D316" s="65" t="s">
        <v>64</v>
      </c>
      <c r="E316" s="66">
        <v>163.97480153264382</v>
      </c>
      <c r="F316" s="68">
        <v>99.99749868732032</v>
      </c>
      <c r="G316" s="103" t="s">
        <v>992</v>
      </c>
      <c r="H316" s="65"/>
      <c r="I316" s="69" t="s">
        <v>519</v>
      </c>
      <c r="J316" s="70"/>
      <c r="K316" s="70"/>
      <c r="L316" s="69" t="s">
        <v>4940</v>
      </c>
      <c r="M316" s="73">
        <v>1.8336041390478213</v>
      </c>
      <c r="N316" s="74">
        <v>4484.2978515625</v>
      </c>
      <c r="O316" s="74">
        <v>5182.517578125</v>
      </c>
      <c r="P316" s="75"/>
      <c r="Q316" s="76"/>
      <c r="R316" s="76"/>
      <c r="S316" s="88"/>
      <c r="T316" s="48">
        <v>0</v>
      </c>
      <c r="U316" s="48">
        <v>1</v>
      </c>
      <c r="V316" s="49">
        <v>0</v>
      </c>
      <c r="W316" s="49">
        <v>0.000877</v>
      </c>
      <c r="X316" s="49">
        <v>0.001844</v>
      </c>
      <c r="Y316" s="49">
        <v>0.485296</v>
      </c>
      <c r="Z316" s="49">
        <v>0</v>
      </c>
      <c r="AA316" s="49">
        <v>0</v>
      </c>
      <c r="AB316" s="71">
        <v>316</v>
      </c>
      <c r="AC316" s="71"/>
      <c r="AD316" s="72"/>
      <c r="AE316" s="78" t="s">
        <v>2996</v>
      </c>
      <c r="AF316" s="78">
        <v>711</v>
      </c>
      <c r="AG316" s="78">
        <v>941</v>
      </c>
      <c r="AH316" s="78">
        <v>14495</v>
      </c>
      <c r="AI316" s="78">
        <v>21968</v>
      </c>
      <c r="AJ316" s="78"/>
      <c r="AK316" s="78"/>
      <c r="AL316" s="78" t="s">
        <v>3642</v>
      </c>
      <c r="AM316" s="78"/>
      <c r="AN316" s="78"/>
      <c r="AO316" s="80">
        <v>41665.47987268519</v>
      </c>
      <c r="AP316" s="83" t="s">
        <v>4100</v>
      </c>
      <c r="AQ316" s="78" t="b">
        <v>0</v>
      </c>
      <c r="AR316" s="78" t="b">
        <v>0</v>
      </c>
      <c r="AS316" s="78" t="b">
        <v>0</v>
      </c>
      <c r="AT316" s="78"/>
      <c r="AU316" s="78">
        <v>6</v>
      </c>
      <c r="AV316" s="83" t="s">
        <v>4196</v>
      </c>
      <c r="AW316" s="78" t="b">
        <v>0</v>
      </c>
      <c r="AX316" s="78" t="s">
        <v>4210</v>
      </c>
      <c r="AY316" s="83" t="s">
        <v>4524</v>
      </c>
      <c r="AZ316" s="78" t="s">
        <v>66</v>
      </c>
      <c r="BA316" s="78" t="str">
        <f>REPLACE(INDEX(GroupVertices[Group],MATCH(Vertices[[#This Row],[Vertex]],GroupVertices[Vertex],0)),1,1,"")</f>
        <v>2</v>
      </c>
      <c r="BB316" s="48"/>
      <c r="BC316" s="48"/>
      <c r="BD316" s="48"/>
      <c r="BE316" s="48"/>
      <c r="BF316" s="48" t="s">
        <v>661</v>
      </c>
      <c r="BG316" s="48" t="s">
        <v>661</v>
      </c>
      <c r="BH316" s="119" t="s">
        <v>5447</v>
      </c>
      <c r="BI316" s="119" t="s">
        <v>5447</v>
      </c>
      <c r="BJ316" s="119" t="s">
        <v>5321</v>
      </c>
      <c r="BK316" s="119" t="s">
        <v>5321</v>
      </c>
      <c r="BL316" s="119">
        <v>0</v>
      </c>
      <c r="BM316" s="123">
        <v>0</v>
      </c>
      <c r="BN316" s="119">
        <v>0</v>
      </c>
      <c r="BO316" s="123">
        <v>0</v>
      </c>
      <c r="BP316" s="119">
        <v>0</v>
      </c>
      <c r="BQ316" s="123">
        <v>0</v>
      </c>
      <c r="BR316" s="119">
        <v>42</v>
      </c>
      <c r="BS316" s="123">
        <v>100</v>
      </c>
      <c r="BT316" s="119">
        <v>42</v>
      </c>
      <c r="BU316" s="2"/>
      <c r="BV316" s="3"/>
      <c r="BW316" s="3"/>
      <c r="BX316" s="3"/>
      <c r="BY316" s="3"/>
    </row>
    <row r="317" spans="1:77" ht="41.45" customHeight="1">
      <c r="A317" s="64" t="s">
        <v>520</v>
      </c>
      <c r="C317" s="65"/>
      <c r="D317" s="65" t="s">
        <v>64</v>
      </c>
      <c r="E317" s="66">
        <v>163.1626355463174</v>
      </c>
      <c r="F317" s="68">
        <v>99.9985273887093</v>
      </c>
      <c r="G317" s="103" t="s">
        <v>993</v>
      </c>
      <c r="H317" s="65"/>
      <c r="I317" s="69" t="s">
        <v>520</v>
      </c>
      <c r="J317" s="70"/>
      <c r="K317" s="70"/>
      <c r="L317" s="69" t="s">
        <v>4941</v>
      </c>
      <c r="M317" s="73">
        <v>1.490772256145051</v>
      </c>
      <c r="N317" s="74">
        <v>4751.23046875</v>
      </c>
      <c r="O317" s="74">
        <v>6338.70751953125</v>
      </c>
      <c r="P317" s="75"/>
      <c r="Q317" s="76"/>
      <c r="R317" s="76"/>
      <c r="S317" s="88"/>
      <c r="T317" s="48">
        <v>0</v>
      </c>
      <c r="U317" s="48">
        <v>1</v>
      </c>
      <c r="V317" s="49">
        <v>0</v>
      </c>
      <c r="W317" s="49">
        <v>0.000877</v>
      </c>
      <c r="X317" s="49">
        <v>0.001844</v>
      </c>
      <c r="Y317" s="49">
        <v>0.485296</v>
      </c>
      <c r="Z317" s="49">
        <v>0</v>
      </c>
      <c r="AA317" s="49">
        <v>0</v>
      </c>
      <c r="AB317" s="71">
        <v>317</v>
      </c>
      <c r="AC317" s="71"/>
      <c r="AD317" s="72"/>
      <c r="AE317" s="78" t="s">
        <v>2997</v>
      </c>
      <c r="AF317" s="78">
        <v>1262</v>
      </c>
      <c r="AG317" s="78">
        <v>554</v>
      </c>
      <c r="AH317" s="78">
        <v>1321</v>
      </c>
      <c r="AI317" s="78">
        <v>38399</v>
      </c>
      <c r="AJ317" s="78"/>
      <c r="AK317" s="78" t="s">
        <v>3364</v>
      </c>
      <c r="AL317" s="78" t="s">
        <v>3643</v>
      </c>
      <c r="AM317" s="78"/>
      <c r="AN317" s="78"/>
      <c r="AO317" s="80">
        <v>42536.72614583333</v>
      </c>
      <c r="AP317" s="83" t="s">
        <v>4101</v>
      </c>
      <c r="AQ317" s="78" t="b">
        <v>0</v>
      </c>
      <c r="AR317" s="78" t="b">
        <v>0</v>
      </c>
      <c r="AS317" s="78" t="b">
        <v>0</v>
      </c>
      <c r="AT317" s="78"/>
      <c r="AU317" s="78">
        <v>136</v>
      </c>
      <c r="AV317" s="83" t="s">
        <v>4181</v>
      </c>
      <c r="AW317" s="78" t="b">
        <v>0</v>
      </c>
      <c r="AX317" s="78" t="s">
        <v>4210</v>
      </c>
      <c r="AY317" s="83" t="s">
        <v>4525</v>
      </c>
      <c r="AZ317" s="78" t="s">
        <v>66</v>
      </c>
      <c r="BA317" s="78" t="str">
        <f>REPLACE(INDEX(GroupVertices[Group],MATCH(Vertices[[#This Row],[Vertex]],GroupVertices[Vertex],0)),1,1,"")</f>
        <v>2</v>
      </c>
      <c r="BB317" s="48"/>
      <c r="BC317" s="48"/>
      <c r="BD317" s="48"/>
      <c r="BE317" s="48"/>
      <c r="BF317" s="48" t="s">
        <v>661</v>
      </c>
      <c r="BG317" s="48" t="s">
        <v>661</v>
      </c>
      <c r="BH317" s="119" t="s">
        <v>5447</v>
      </c>
      <c r="BI317" s="119" t="s">
        <v>5447</v>
      </c>
      <c r="BJ317" s="119" t="s">
        <v>5321</v>
      </c>
      <c r="BK317" s="119" t="s">
        <v>5321</v>
      </c>
      <c r="BL317" s="119">
        <v>0</v>
      </c>
      <c r="BM317" s="123">
        <v>0</v>
      </c>
      <c r="BN317" s="119">
        <v>0</v>
      </c>
      <c r="BO317" s="123">
        <v>0</v>
      </c>
      <c r="BP317" s="119">
        <v>0</v>
      </c>
      <c r="BQ317" s="123">
        <v>0</v>
      </c>
      <c r="BR317" s="119">
        <v>42</v>
      </c>
      <c r="BS317" s="123">
        <v>100</v>
      </c>
      <c r="BT317" s="119">
        <v>42</v>
      </c>
      <c r="BU317" s="2"/>
      <c r="BV317" s="3"/>
      <c r="BW317" s="3"/>
      <c r="BX317" s="3"/>
      <c r="BY317" s="3"/>
    </row>
    <row r="318" spans="1:77" ht="41.45" customHeight="1">
      <c r="A318" s="64" t="s">
        <v>521</v>
      </c>
      <c r="C318" s="65"/>
      <c r="D318" s="65" t="s">
        <v>64</v>
      </c>
      <c r="E318" s="66">
        <v>166.33574916731362</v>
      </c>
      <c r="F318" s="68">
        <v>99.99450827630582</v>
      </c>
      <c r="G318" s="103" t="s">
        <v>994</v>
      </c>
      <c r="H318" s="65"/>
      <c r="I318" s="69" t="s">
        <v>521</v>
      </c>
      <c r="J318" s="70"/>
      <c r="K318" s="70"/>
      <c r="L318" s="69" t="s">
        <v>4942</v>
      </c>
      <c r="M318" s="73">
        <v>2.830208449811688</v>
      </c>
      <c r="N318" s="74">
        <v>4824.2822265625</v>
      </c>
      <c r="O318" s="74">
        <v>4390.8486328125</v>
      </c>
      <c r="P318" s="75"/>
      <c r="Q318" s="76"/>
      <c r="R318" s="76"/>
      <c r="S318" s="88"/>
      <c r="T318" s="48">
        <v>0</v>
      </c>
      <c r="U318" s="48">
        <v>1</v>
      </c>
      <c r="V318" s="49">
        <v>0</v>
      </c>
      <c r="W318" s="49">
        <v>0.000877</v>
      </c>
      <c r="X318" s="49">
        <v>0.001844</v>
      </c>
      <c r="Y318" s="49">
        <v>0.485296</v>
      </c>
      <c r="Z318" s="49">
        <v>0</v>
      </c>
      <c r="AA318" s="49">
        <v>0</v>
      </c>
      <c r="AB318" s="71">
        <v>318</v>
      </c>
      <c r="AC318" s="71"/>
      <c r="AD318" s="72"/>
      <c r="AE318" s="78" t="s">
        <v>2998</v>
      </c>
      <c r="AF318" s="78">
        <v>2532</v>
      </c>
      <c r="AG318" s="78">
        <v>2066</v>
      </c>
      <c r="AH318" s="78">
        <v>30844</v>
      </c>
      <c r="AI318" s="78">
        <v>13085</v>
      </c>
      <c r="AJ318" s="78"/>
      <c r="AK318" s="78" t="s">
        <v>3365</v>
      </c>
      <c r="AL318" s="78"/>
      <c r="AM318" s="78"/>
      <c r="AN318" s="78"/>
      <c r="AO318" s="80">
        <v>41704.35726851852</v>
      </c>
      <c r="AP318" s="83" t="s">
        <v>4102</v>
      </c>
      <c r="AQ318" s="78" t="b">
        <v>1</v>
      </c>
      <c r="AR318" s="78" t="b">
        <v>0</v>
      </c>
      <c r="AS318" s="78" t="b">
        <v>0</v>
      </c>
      <c r="AT318" s="78"/>
      <c r="AU318" s="78">
        <v>86</v>
      </c>
      <c r="AV318" s="83" t="s">
        <v>4181</v>
      </c>
      <c r="AW318" s="78" t="b">
        <v>0</v>
      </c>
      <c r="AX318" s="78" t="s">
        <v>4210</v>
      </c>
      <c r="AY318" s="83" t="s">
        <v>4526</v>
      </c>
      <c r="AZ318" s="78" t="s">
        <v>66</v>
      </c>
      <c r="BA318" s="78" t="str">
        <f>REPLACE(INDEX(GroupVertices[Group],MATCH(Vertices[[#This Row],[Vertex]],GroupVertices[Vertex],0)),1,1,"")</f>
        <v>2</v>
      </c>
      <c r="BB318" s="48"/>
      <c r="BC318" s="48"/>
      <c r="BD318" s="48"/>
      <c r="BE318" s="48"/>
      <c r="BF318" s="48" t="s">
        <v>661</v>
      </c>
      <c r="BG318" s="48" t="s">
        <v>661</v>
      </c>
      <c r="BH318" s="119" t="s">
        <v>5447</v>
      </c>
      <c r="BI318" s="119" t="s">
        <v>5447</v>
      </c>
      <c r="BJ318" s="119" t="s">
        <v>5321</v>
      </c>
      <c r="BK318" s="119" t="s">
        <v>5321</v>
      </c>
      <c r="BL318" s="119">
        <v>0</v>
      </c>
      <c r="BM318" s="123">
        <v>0</v>
      </c>
      <c r="BN318" s="119">
        <v>0</v>
      </c>
      <c r="BO318" s="123">
        <v>0</v>
      </c>
      <c r="BP318" s="119">
        <v>0</v>
      </c>
      <c r="BQ318" s="123">
        <v>0</v>
      </c>
      <c r="BR318" s="119">
        <v>42</v>
      </c>
      <c r="BS318" s="123">
        <v>100</v>
      </c>
      <c r="BT318" s="119">
        <v>42</v>
      </c>
      <c r="BU318" s="2"/>
      <c r="BV318" s="3"/>
      <c r="BW318" s="3"/>
      <c r="BX318" s="3"/>
      <c r="BY318" s="3"/>
    </row>
    <row r="319" spans="1:77" ht="41.45" customHeight="1">
      <c r="A319" s="64" t="s">
        <v>522</v>
      </c>
      <c r="C319" s="65"/>
      <c r="D319" s="65" t="s">
        <v>64</v>
      </c>
      <c r="E319" s="66">
        <v>162.00419724023942</v>
      </c>
      <c r="F319" s="68">
        <v>99.99999468371375</v>
      </c>
      <c r="G319" s="103" t="s">
        <v>995</v>
      </c>
      <c r="H319" s="65"/>
      <c r="I319" s="69" t="s">
        <v>522</v>
      </c>
      <c r="J319" s="70"/>
      <c r="K319" s="70"/>
      <c r="L319" s="69" t="s">
        <v>4943</v>
      </c>
      <c r="M319" s="73">
        <v>1.0017717409969136</v>
      </c>
      <c r="N319" s="74">
        <v>6306.84423828125</v>
      </c>
      <c r="O319" s="74">
        <v>2646.780517578125</v>
      </c>
      <c r="P319" s="75"/>
      <c r="Q319" s="76"/>
      <c r="R319" s="76"/>
      <c r="S319" s="88"/>
      <c r="T319" s="48">
        <v>0</v>
      </c>
      <c r="U319" s="48">
        <v>1</v>
      </c>
      <c r="V319" s="49">
        <v>0</v>
      </c>
      <c r="W319" s="49">
        <v>0.000877</v>
      </c>
      <c r="X319" s="49">
        <v>0.001844</v>
      </c>
      <c r="Y319" s="49">
        <v>0.485296</v>
      </c>
      <c r="Z319" s="49">
        <v>0</v>
      </c>
      <c r="AA319" s="49">
        <v>0</v>
      </c>
      <c r="AB319" s="71">
        <v>319</v>
      </c>
      <c r="AC319" s="71"/>
      <c r="AD319" s="72"/>
      <c r="AE319" s="78" t="s">
        <v>2999</v>
      </c>
      <c r="AF319" s="78">
        <v>2</v>
      </c>
      <c r="AG319" s="78">
        <v>2</v>
      </c>
      <c r="AH319" s="78">
        <v>315</v>
      </c>
      <c r="AI319" s="78">
        <v>51</v>
      </c>
      <c r="AJ319" s="78"/>
      <c r="AK319" s="78" t="s">
        <v>3366</v>
      </c>
      <c r="AL319" s="78" t="s">
        <v>3644</v>
      </c>
      <c r="AM319" s="78"/>
      <c r="AN319" s="78"/>
      <c r="AO319" s="80">
        <v>43684.7165625</v>
      </c>
      <c r="AP319" s="83" t="s">
        <v>4103</v>
      </c>
      <c r="AQ319" s="78" t="b">
        <v>1</v>
      </c>
      <c r="AR319" s="78" t="b">
        <v>0</v>
      </c>
      <c r="AS319" s="78" t="b">
        <v>0</v>
      </c>
      <c r="AT319" s="78"/>
      <c r="AU319" s="78">
        <v>0</v>
      </c>
      <c r="AV319" s="78"/>
      <c r="AW319" s="78" t="b">
        <v>0</v>
      </c>
      <c r="AX319" s="78" t="s">
        <v>4210</v>
      </c>
      <c r="AY319" s="83" t="s">
        <v>4527</v>
      </c>
      <c r="AZ319" s="78" t="s">
        <v>66</v>
      </c>
      <c r="BA319" s="78" t="str">
        <f>REPLACE(INDEX(GroupVertices[Group],MATCH(Vertices[[#This Row],[Vertex]],GroupVertices[Vertex],0)),1,1,"")</f>
        <v>2</v>
      </c>
      <c r="BB319" s="48"/>
      <c r="BC319" s="48"/>
      <c r="BD319" s="48"/>
      <c r="BE319" s="48"/>
      <c r="BF319" s="48" t="s">
        <v>661</v>
      </c>
      <c r="BG319" s="48" t="s">
        <v>661</v>
      </c>
      <c r="BH319" s="119" t="s">
        <v>5447</v>
      </c>
      <c r="BI319" s="119" t="s">
        <v>5447</v>
      </c>
      <c r="BJ319" s="119" t="s">
        <v>5321</v>
      </c>
      <c r="BK319" s="119" t="s">
        <v>5321</v>
      </c>
      <c r="BL319" s="119">
        <v>0</v>
      </c>
      <c r="BM319" s="123">
        <v>0</v>
      </c>
      <c r="BN319" s="119">
        <v>0</v>
      </c>
      <c r="BO319" s="123">
        <v>0</v>
      </c>
      <c r="BP319" s="119">
        <v>0</v>
      </c>
      <c r="BQ319" s="123">
        <v>0</v>
      </c>
      <c r="BR319" s="119">
        <v>42</v>
      </c>
      <c r="BS319" s="123">
        <v>100</v>
      </c>
      <c r="BT319" s="119">
        <v>42</v>
      </c>
      <c r="BU319" s="2"/>
      <c r="BV319" s="3"/>
      <c r="BW319" s="3"/>
      <c r="BX319" s="3"/>
      <c r="BY319" s="3"/>
    </row>
    <row r="320" spans="1:77" ht="41.45" customHeight="1">
      <c r="A320" s="64" t="s">
        <v>523</v>
      </c>
      <c r="C320" s="65"/>
      <c r="D320" s="65" t="s">
        <v>64</v>
      </c>
      <c r="E320" s="66">
        <v>169.1437028874809</v>
      </c>
      <c r="F320" s="68">
        <v>99.99095168080592</v>
      </c>
      <c r="G320" s="103" t="s">
        <v>996</v>
      </c>
      <c r="H320" s="65"/>
      <c r="I320" s="69" t="s">
        <v>523</v>
      </c>
      <c r="J320" s="70"/>
      <c r="K320" s="70"/>
      <c r="L320" s="69" t="s">
        <v>4944</v>
      </c>
      <c r="M320" s="73">
        <v>4.015503176746847</v>
      </c>
      <c r="N320" s="74">
        <v>4462.0205078125</v>
      </c>
      <c r="O320" s="74">
        <v>6239.103515625</v>
      </c>
      <c r="P320" s="75"/>
      <c r="Q320" s="76"/>
      <c r="R320" s="76"/>
      <c r="S320" s="88"/>
      <c r="T320" s="48">
        <v>0</v>
      </c>
      <c r="U320" s="48">
        <v>1</v>
      </c>
      <c r="V320" s="49">
        <v>0</v>
      </c>
      <c r="W320" s="49">
        <v>0.000877</v>
      </c>
      <c r="X320" s="49">
        <v>0.001844</v>
      </c>
      <c r="Y320" s="49">
        <v>0.485296</v>
      </c>
      <c r="Z320" s="49">
        <v>0</v>
      </c>
      <c r="AA320" s="49">
        <v>0</v>
      </c>
      <c r="AB320" s="71">
        <v>320</v>
      </c>
      <c r="AC320" s="71"/>
      <c r="AD320" s="72"/>
      <c r="AE320" s="78" t="s">
        <v>3000</v>
      </c>
      <c r="AF320" s="78">
        <v>3396</v>
      </c>
      <c r="AG320" s="78">
        <v>3404</v>
      </c>
      <c r="AH320" s="78">
        <v>56846</v>
      </c>
      <c r="AI320" s="78">
        <v>14462</v>
      </c>
      <c r="AJ320" s="78"/>
      <c r="AK320" s="78" t="s">
        <v>3367</v>
      </c>
      <c r="AL320" s="78" t="s">
        <v>3645</v>
      </c>
      <c r="AM320" s="83" t="s">
        <v>3806</v>
      </c>
      <c r="AN320" s="78"/>
      <c r="AO320" s="80">
        <v>41356.77673611111</v>
      </c>
      <c r="AP320" s="83" t="s">
        <v>4104</v>
      </c>
      <c r="AQ320" s="78" t="b">
        <v>0</v>
      </c>
      <c r="AR320" s="78" t="b">
        <v>0</v>
      </c>
      <c r="AS320" s="78" t="b">
        <v>1</v>
      </c>
      <c r="AT320" s="78"/>
      <c r="AU320" s="78">
        <v>40</v>
      </c>
      <c r="AV320" s="83" t="s">
        <v>4182</v>
      </c>
      <c r="AW320" s="78" t="b">
        <v>0</v>
      </c>
      <c r="AX320" s="78" t="s">
        <v>4210</v>
      </c>
      <c r="AY320" s="83" t="s">
        <v>4528</v>
      </c>
      <c r="AZ320" s="78" t="s">
        <v>66</v>
      </c>
      <c r="BA320" s="78" t="str">
        <f>REPLACE(INDEX(GroupVertices[Group],MATCH(Vertices[[#This Row],[Vertex]],GroupVertices[Vertex],0)),1,1,"")</f>
        <v>2</v>
      </c>
      <c r="BB320" s="48"/>
      <c r="BC320" s="48"/>
      <c r="BD320" s="48"/>
      <c r="BE320" s="48"/>
      <c r="BF320" s="48" t="s">
        <v>661</v>
      </c>
      <c r="BG320" s="48" t="s">
        <v>661</v>
      </c>
      <c r="BH320" s="119" t="s">
        <v>5447</v>
      </c>
      <c r="BI320" s="119" t="s">
        <v>5447</v>
      </c>
      <c r="BJ320" s="119" t="s">
        <v>5321</v>
      </c>
      <c r="BK320" s="119" t="s">
        <v>5321</v>
      </c>
      <c r="BL320" s="119">
        <v>0</v>
      </c>
      <c r="BM320" s="123">
        <v>0</v>
      </c>
      <c r="BN320" s="119">
        <v>0</v>
      </c>
      <c r="BO320" s="123">
        <v>0</v>
      </c>
      <c r="BP320" s="119">
        <v>0</v>
      </c>
      <c r="BQ320" s="123">
        <v>0</v>
      </c>
      <c r="BR320" s="119">
        <v>42</v>
      </c>
      <c r="BS320" s="123">
        <v>100</v>
      </c>
      <c r="BT320" s="119">
        <v>42</v>
      </c>
      <c r="BU320" s="2"/>
      <c r="BV320" s="3"/>
      <c r="BW320" s="3"/>
      <c r="BX320" s="3"/>
      <c r="BY320" s="3"/>
    </row>
    <row r="321" spans="1:77" ht="41.45" customHeight="1">
      <c r="A321" s="64" t="s">
        <v>524</v>
      </c>
      <c r="C321" s="65"/>
      <c r="D321" s="65" t="s">
        <v>64</v>
      </c>
      <c r="E321" s="66">
        <v>182.24538829480855</v>
      </c>
      <c r="F321" s="68">
        <v>99.97435689328282</v>
      </c>
      <c r="G321" s="103" t="s">
        <v>997</v>
      </c>
      <c r="H321" s="65"/>
      <c r="I321" s="69" t="s">
        <v>524</v>
      </c>
      <c r="J321" s="70"/>
      <c r="K321" s="70"/>
      <c r="L321" s="69" t="s">
        <v>4945</v>
      </c>
      <c r="M321" s="73">
        <v>9.545992698612467</v>
      </c>
      <c r="N321" s="74">
        <v>6330.744140625</v>
      </c>
      <c r="O321" s="74">
        <v>9421.75390625</v>
      </c>
      <c r="P321" s="75"/>
      <c r="Q321" s="76"/>
      <c r="R321" s="76"/>
      <c r="S321" s="88"/>
      <c r="T321" s="48">
        <v>0</v>
      </c>
      <c r="U321" s="48">
        <v>1</v>
      </c>
      <c r="V321" s="49">
        <v>0</v>
      </c>
      <c r="W321" s="49">
        <v>0.000877</v>
      </c>
      <c r="X321" s="49">
        <v>0.001844</v>
      </c>
      <c r="Y321" s="49">
        <v>0.485296</v>
      </c>
      <c r="Z321" s="49">
        <v>0</v>
      </c>
      <c r="AA321" s="49">
        <v>0</v>
      </c>
      <c r="AB321" s="71">
        <v>321</v>
      </c>
      <c r="AC321" s="71"/>
      <c r="AD321" s="72"/>
      <c r="AE321" s="78" t="s">
        <v>3001</v>
      </c>
      <c r="AF321" s="78">
        <v>1003</v>
      </c>
      <c r="AG321" s="78">
        <v>9647</v>
      </c>
      <c r="AH321" s="78">
        <v>21138</v>
      </c>
      <c r="AI321" s="78">
        <v>10052</v>
      </c>
      <c r="AJ321" s="78"/>
      <c r="AK321" s="78" t="s">
        <v>3368</v>
      </c>
      <c r="AL321" s="78" t="s">
        <v>3646</v>
      </c>
      <c r="AM321" s="83" t="s">
        <v>3807</v>
      </c>
      <c r="AN321" s="78"/>
      <c r="AO321" s="80">
        <v>40766.610289351855</v>
      </c>
      <c r="AP321" s="83" t="s">
        <v>4105</v>
      </c>
      <c r="AQ321" s="78" t="b">
        <v>0</v>
      </c>
      <c r="AR321" s="78" t="b">
        <v>0</v>
      </c>
      <c r="AS321" s="78" t="b">
        <v>0</v>
      </c>
      <c r="AT321" s="78"/>
      <c r="AU321" s="78">
        <v>54</v>
      </c>
      <c r="AV321" s="83" t="s">
        <v>4181</v>
      </c>
      <c r="AW321" s="78" t="b">
        <v>0</v>
      </c>
      <c r="AX321" s="78" t="s">
        <v>4210</v>
      </c>
      <c r="AY321" s="83" t="s">
        <v>4529</v>
      </c>
      <c r="AZ321" s="78" t="s">
        <v>66</v>
      </c>
      <c r="BA321" s="78" t="str">
        <f>REPLACE(INDEX(GroupVertices[Group],MATCH(Vertices[[#This Row],[Vertex]],GroupVertices[Vertex],0)),1,1,"")</f>
        <v>2</v>
      </c>
      <c r="BB321" s="48"/>
      <c r="BC321" s="48"/>
      <c r="BD321" s="48"/>
      <c r="BE321" s="48"/>
      <c r="BF321" s="48" t="s">
        <v>661</v>
      </c>
      <c r="BG321" s="48" t="s">
        <v>661</v>
      </c>
      <c r="BH321" s="119" t="s">
        <v>5447</v>
      </c>
      <c r="BI321" s="119" t="s">
        <v>5447</v>
      </c>
      <c r="BJ321" s="119" t="s">
        <v>5321</v>
      </c>
      <c r="BK321" s="119" t="s">
        <v>5321</v>
      </c>
      <c r="BL321" s="119">
        <v>0</v>
      </c>
      <c r="BM321" s="123">
        <v>0</v>
      </c>
      <c r="BN321" s="119">
        <v>0</v>
      </c>
      <c r="BO321" s="123">
        <v>0</v>
      </c>
      <c r="BP321" s="119">
        <v>0</v>
      </c>
      <c r="BQ321" s="123">
        <v>0</v>
      </c>
      <c r="BR321" s="119">
        <v>42</v>
      </c>
      <c r="BS321" s="123">
        <v>100</v>
      </c>
      <c r="BT321" s="119">
        <v>42</v>
      </c>
      <c r="BU321" s="2"/>
      <c r="BV321" s="3"/>
      <c r="BW321" s="3"/>
      <c r="BX321" s="3"/>
      <c r="BY321" s="3"/>
    </row>
    <row r="322" spans="1:77" ht="41.45" customHeight="1">
      <c r="A322" s="64" t="s">
        <v>525</v>
      </c>
      <c r="C322" s="65"/>
      <c r="D322" s="65" t="s">
        <v>64</v>
      </c>
      <c r="E322" s="66">
        <v>162.9716611154241</v>
      </c>
      <c r="F322" s="68">
        <v>99.9987692797336</v>
      </c>
      <c r="G322" s="103" t="s">
        <v>998</v>
      </c>
      <c r="H322" s="65"/>
      <c r="I322" s="69" t="s">
        <v>525</v>
      </c>
      <c r="J322" s="70"/>
      <c r="K322" s="70"/>
      <c r="L322" s="69" t="s">
        <v>4946</v>
      </c>
      <c r="M322" s="73">
        <v>1.4101580407854848</v>
      </c>
      <c r="N322" s="74">
        <v>6725.7890625</v>
      </c>
      <c r="O322" s="74">
        <v>3465.4443359375</v>
      </c>
      <c r="P322" s="75"/>
      <c r="Q322" s="76"/>
      <c r="R322" s="76"/>
      <c r="S322" s="88"/>
      <c r="T322" s="48">
        <v>0</v>
      </c>
      <c r="U322" s="48">
        <v>1</v>
      </c>
      <c r="V322" s="49">
        <v>0</v>
      </c>
      <c r="W322" s="49">
        <v>0.000877</v>
      </c>
      <c r="X322" s="49">
        <v>0.001844</v>
      </c>
      <c r="Y322" s="49">
        <v>0.485296</v>
      </c>
      <c r="Z322" s="49">
        <v>0</v>
      </c>
      <c r="AA322" s="49">
        <v>0</v>
      </c>
      <c r="AB322" s="71">
        <v>322</v>
      </c>
      <c r="AC322" s="71"/>
      <c r="AD322" s="72"/>
      <c r="AE322" s="78" t="s">
        <v>3002</v>
      </c>
      <c r="AF322" s="78">
        <v>265</v>
      </c>
      <c r="AG322" s="78">
        <v>463</v>
      </c>
      <c r="AH322" s="78">
        <v>82787</v>
      </c>
      <c r="AI322" s="78">
        <v>5146</v>
      </c>
      <c r="AJ322" s="78"/>
      <c r="AK322" s="78" t="s">
        <v>3369</v>
      </c>
      <c r="AL322" s="78" t="s">
        <v>3647</v>
      </c>
      <c r="AM322" s="83" t="s">
        <v>3808</v>
      </c>
      <c r="AN322" s="78"/>
      <c r="AO322" s="80">
        <v>39599.35490740741</v>
      </c>
      <c r="AP322" s="83" t="s">
        <v>4106</v>
      </c>
      <c r="AQ322" s="78" t="b">
        <v>0</v>
      </c>
      <c r="AR322" s="78" t="b">
        <v>0</v>
      </c>
      <c r="AS322" s="78" t="b">
        <v>0</v>
      </c>
      <c r="AT322" s="78"/>
      <c r="AU322" s="78">
        <v>57</v>
      </c>
      <c r="AV322" s="83" t="s">
        <v>4181</v>
      </c>
      <c r="AW322" s="78" t="b">
        <v>0</v>
      </c>
      <c r="AX322" s="78" t="s">
        <v>4210</v>
      </c>
      <c r="AY322" s="83" t="s">
        <v>4530</v>
      </c>
      <c r="AZ322" s="78" t="s">
        <v>66</v>
      </c>
      <c r="BA322" s="78" t="str">
        <f>REPLACE(INDEX(GroupVertices[Group],MATCH(Vertices[[#This Row],[Vertex]],GroupVertices[Vertex],0)),1,1,"")</f>
        <v>2</v>
      </c>
      <c r="BB322" s="48"/>
      <c r="BC322" s="48"/>
      <c r="BD322" s="48"/>
      <c r="BE322" s="48"/>
      <c r="BF322" s="48" t="s">
        <v>661</v>
      </c>
      <c r="BG322" s="48" t="s">
        <v>661</v>
      </c>
      <c r="BH322" s="119" t="s">
        <v>5447</v>
      </c>
      <c r="BI322" s="119" t="s">
        <v>5447</v>
      </c>
      <c r="BJ322" s="119" t="s">
        <v>5321</v>
      </c>
      <c r="BK322" s="119" t="s">
        <v>5321</v>
      </c>
      <c r="BL322" s="119">
        <v>0</v>
      </c>
      <c r="BM322" s="123">
        <v>0</v>
      </c>
      <c r="BN322" s="119">
        <v>0</v>
      </c>
      <c r="BO322" s="123">
        <v>0</v>
      </c>
      <c r="BP322" s="119">
        <v>0</v>
      </c>
      <c r="BQ322" s="123">
        <v>0</v>
      </c>
      <c r="BR322" s="119">
        <v>42</v>
      </c>
      <c r="BS322" s="123">
        <v>100</v>
      </c>
      <c r="BT322" s="119">
        <v>42</v>
      </c>
      <c r="BU322" s="2"/>
      <c r="BV322" s="3"/>
      <c r="BW322" s="3"/>
      <c r="BX322" s="3"/>
      <c r="BY322" s="3"/>
    </row>
    <row r="323" spans="1:77" ht="41.45" customHeight="1">
      <c r="A323" s="64" t="s">
        <v>526</v>
      </c>
      <c r="C323" s="65"/>
      <c r="D323" s="65" t="s">
        <v>64</v>
      </c>
      <c r="E323" s="66">
        <v>162.1636923693371</v>
      </c>
      <c r="F323" s="68">
        <v>99.99979266483633</v>
      </c>
      <c r="G323" s="103" t="s">
        <v>999</v>
      </c>
      <c r="H323" s="65"/>
      <c r="I323" s="69" t="s">
        <v>526</v>
      </c>
      <c r="J323" s="70"/>
      <c r="K323" s="70"/>
      <c r="L323" s="69" t="s">
        <v>4947</v>
      </c>
      <c r="M323" s="73">
        <v>1.069097898879628</v>
      </c>
      <c r="N323" s="74">
        <v>9575.912109375</v>
      </c>
      <c r="O323" s="74">
        <v>8695.4580078125</v>
      </c>
      <c r="P323" s="75"/>
      <c r="Q323" s="76"/>
      <c r="R323" s="76"/>
      <c r="S323" s="88"/>
      <c r="T323" s="48">
        <v>0</v>
      </c>
      <c r="U323" s="48">
        <v>2</v>
      </c>
      <c r="V323" s="49">
        <v>0</v>
      </c>
      <c r="W323" s="49">
        <v>0.0006</v>
      </c>
      <c r="X323" s="49">
        <v>8E-05</v>
      </c>
      <c r="Y323" s="49">
        <v>0.559317</v>
      </c>
      <c r="Z323" s="49">
        <v>0.5</v>
      </c>
      <c r="AA323" s="49">
        <v>0</v>
      </c>
      <c r="AB323" s="71">
        <v>323</v>
      </c>
      <c r="AC323" s="71"/>
      <c r="AD323" s="72"/>
      <c r="AE323" s="78" t="s">
        <v>3003</v>
      </c>
      <c r="AF323" s="78">
        <v>171</v>
      </c>
      <c r="AG323" s="78">
        <v>78</v>
      </c>
      <c r="AH323" s="78">
        <v>122</v>
      </c>
      <c r="AI323" s="78">
        <v>145</v>
      </c>
      <c r="AJ323" s="78"/>
      <c r="AK323" s="78" t="s">
        <v>3370</v>
      </c>
      <c r="AL323" s="78" t="s">
        <v>3541</v>
      </c>
      <c r="AM323" s="78"/>
      <c r="AN323" s="78"/>
      <c r="AO323" s="80">
        <v>39929.58866898148</v>
      </c>
      <c r="AP323" s="83" t="s">
        <v>4107</v>
      </c>
      <c r="AQ323" s="78" t="b">
        <v>1</v>
      </c>
      <c r="AR323" s="78" t="b">
        <v>0</v>
      </c>
      <c r="AS323" s="78" t="b">
        <v>1</v>
      </c>
      <c r="AT323" s="78"/>
      <c r="AU323" s="78">
        <v>1</v>
      </c>
      <c r="AV323" s="83" t="s">
        <v>4181</v>
      </c>
      <c r="AW323" s="78" t="b">
        <v>0</v>
      </c>
      <c r="AX323" s="78" t="s">
        <v>4210</v>
      </c>
      <c r="AY323" s="83" t="s">
        <v>4531</v>
      </c>
      <c r="AZ323" s="78" t="s">
        <v>66</v>
      </c>
      <c r="BA323" s="78" t="str">
        <f>REPLACE(INDEX(GroupVertices[Group],MATCH(Vertices[[#This Row],[Vertex]],GroupVertices[Vertex],0)),1,1,"")</f>
        <v>3</v>
      </c>
      <c r="BB323" s="48"/>
      <c r="BC323" s="48"/>
      <c r="BD323" s="48"/>
      <c r="BE323" s="48"/>
      <c r="BF323" s="48"/>
      <c r="BG323" s="48"/>
      <c r="BH323" s="119" t="s">
        <v>5433</v>
      </c>
      <c r="BI323" s="119" t="s">
        <v>5433</v>
      </c>
      <c r="BJ323" s="119" t="s">
        <v>5499</v>
      </c>
      <c r="BK323" s="119" t="s">
        <v>5499</v>
      </c>
      <c r="BL323" s="119">
        <v>2</v>
      </c>
      <c r="BM323" s="123">
        <v>5.128205128205129</v>
      </c>
      <c r="BN323" s="119">
        <v>1</v>
      </c>
      <c r="BO323" s="123">
        <v>2.5641025641025643</v>
      </c>
      <c r="BP323" s="119">
        <v>1</v>
      </c>
      <c r="BQ323" s="123">
        <v>2.5641025641025643</v>
      </c>
      <c r="BR323" s="119">
        <v>36</v>
      </c>
      <c r="BS323" s="123">
        <v>92.3076923076923</v>
      </c>
      <c r="BT323" s="119">
        <v>39</v>
      </c>
      <c r="BU323" s="2"/>
      <c r="BV323" s="3"/>
      <c r="BW323" s="3"/>
      <c r="BX323" s="3"/>
      <c r="BY323" s="3"/>
    </row>
    <row r="324" spans="1:77" ht="41.45" customHeight="1">
      <c r="A324" s="64" t="s">
        <v>527</v>
      </c>
      <c r="C324" s="65"/>
      <c r="D324" s="65" t="s">
        <v>64</v>
      </c>
      <c r="E324" s="66">
        <v>162.08814204502767</v>
      </c>
      <c r="F324" s="68">
        <v>99.9998883579888</v>
      </c>
      <c r="G324" s="103" t="s">
        <v>1000</v>
      </c>
      <c r="H324" s="65"/>
      <c r="I324" s="69" t="s">
        <v>527</v>
      </c>
      <c r="J324" s="70"/>
      <c r="K324" s="70"/>
      <c r="L324" s="69" t="s">
        <v>4948</v>
      </c>
      <c r="M324" s="73">
        <v>1.0372065609351844</v>
      </c>
      <c r="N324" s="74">
        <v>5978.626953125</v>
      </c>
      <c r="O324" s="74">
        <v>5727.32080078125</v>
      </c>
      <c r="P324" s="75"/>
      <c r="Q324" s="76"/>
      <c r="R324" s="76"/>
      <c r="S324" s="88"/>
      <c r="T324" s="48">
        <v>0</v>
      </c>
      <c r="U324" s="48">
        <v>1</v>
      </c>
      <c r="V324" s="49">
        <v>0</v>
      </c>
      <c r="W324" s="49">
        <v>0.000877</v>
      </c>
      <c r="X324" s="49">
        <v>0.001844</v>
      </c>
      <c r="Y324" s="49">
        <v>0.485296</v>
      </c>
      <c r="Z324" s="49">
        <v>0</v>
      </c>
      <c r="AA324" s="49">
        <v>0</v>
      </c>
      <c r="AB324" s="71">
        <v>324</v>
      </c>
      <c r="AC324" s="71"/>
      <c r="AD324" s="72"/>
      <c r="AE324" s="78" t="s">
        <v>3004</v>
      </c>
      <c r="AF324" s="78">
        <v>93</v>
      </c>
      <c r="AG324" s="78">
        <v>42</v>
      </c>
      <c r="AH324" s="78">
        <v>506</v>
      </c>
      <c r="AI324" s="78">
        <v>730</v>
      </c>
      <c r="AJ324" s="78"/>
      <c r="AK324" s="78" t="s">
        <v>3371</v>
      </c>
      <c r="AL324" s="78" t="s">
        <v>3648</v>
      </c>
      <c r="AM324" s="78"/>
      <c r="AN324" s="78"/>
      <c r="AO324" s="80">
        <v>43603.27269675926</v>
      </c>
      <c r="AP324" s="83" t="s">
        <v>4108</v>
      </c>
      <c r="AQ324" s="78" t="b">
        <v>1</v>
      </c>
      <c r="AR324" s="78" t="b">
        <v>0</v>
      </c>
      <c r="AS324" s="78" t="b">
        <v>0</v>
      </c>
      <c r="AT324" s="78"/>
      <c r="AU324" s="78">
        <v>0</v>
      </c>
      <c r="AV324" s="78"/>
      <c r="AW324" s="78" t="b">
        <v>0</v>
      </c>
      <c r="AX324" s="78" t="s">
        <v>4210</v>
      </c>
      <c r="AY324" s="83" t="s">
        <v>4532</v>
      </c>
      <c r="AZ324" s="78" t="s">
        <v>66</v>
      </c>
      <c r="BA324" s="78" t="str">
        <f>REPLACE(INDEX(GroupVertices[Group],MATCH(Vertices[[#This Row],[Vertex]],GroupVertices[Vertex],0)),1,1,"")</f>
        <v>2</v>
      </c>
      <c r="BB324" s="48"/>
      <c r="BC324" s="48"/>
      <c r="BD324" s="48"/>
      <c r="BE324" s="48"/>
      <c r="BF324" s="48" t="s">
        <v>661</v>
      </c>
      <c r="BG324" s="48" t="s">
        <v>661</v>
      </c>
      <c r="BH324" s="119" t="s">
        <v>5447</v>
      </c>
      <c r="BI324" s="119" t="s">
        <v>5447</v>
      </c>
      <c r="BJ324" s="119" t="s">
        <v>5321</v>
      </c>
      <c r="BK324" s="119" t="s">
        <v>5321</v>
      </c>
      <c r="BL324" s="119">
        <v>0</v>
      </c>
      <c r="BM324" s="123">
        <v>0</v>
      </c>
      <c r="BN324" s="119">
        <v>0</v>
      </c>
      <c r="BO324" s="123">
        <v>0</v>
      </c>
      <c r="BP324" s="119">
        <v>0</v>
      </c>
      <c r="BQ324" s="123">
        <v>0</v>
      </c>
      <c r="BR324" s="119">
        <v>42</v>
      </c>
      <c r="BS324" s="123">
        <v>100</v>
      </c>
      <c r="BT324" s="119">
        <v>42</v>
      </c>
      <c r="BU324" s="2"/>
      <c r="BV324" s="3"/>
      <c r="BW324" s="3"/>
      <c r="BX324" s="3"/>
      <c r="BY324" s="3"/>
    </row>
    <row r="325" spans="1:77" ht="41.45" customHeight="1">
      <c r="A325" s="64" t="s">
        <v>528</v>
      </c>
      <c r="C325" s="65"/>
      <c r="D325" s="65" t="s">
        <v>64</v>
      </c>
      <c r="E325" s="66">
        <v>163.71457263780022</v>
      </c>
      <c r="F325" s="68">
        <v>99.9978282970677</v>
      </c>
      <c r="G325" s="103" t="s">
        <v>1001</v>
      </c>
      <c r="H325" s="65"/>
      <c r="I325" s="69" t="s">
        <v>528</v>
      </c>
      <c r="J325" s="70"/>
      <c r="K325" s="70"/>
      <c r="L325" s="69" t="s">
        <v>4949</v>
      </c>
      <c r="M325" s="73">
        <v>1.7237561972391817</v>
      </c>
      <c r="N325" s="74">
        <v>7302.1474609375</v>
      </c>
      <c r="O325" s="74">
        <v>7236.939453125</v>
      </c>
      <c r="P325" s="75"/>
      <c r="Q325" s="76"/>
      <c r="R325" s="76"/>
      <c r="S325" s="88"/>
      <c r="T325" s="48">
        <v>0</v>
      </c>
      <c r="U325" s="48">
        <v>1</v>
      </c>
      <c r="V325" s="49">
        <v>0</v>
      </c>
      <c r="W325" s="49">
        <v>0.000877</v>
      </c>
      <c r="X325" s="49">
        <v>0.001844</v>
      </c>
      <c r="Y325" s="49">
        <v>0.485296</v>
      </c>
      <c r="Z325" s="49">
        <v>0</v>
      </c>
      <c r="AA325" s="49">
        <v>0</v>
      </c>
      <c r="AB325" s="71">
        <v>325</v>
      </c>
      <c r="AC325" s="71"/>
      <c r="AD325" s="72"/>
      <c r="AE325" s="78" t="s">
        <v>3005</v>
      </c>
      <c r="AF325" s="78">
        <v>772</v>
      </c>
      <c r="AG325" s="78">
        <v>817</v>
      </c>
      <c r="AH325" s="78">
        <v>28928</v>
      </c>
      <c r="AI325" s="78">
        <v>12539</v>
      </c>
      <c r="AJ325" s="78"/>
      <c r="AK325" s="78" t="s">
        <v>3372</v>
      </c>
      <c r="AL325" s="78"/>
      <c r="AM325" s="78"/>
      <c r="AN325" s="78"/>
      <c r="AO325" s="80">
        <v>40174.580509259256</v>
      </c>
      <c r="AP325" s="83" t="s">
        <v>4109</v>
      </c>
      <c r="AQ325" s="78" t="b">
        <v>0</v>
      </c>
      <c r="AR325" s="78" t="b">
        <v>0</v>
      </c>
      <c r="AS325" s="78" t="b">
        <v>0</v>
      </c>
      <c r="AT325" s="78"/>
      <c r="AU325" s="78">
        <v>28</v>
      </c>
      <c r="AV325" s="83" t="s">
        <v>4193</v>
      </c>
      <c r="AW325" s="78" t="b">
        <v>0</v>
      </c>
      <c r="AX325" s="78" t="s">
        <v>4210</v>
      </c>
      <c r="AY325" s="83" t="s">
        <v>4533</v>
      </c>
      <c r="AZ325" s="78" t="s">
        <v>66</v>
      </c>
      <c r="BA325" s="78" t="str">
        <f>REPLACE(INDEX(GroupVertices[Group],MATCH(Vertices[[#This Row],[Vertex]],GroupVertices[Vertex],0)),1,1,"")</f>
        <v>2</v>
      </c>
      <c r="BB325" s="48"/>
      <c r="BC325" s="48"/>
      <c r="BD325" s="48"/>
      <c r="BE325" s="48"/>
      <c r="BF325" s="48" t="s">
        <v>661</v>
      </c>
      <c r="BG325" s="48" t="s">
        <v>661</v>
      </c>
      <c r="BH325" s="119" t="s">
        <v>5447</v>
      </c>
      <c r="BI325" s="119" t="s">
        <v>5447</v>
      </c>
      <c r="BJ325" s="119" t="s">
        <v>5321</v>
      </c>
      <c r="BK325" s="119" t="s">
        <v>5321</v>
      </c>
      <c r="BL325" s="119">
        <v>0</v>
      </c>
      <c r="BM325" s="123">
        <v>0</v>
      </c>
      <c r="BN325" s="119">
        <v>0</v>
      </c>
      <c r="BO325" s="123">
        <v>0</v>
      </c>
      <c r="BP325" s="119">
        <v>0</v>
      </c>
      <c r="BQ325" s="123">
        <v>0</v>
      </c>
      <c r="BR325" s="119">
        <v>42</v>
      </c>
      <c r="BS325" s="123">
        <v>100</v>
      </c>
      <c r="BT325" s="119">
        <v>42</v>
      </c>
      <c r="BU325" s="2"/>
      <c r="BV325" s="3"/>
      <c r="BW325" s="3"/>
      <c r="BX325" s="3"/>
      <c r="BY325" s="3"/>
    </row>
    <row r="326" spans="1:77" ht="41.45" customHeight="1">
      <c r="A326" s="64" t="s">
        <v>529</v>
      </c>
      <c r="C326" s="65"/>
      <c r="D326" s="65" t="s">
        <v>64</v>
      </c>
      <c r="E326" s="66">
        <v>166.47006085497483</v>
      </c>
      <c r="F326" s="68">
        <v>99.9943381551459</v>
      </c>
      <c r="G326" s="103" t="s">
        <v>1002</v>
      </c>
      <c r="H326" s="65"/>
      <c r="I326" s="69" t="s">
        <v>529</v>
      </c>
      <c r="J326" s="70"/>
      <c r="K326" s="70"/>
      <c r="L326" s="69" t="s">
        <v>4950</v>
      </c>
      <c r="M326" s="73">
        <v>2.8869041617129216</v>
      </c>
      <c r="N326" s="74">
        <v>7342.28515625</v>
      </c>
      <c r="O326" s="74">
        <v>6899.37060546875</v>
      </c>
      <c r="P326" s="75"/>
      <c r="Q326" s="76"/>
      <c r="R326" s="76"/>
      <c r="S326" s="88"/>
      <c r="T326" s="48">
        <v>0</v>
      </c>
      <c r="U326" s="48">
        <v>1</v>
      </c>
      <c r="V326" s="49">
        <v>0</v>
      </c>
      <c r="W326" s="49">
        <v>0.000877</v>
      </c>
      <c r="X326" s="49">
        <v>0.001844</v>
      </c>
      <c r="Y326" s="49">
        <v>0.485296</v>
      </c>
      <c r="Z326" s="49">
        <v>0</v>
      </c>
      <c r="AA326" s="49">
        <v>0</v>
      </c>
      <c r="AB326" s="71">
        <v>326</v>
      </c>
      <c r="AC326" s="71"/>
      <c r="AD326" s="72"/>
      <c r="AE326" s="78" t="s">
        <v>3006</v>
      </c>
      <c r="AF326" s="78">
        <v>1248</v>
      </c>
      <c r="AG326" s="78">
        <v>2130</v>
      </c>
      <c r="AH326" s="78">
        <v>32386</v>
      </c>
      <c r="AI326" s="78">
        <v>2789</v>
      </c>
      <c r="AJ326" s="78"/>
      <c r="AK326" s="78" t="s">
        <v>3373</v>
      </c>
      <c r="AL326" s="78" t="s">
        <v>3649</v>
      </c>
      <c r="AM326" s="83" t="s">
        <v>3809</v>
      </c>
      <c r="AN326" s="78"/>
      <c r="AO326" s="80">
        <v>39998.565300925926</v>
      </c>
      <c r="AP326" s="83" t="s">
        <v>4110</v>
      </c>
      <c r="AQ326" s="78" t="b">
        <v>0</v>
      </c>
      <c r="AR326" s="78" t="b">
        <v>0</v>
      </c>
      <c r="AS326" s="78" t="b">
        <v>1</v>
      </c>
      <c r="AT326" s="78"/>
      <c r="AU326" s="78">
        <v>179</v>
      </c>
      <c r="AV326" s="83" t="s">
        <v>4184</v>
      </c>
      <c r="AW326" s="78" t="b">
        <v>0</v>
      </c>
      <c r="AX326" s="78" t="s">
        <v>4210</v>
      </c>
      <c r="AY326" s="83" t="s">
        <v>4534</v>
      </c>
      <c r="AZ326" s="78" t="s">
        <v>66</v>
      </c>
      <c r="BA326" s="78" t="str">
        <f>REPLACE(INDEX(GroupVertices[Group],MATCH(Vertices[[#This Row],[Vertex]],GroupVertices[Vertex],0)),1,1,"")</f>
        <v>2</v>
      </c>
      <c r="BB326" s="48"/>
      <c r="BC326" s="48"/>
      <c r="BD326" s="48"/>
      <c r="BE326" s="48"/>
      <c r="BF326" s="48" t="s">
        <v>661</v>
      </c>
      <c r="BG326" s="48" t="s">
        <v>661</v>
      </c>
      <c r="BH326" s="119" t="s">
        <v>5447</v>
      </c>
      <c r="BI326" s="119" t="s">
        <v>5447</v>
      </c>
      <c r="BJ326" s="119" t="s">
        <v>5321</v>
      </c>
      <c r="BK326" s="119" t="s">
        <v>5321</v>
      </c>
      <c r="BL326" s="119">
        <v>0</v>
      </c>
      <c r="BM326" s="123">
        <v>0</v>
      </c>
      <c r="BN326" s="119">
        <v>0</v>
      </c>
      <c r="BO326" s="123">
        <v>0</v>
      </c>
      <c r="BP326" s="119">
        <v>0</v>
      </c>
      <c r="BQ326" s="123">
        <v>0</v>
      </c>
      <c r="BR326" s="119">
        <v>42</v>
      </c>
      <c r="BS326" s="123">
        <v>100</v>
      </c>
      <c r="BT326" s="119">
        <v>42</v>
      </c>
      <c r="BU326" s="2"/>
      <c r="BV326" s="3"/>
      <c r="BW326" s="3"/>
      <c r="BX326" s="3"/>
      <c r="BY326" s="3"/>
    </row>
    <row r="327" spans="1:77" ht="41.45" customHeight="1">
      <c r="A327" s="64" t="s">
        <v>530</v>
      </c>
      <c r="C327" s="65"/>
      <c r="D327" s="65" t="s">
        <v>64</v>
      </c>
      <c r="E327" s="66">
        <v>166.90237659963438</v>
      </c>
      <c r="F327" s="68">
        <v>99.99379057766235</v>
      </c>
      <c r="G327" s="103" t="s">
        <v>1003</v>
      </c>
      <c r="H327" s="65"/>
      <c r="I327" s="69" t="s">
        <v>530</v>
      </c>
      <c r="J327" s="70"/>
      <c r="K327" s="70"/>
      <c r="L327" s="69" t="s">
        <v>4951</v>
      </c>
      <c r="M327" s="73">
        <v>3.0693934843950164</v>
      </c>
      <c r="N327" s="74">
        <v>6425.19677734375</v>
      </c>
      <c r="O327" s="74">
        <v>9459.8896484375</v>
      </c>
      <c r="P327" s="75"/>
      <c r="Q327" s="76"/>
      <c r="R327" s="76"/>
      <c r="S327" s="88"/>
      <c r="T327" s="48">
        <v>0</v>
      </c>
      <c r="U327" s="48">
        <v>1</v>
      </c>
      <c r="V327" s="49">
        <v>0</v>
      </c>
      <c r="W327" s="49">
        <v>0.000877</v>
      </c>
      <c r="X327" s="49">
        <v>0.001844</v>
      </c>
      <c r="Y327" s="49">
        <v>0.485296</v>
      </c>
      <c r="Z327" s="49">
        <v>0</v>
      </c>
      <c r="AA327" s="49">
        <v>0</v>
      </c>
      <c r="AB327" s="71">
        <v>327</v>
      </c>
      <c r="AC327" s="71"/>
      <c r="AD327" s="72"/>
      <c r="AE327" s="78" t="s">
        <v>3007</v>
      </c>
      <c r="AF327" s="78">
        <v>396</v>
      </c>
      <c r="AG327" s="78">
        <v>2336</v>
      </c>
      <c r="AH327" s="78">
        <v>4682</v>
      </c>
      <c r="AI327" s="78">
        <v>6755</v>
      </c>
      <c r="AJ327" s="78"/>
      <c r="AK327" s="78" t="s">
        <v>3374</v>
      </c>
      <c r="AL327" s="78" t="s">
        <v>3650</v>
      </c>
      <c r="AM327" s="83" t="s">
        <v>3810</v>
      </c>
      <c r="AN327" s="78"/>
      <c r="AO327" s="80">
        <v>42961.688888888886</v>
      </c>
      <c r="AP327" s="83" t="s">
        <v>4111</v>
      </c>
      <c r="AQ327" s="78" t="b">
        <v>1</v>
      </c>
      <c r="AR327" s="78" t="b">
        <v>0</v>
      </c>
      <c r="AS327" s="78" t="b">
        <v>0</v>
      </c>
      <c r="AT327" s="78"/>
      <c r="AU327" s="78">
        <v>19</v>
      </c>
      <c r="AV327" s="78"/>
      <c r="AW327" s="78" t="b">
        <v>0</v>
      </c>
      <c r="AX327" s="78" t="s">
        <v>4210</v>
      </c>
      <c r="AY327" s="83" t="s">
        <v>4535</v>
      </c>
      <c r="AZ327" s="78" t="s">
        <v>66</v>
      </c>
      <c r="BA327" s="78" t="str">
        <f>REPLACE(INDEX(GroupVertices[Group],MATCH(Vertices[[#This Row],[Vertex]],GroupVertices[Vertex],0)),1,1,"")</f>
        <v>2</v>
      </c>
      <c r="BB327" s="48"/>
      <c r="BC327" s="48"/>
      <c r="BD327" s="48"/>
      <c r="BE327" s="48"/>
      <c r="BF327" s="48" t="s">
        <v>661</v>
      </c>
      <c r="BG327" s="48" t="s">
        <v>661</v>
      </c>
      <c r="BH327" s="119" t="s">
        <v>5447</v>
      </c>
      <c r="BI327" s="119" t="s">
        <v>5447</v>
      </c>
      <c r="BJ327" s="119" t="s">
        <v>5321</v>
      </c>
      <c r="BK327" s="119" t="s">
        <v>5321</v>
      </c>
      <c r="BL327" s="119">
        <v>0</v>
      </c>
      <c r="BM327" s="123">
        <v>0</v>
      </c>
      <c r="BN327" s="119">
        <v>0</v>
      </c>
      <c r="BO327" s="123">
        <v>0</v>
      </c>
      <c r="BP327" s="119">
        <v>0</v>
      </c>
      <c r="BQ327" s="123">
        <v>0</v>
      </c>
      <c r="BR327" s="119">
        <v>42</v>
      </c>
      <c r="BS327" s="123">
        <v>100</v>
      </c>
      <c r="BT327" s="119">
        <v>42</v>
      </c>
      <c r="BU327" s="2"/>
      <c r="BV327" s="3"/>
      <c r="BW327" s="3"/>
      <c r="BX327" s="3"/>
      <c r="BY327" s="3"/>
    </row>
    <row r="328" spans="1:77" ht="41.45" customHeight="1">
      <c r="A328" s="64" t="s">
        <v>531</v>
      </c>
      <c r="C328" s="65"/>
      <c r="D328" s="65" t="s">
        <v>64</v>
      </c>
      <c r="E328" s="66">
        <v>162.02098620119708</v>
      </c>
      <c r="F328" s="68">
        <v>99.99997341856876</v>
      </c>
      <c r="G328" s="103" t="s">
        <v>723</v>
      </c>
      <c r="H328" s="65"/>
      <c r="I328" s="69" t="s">
        <v>531</v>
      </c>
      <c r="J328" s="70"/>
      <c r="K328" s="70"/>
      <c r="L328" s="69" t="s">
        <v>4952</v>
      </c>
      <c r="M328" s="73">
        <v>1.0088587049845676</v>
      </c>
      <c r="N328" s="74">
        <v>6787.2734375</v>
      </c>
      <c r="O328" s="74">
        <v>9202.8232421875</v>
      </c>
      <c r="P328" s="75"/>
      <c r="Q328" s="76"/>
      <c r="R328" s="76"/>
      <c r="S328" s="88"/>
      <c r="T328" s="48">
        <v>0</v>
      </c>
      <c r="U328" s="48">
        <v>1</v>
      </c>
      <c r="V328" s="49">
        <v>0</v>
      </c>
      <c r="W328" s="49">
        <v>0.000877</v>
      </c>
      <c r="X328" s="49">
        <v>0.001844</v>
      </c>
      <c r="Y328" s="49">
        <v>0.485296</v>
      </c>
      <c r="Z328" s="49">
        <v>0</v>
      </c>
      <c r="AA328" s="49">
        <v>0</v>
      </c>
      <c r="AB328" s="71">
        <v>328</v>
      </c>
      <c r="AC328" s="71"/>
      <c r="AD328" s="72"/>
      <c r="AE328" s="78" t="s">
        <v>3008</v>
      </c>
      <c r="AF328" s="78">
        <v>93</v>
      </c>
      <c r="AG328" s="78">
        <v>10</v>
      </c>
      <c r="AH328" s="78">
        <v>188</v>
      </c>
      <c r="AI328" s="78">
        <v>595</v>
      </c>
      <c r="AJ328" s="78"/>
      <c r="AK328" s="78"/>
      <c r="AL328" s="78"/>
      <c r="AM328" s="78"/>
      <c r="AN328" s="78"/>
      <c r="AO328" s="80">
        <v>40262.66166666667</v>
      </c>
      <c r="AP328" s="78"/>
      <c r="AQ328" s="78" t="b">
        <v>1</v>
      </c>
      <c r="AR328" s="78" t="b">
        <v>1</v>
      </c>
      <c r="AS328" s="78" t="b">
        <v>0</v>
      </c>
      <c r="AT328" s="78"/>
      <c r="AU328" s="78">
        <v>0</v>
      </c>
      <c r="AV328" s="83" t="s">
        <v>4181</v>
      </c>
      <c r="AW328" s="78" t="b">
        <v>0</v>
      </c>
      <c r="AX328" s="78" t="s">
        <v>4210</v>
      </c>
      <c r="AY328" s="83" t="s">
        <v>4536</v>
      </c>
      <c r="AZ328" s="78" t="s">
        <v>66</v>
      </c>
      <c r="BA328" s="78" t="str">
        <f>REPLACE(INDEX(GroupVertices[Group],MATCH(Vertices[[#This Row],[Vertex]],GroupVertices[Vertex],0)),1,1,"")</f>
        <v>2</v>
      </c>
      <c r="BB328" s="48"/>
      <c r="BC328" s="48"/>
      <c r="BD328" s="48"/>
      <c r="BE328" s="48"/>
      <c r="BF328" s="48" t="s">
        <v>661</v>
      </c>
      <c r="BG328" s="48" t="s">
        <v>661</v>
      </c>
      <c r="BH328" s="119" t="s">
        <v>5447</v>
      </c>
      <c r="BI328" s="119" t="s">
        <v>5447</v>
      </c>
      <c r="BJ328" s="119" t="s">
        <v>5321</v>
      </c>
      <c r="BK328" s="119" t="s">
        <v>5321</v>
      </c>
      <c r="BL328" s="119">
        <v>0</v>
      </c>
      <c r="BM328" s="123">
        <v>0</v>
      </c>
      <c r="BN328" s="119">
        <v>0</v>
      </c>
      <c r="BO328" s="123">
        <v>0</v>
      </c>
      <c r="BP328" s="119">
        <v>0</v>
      </c>
      <c r="BQ328" s="123">
        <v>0</v>
      </c>
      <c r="BR328" s="119">
        <v>42</v>
      </c>
      <c r="BS328" s="123">
        <v>100</v>
      </c>
      <c r="BT328" s="119">
        <v>42</v>
      </c>
      <c r="BU328" s="2"/>
      <c r="BV328" s="3"/>
      <c r="BW328" s="3"/>
      <c r="BX328" s="3"/>
      <c r="BY328" s="3"/>
    </row>
    <row r="329" spans="1:77" ht="41.45" customHeight="1">
      <c r="A329" s="64" t="s">
        <v>532</v>
      </c>
      <c r="C329" s="65"/>
      <c r="D329" s="65" t="s">
        <v>64</v>
      </c>
      <c r="E329" s="66">
        <v>167.4312288698004</v>
      </c>
      <c r="F329" s="68">
        <v>99.9931207255951</v>
      </c>
      <c r="G329" s="103" t="s">
        <v>1004</v>
      </c>
      <c r="H329" s="65"/>
      <c r="I329" s="69" t="s">
        <v>532</v>
      </c>
      <c r="J329" s="70"/>
      <c r="K329" s="70"/>
      <c r="L329" s="69" t="s">
        <v>4953</v>
      </c>
      <c r="M329" s="73">
        <v>3.2926328500061226</v>
      </c>
      <c r="N329" s="74">
        <v>4807.61328125</v>
      </c>
      <c r="O329" s="74">
        <v>4123.6240234375</v>
      </c>
      <c r="P329" s="75"/>
      <c r="Q329" s="76"/>
      <c r="R329" s="76"/>
      <c r="S329" s="88"/>
      <c r="T329" s="48">
        <v>0</v>
      </c>
      <c r="U329" s="48">
        <v>1</v>
      </c>
      <c r="V329" s="49">
        <v>0</v>
      </c>
      <c r="W329" s="49">
        <v>0.000877</v>
      </c>
      <c r="X329" s="49">
        <v>0.001844</v>
      </c>
      <c r="Y329" s="49">
        <v>0.485296</v>
      </c>
      <c r="Z329" s="49">
        <v>0</v>
      </c>
      <c r="AA329" s="49">
        <v>0</v>
      </c>
      <c r="AB329" s="71">
        <v>329</v>
      </c>
      <c r="AC329" s="71"/>
      <c r="AD329" s="72"/>
      <c r="AE329" s="78" t="s">
        <v>3009</v>
      </c>
      <c r="AF329" s="78">
        <v>1866</v>
      </c>
      <c r="AG329" s="78">
        <v>2588</v>
      </c>
      <c r="AH329" s="78">
        <v>6439</v>
      </c>
      <c r="AI329" s="78">
        <v>1789</v>
      </c>
      <c r="AJ329" s="78"/>
      <c r="AK329" s="78" t="s">
        <v>3375</v>
      </c>
      <c r="AL329" s="78"/>
      <c r="AM329" s="78"/>
      <c r="AN329" s="78"/>
      <c r="AO329" s="80">
        <v>40209.30695601852</v>
      </c>
      <c r="AP329" s="83" t="s">
        <v>4112</v>
      </c>
      <c r="AQ329" s="78" t="b">
        <v>1</v>
      </c>
      <c r="AR329" s="78" t="b">
        <v>0</v>
      </c>
      <c r="AS329" s="78" t="b">
        <v>0</v>
      </c>
      <c r="AT329" s="78"/>
      <c r="AU329" s="78">
        <v>184</v>
      </c>
      <c r="AV329" s="83" t="s">
        <v>4181</v>
      </c>
      <c r="AW329" s="78" t="b">
        <v>0</v>
      </c>
      <c r="AX329" s="78" t="s">
        <v>4210</v>
      </c>
      <c r="AY329" s="83" t="s">
        <v>4537</v>
      </c>
      <c r="AZ329" s="78" t="s">
        <v>66</v>
      </c>
      <c r="BA329" s="78" t="str">
        <f>REPLACE(INDEX(GroupVertices[Group],MATCH(Vertices[[#This Row],[Vertex]],GroupVertices[Vertex],0)),1,1,"")</f>
        <v>2</v>
      </c>
      <c r="BB329" s="48"/>
      <c r="BC329" s="48"/>
      <c r="BD329" s="48"/>
      <c r="BE329" s="48"/>
      <c r="BF329" s="48" t="s">
        <v>661</v>
      </c>
      <c r="BG329" s="48" t="s">
        <v>661</v>
      </c>
      <c r="BH329" s="119" t="s">
        <v>5447</v>
      </c>
      <c r="BI329" s="119" t="s">
        <v>5447</v>
      </c>
      <c r="BJ329" s="119" t="s">
        <v>5321</v>
      </c>
      <c r="BK329" s="119" t="s">
        <v>5321</v>
      </c>
      <c r="BL329" s="119">
        <v>0</v>
      </c>
      <c r="BM329" s="123">
        <v>0</v>
      </c>
      <c r="BN329" s="119">
        <v>0</v>
      </c>
      <c r="BO329" s="123">
        <v>0</v>
      </c>
      <c r="BP329" s="119">
        <v>0</v>
      </c>
      <c r="BQ329" s="123">
        <v>0</v>
      </c>
      <c r="BR329" s="119">
        <v>42</v>
      </c>
      <c r="BS329" s="123">
        <v>100</v>
      </c>
      <c r="BT329" s="119">
        <v>42</v>
      </c>
      <c r="BU329" s="2"/>
      <c r="BV329" s="3"/>
      <c r="BW329" s="3"/>
      <c r="BX329" s="3"/>
      <c r="BY329" s="3"/>
    </row>
    <row r="330" spans="1:77" ht="41.45" customHeight="1">
      <c r="A330" s="64" t="s">
        <v>533</v>
      </c>
      <c r="C330" s="65"/>
      <c r="D330" s="65" t="s">
        <v>64</v>
      </c>
      <c r="E330" s="66">
        <v>162.5876136335178</v>
      </c>
      <c r="F330" s="68">
        <v>99.99925571992529</v>
      </c>
      <c r="G330" s="103" t="s">
        <v>1005</v>
      </c>
      <c r="H330" s="65"/>
      <c r="I330" s="69" t="s">
        <v>533</v>
      </c>
      <c r="J330" s="70"/>
      <c r="K330" s="70"/>
      <c r="L330" s="69" t="s">
        <v>4954</v>
      </c>
      <c r="M330" s="73">
        <v>1.2480437395678958</v>
      </c>
      <c r="N330" s="74">
        <v>5535.326171875</v>
      </c>
      <c r="O330" s="74">
        <v>7091.19140625</v>
      </c>
      <c r="P330" s="75"/>
      <c r="Q330" s="76"/>
      <c r="R330" s="76"/>
      <c r="S330" s="88"/>
      <c r="T330" s="48">
        <v>0</v>
      </c>
      <c r="U330" s="48">
        <v>1</v>
      </c>
      <c r="V330" s="49">
        <v>0</v>
      </c>
      <c r="W330" s="49">
        <v>0.000877</v>
      </c>
      <c r="X330" s="49">
        <v>0.001844</v>
      </c>
      <c r="Y330" s="49">
        <v>0.485296</v>
      </c>
      <c r="Z330" s="49">
        <v>0</v>
      </c>
      <c r="AA330" s="49">
        <v>0</v>
      </c>
      <c r="AB330" s="71">
        <v>330</v>
      </c>
      <c r="AC330" s="71"/>
      <c r="AD330" s="72"/>
      <c r="AE330" s="78" t="s">
        <v>3010</v>
      </c>
      <c r="AF330" s="78">
        <v>1097</v>
      </c>
      <c r="AG330" s="78">
        <v>280</v>
      </c>
      <c r="AH330" s="78">
        <v>5363</v>
      </c>
      <c r="AI330" s="78">
        <v>1061</v>
      </c>
      <c r="AJ330" s="78"/>
      <c r="AK330" s="78" t="s">
        <v>3376</v>
      </c>
      <c r="AL330" s="78" t="s">
        <v>3651</v>
      </c>
      <c r="AM330" s="78"/>
      <c r="AN330" s="78"/>
      <c r="AO330" s="80">
        <v>42747.627974537034</v>
      </c>
      <c r="AP330" s="83" t="s">
        <v>4113</v>
      </c>
      <c r="AQ330" s="78" t="b">
        <v>0</v>
      </c>
      <c r="AR330" s="78" t="b">
        <v>0</v>
      </c>
      <c r="AS330" s="78" t="b">
        <v>0</v>
      </c>
      <c r="AT330" s="78"/>
      <c r="AU330" s="78">
        <v>2</v>
      </c>
      <c r="AV330" s="83" t="s">
        <v>4181</v>
      </c>
      <c r="AW330" s="78" t="b">
        <v>0</v>
      </c>
      <c r="AX330" s="78" t="s">
        <v>4210</v>
      </c>
      <c r="AY330" s="83" t="s">
        <v>4538</v>
      </c>
      <c r="AZ330" s="78" t="s">
        <v>66</v>
      </c>
      <c r="BA330" s="78" t="str">
        <f>REPLACE(INDEX(GroupVertices[Group],MATCH(Vertices[[#This Row],[Vertex]],GroupVertices[Vertex],0)),1,1,"")</f>
        <v>2</v>
      </c>
      <c r="BB330" s="48"/>
      <c r="BC330" s="48"/>
      <c r="BD330" s="48"/>
      <c r="BE330" s="48"/>
      <c r="BF330" s="48" t="s">
        <v>661</v>
      </c>
      <c r="BG330" s="48" t="s">
        <v>661</v>
      </c>
      <c r="BH330" s="119" t="s">
        <v>5447</v>
      </c>
      <c r="BI330" s="119" t="s">
        <v>5447</v>
      </c>
      <c r="BJ330" s="119" t="s">
        <v>5321</v>
      </c>
      <c r="BK330" s="119" t="s">
        <v>5321</v>
      </c>
      <c r="BL330" s="119">
        <v>0</v>
      </c>
      <c r="BM330" s="123">
        <v>0</v>
      </c>
      <c r="BN330" s="119">
        <v>0</v>
      </c>
      <c r="BO330" s="123">
        <v>0</v>
      </c>
      <c r="BP330" s="119">
        <v>0</v>
      </c>
      <c r="BQ330" s="123">
        <v>0</v>
      </c>
      <c r="BR330" s="119">
        <v>42</v>
      </c>
      <c r="BS330" s="123">
        <v>100</v>
      </c>
      <c r="BT330" s="119">
        <v>42</v>
      </c>
      <c r="BU330" s="2"/>
      <c r="BV330" s="3"/>
      <c r="BW330" s="3"/>
      <c r="BX330" s="3"/>
      <c r="BY330" s="3"/>
    </row>
    <row r="331" spans="1:77" ht="41.45" customHeight="1">
      <c r="A331" s="64" t="s">
        <v>534</v>
      </c>
      <c r="C331" s="65"/>
      <c r="D331" s="65" t="s">
        <v>64</v>
      </c>
      <c r="E331" s="66">
        <v>162.02728206155618</v>
      </c>
      <c r="F331" s="68">
        <v>99.99996544413939</v>
      </c>
      <c r="G331" s="103" t="s">
        <v>1006</v>
      </c>
      <c r="H331" s="65"/>
      <c r="I331" s="69" t="s">
        <v>534</v>
      </c>
      <c r="J331" s="70"/>
      <c r="K331" s="70"/>
      <c r="L331" s="69" t="s">
        <v>4955</v>
      </c>
      <c r="M331" s="73">
        <v>1.0115163164799381</v>
      </c>
      <c r="N331" s="74">
        <v>9216.1025390625</v>
      </c>
      <c r="O331" s="74">
        <v>1303.7908935546875</v>
      </c>
      <c r="P331" s="75"/>
      <c r="Q331" s="76"/>
      <c r="R331" s="76"/>
      <c r="S331" s="88"/>
      <c r="T331" s="48">
        <v>1</v>
      </c>
      <c r="U331" s="48">
        <v>1</v>
      </c>
      <c r="V331" s="49">
        <v>0</v>
      </c>
      <c r="W331" s="49">
        <v>0</v>
      </c>
      <c r="X331" s="49">
        <v>0</v>
      </c>
      <c r="Y331" s="49">
        <v>0.999999</v>
      </c>
      <c r="Z331" s="49">
        <v>0</v>
      </c>
      <c r="AA331" s="49" t="s">
        <v>5099</v>
      </c>
      <c r="AB331" s="71">
        <v>331</v>
      </c>
      <c r="AC331" s="71"/>
      <c r="AD331" s="72"/>
      <c r="AE331" s="78" t="s">
        <v>3011</v>
      </c>
      <c r="AF331" s="78">
        <v>3</v>
      </c>
      <c r="AG331" s="78">
        <v>13</v>
      </c>
      <c r="AH331" s="78">
        <v>3371</v>
      </c>
      <c r="AI331" s="78">
        <v>8</v>
      </c>
      <c r="AJ331" s="78"/>
      <c r="AK331" s="78" t="s">
        <v>3377</v>
      </c>
      <c r="AL331" s="78" t="s">
        <v>3652</v>
      </c>
      <c r="AM331" s="78"/>
      <c r="AN331" s="78"/>
      <c r="AO331" s="80">
        <v>43623.19186342593</v>
      </c>
      <c r="AP331" s="83" t="s">
        <v>4114</v>
      </c>
      <c r="AQ331" s="78" t="b">
        <v>1</v>
      </c>
      <c r="AR331" s="78" t="b">
        <v>0</v>
      </c>
      <c r="AS331" s="78" t="b">
        <v>0</v>
      </c>
      <c r="AT331" s="78"/>
      <c r="AU331" s="78">
        <v>0</v>
      </c>
      <c r="AV331" s="78"/>
      <c r="AW331" s="78" t="b">
        <v>0</v>
      </c>
      <c r="AX331" s="78" t="s">
        <v>4210</v>
      </c>
      <c r="AY331" s="83" t="s">
        <v>4539</v>
      </c>
      <c r="AZ331" s="78" t="s">
        <v>66</v>
      </c>
      <c r="BA331" s="78" t="str">
        <f>REPLACE(INDEX(GroupVertices[Group],MATCH(Vertices[[#This Row],[Vertex]],GroupVertices[Vertex],0)),1,1,"")</f>
        <v>7</v>
      </c>
      <c r="BB331" s="48"/>
      <c r="BC331" s="48"/>
      <c r="BD331" s="48"/>
      <c r="BE331" s="48"/>
      <c r="BF331" s="48" t="s">
        <v>669</v>
      </c>
      <c r="BG331" s="48" t="s">
        <v>669</v>
      </c>
      <c r="BH331" s="119" t="s">
        <v>5456</v>
      </c>
      <c r="BI331" s="119" t="s">
        <v>5456</v>
      </c>
      <c r="BJ331" s="119" t="s">
        <v>5511</v>
      </c>
      <c r="BK331" s="119" t="s">
        <v>5511</v>
      </c>
      <c r="BL331" s="119">
        <v>0</v>
      </c>
      <c r="BM331" s="123">
        <v>0</v>
      </c>
      <c r="BN331" s="119">
        <v>0</v>
      </c>
      <c r="BO331" s="123">
        <v>0</v>
      </c>
      <c r="BP331" s="119">
        <v>0</v>
      </c>
      <c r="BQ331" s="123">
        <v>0</v>
      </c>
      <c r="BR331" s="119">
        <v>32</v>
      </c>
      <c r="BS331" s="123">
        <v>100</v>
      </c>
      <c r="BT331" s="119">
        <v>32</v>
      </c>
      <c r="BU331" s="2"/>
      <c r="BV331" s="3"/>
      <c r="BW331" s="3"/>
      <c r="BX331" s="3"/>
      <c r="BY331" s="3"/>
    </row>
    <row r="332" spans="1:77" ht="41.45" customHeight="1">
      <c r="A332" s="64" t="s">
        <v>535</v>
      </c>
      <c r="C332" s="65"/>
      <c r="D332" s="65" t="s">
        <v>64</v>
      </c>
      <c r="E332" s="66">
        <v>162.2581302747239</v>
      </c>
      <c r="F332" s="68">
        <v>99.99967304839575</v>
      </c>
      <c r="G332" s="103" t="s">
        <v>1007</v>
      </c>
      <c r="H332" s="65"/>
      <c r="I332" s="69" t="s">
        <v>535</v>
      </c>
      <c r="J332" s="70"/>
      <c r="K332" s="70"/>
      <c r="L332" s="69" t="s">
        <v>4956</v>
      </c>
      <c r="M332" s="73">
        <v>1.1089620713101829</v>
      </c>
      <c r="N332" s="74">
        <v>7312.78125</v>
      </c>
      <c r="O332" s="74">
        <v>3694.12939453125</v>
      </c>
      <c r="P332" s="75"/>
      <c r="Q332" s="76"/>
      <c r="R332" s="76"/>
      <c r="S332" s="88"/>
      <c r="T332" s="48">
        <v>0</v>
      </c>
      <c r="U332" s="48">
        <v>1</v>
      </c>
      <c r="V332" s="49">
        <v>0</v>
      </c>
      <c r="W332" s="49">
        <v>0.000877</v>
      </c>
      <c r="X332" s="49">
        <v>0.001844</v>
      </c>
      <c r="Y332" s="49">
        <v>0.485296</v>
      </c>
      <c r="Z332" s="49">
        <v>0</v>
      </c>
      <c r="AA332" s="49">
        <v>0</v>
      </c>
      <c r="AB332" s="71">
        <v>332</v>
      </c>
      <c r="AC332" s="71"/>
      <c r="AD332" s="72"/>
      <c r="AE332" s="78" t="s">
        <v>3012</v>
      </c>
      <c r="AF332" s="78">
        <v>462</v>
      </c>
      <c r="AG332" s="78">
        <v>123</v>
      </c>
      <c r="AH332" s="78">
        <v>12501</v>
      </c>
      <c r="AI332" s="78">
        <v>301</v>
      </c>
      <c r="AJ332" s="78"/>
      <c r="AK332" s="78"/>
      <c r="AL332" s="78" t="s">
        <v>3653</v>
      </c>
      <c r="AM332" s="78"/>
      <c r="AN332" s="78"/>
      <c r="AO332" s="80">
        <v>42032.4031712963</v>
      </c>
      <c r="AP332" s="83" t="s">
        <v>4115</v>
      </c>
      <c r="AQ332" s="78" t="b">
        <v>0</v>
      </c>
      <c r="AR332" s="78" t="b">
        <v>0</v>
      </c>
      <c r="AS332" s="78" t="b">
        <v>0</v>
      </c>
      <c r="AT332" s="78"/>
      <c r="AU332" s="78">
        <v>4</v>
      </c>
      <c r="AV332" s="83" t="s">
        <v>4181</v>
      </c>
      <c r="AW332" s="78" t="b">
        <v>0</v>
      </c>
      <c r="AX332" s="78" t="s">
        <v>4210</v>
      </c>
      <c r="AY332" s="83" t="s">
        <v>4540</v>
      </c>
      <c r="AZ332" s="78" t="s">
        <v>66</v>
      </c>
      <c r="BA332" s="78" t="str">
        <f>REPLACE(INDEX(GroupVertices[Group],MATCH(Vertices[[#This Row],[Vertex]],GroupVertices[Vertex],0)),1,1,"")</f>
        <v>2</v>
      </c>
      <c r="BB332" s="48"/>
      <c r="BC332" s="48"/>
      <c r="BD332" s="48"/>
      <c r="BE332" s="48"/>
      <c r="BF332" s="48" t="s">
        <v>661</v>
      </c>
      <c r="BG332" s="48" t="s">
        <v>661</v>
      </c>
      <c r="BH332" s="119" t="s">
        <v>5447</v>
      </c>
      <c r="BI332" s="119" t="s">
        <v>5447</v>
      </c>
      <c r="BJ332" s="119" t="s">
        <v>5321</v>
      </c>
      <c r="BK332" s="119" t="s">
        <v>5321</v>
      </c>
      <c r="BL332" s="119">
        <v>0</v>
      </c>
      <c r="BM332" s="123">
        <v>0</v>
      </c>
      <c r="BN332" s="119">
        <v>0</v>
      </c>
      <c r="BO332" s="123">
        <v>0</v>
      </c>
      <c r="BP332" s="119">
        <v>0</v>
      </c>
      <c r="BQ332" s="123">
        <v>0</v>
      </c>
      <c r="BR332" s="119">
        <v>42</v>
      </c>
      <c r="BS332" s="123">
        <v>100</v>
      </c>
      <c r="BT332" s="119">
        <v>42</v>
      </c>
      <c r="BU332" s="2"/>
      <c r="BV332" s="3"/>
      <c r="BW332" s="3"/>
      <c r="BX332" s="3"/>
      <c r="BY332" s="3"/>
    </row>
    <row r="333" spans="1:77" ht="41.45" customHeight="1">
      <c r="A333" s="64" t="s">
        <v>536</v>
      </c>
      <c r="C333" s="65"/>
      <c r="D333" s="65" t="s">
        <v>64</v>
      </c>
      <c r="E333" s="66">
        <v>162.01259172071823</v>
      </c>
      <c r="F333" s="68">
        <v>99.99998405114125</v>
      </c>
      <c r="G333" s="103" t="s">
        <v>723</v>
      </c>
      <c r="H333" s="65"/>
      <c r="I333" s="69" t="s">
        <v>536</v>
      </c>
      <c r="J333" s="70"/>
      <c r="K333" s="70"/>
      <c r="L333" s="69" t="s">
        <v>4957</v>
      </c>
      <c r="M333" s="73">
        <v>1.0053152229907407</v>
      </c>
      <c r="N333" s="74">
        <v>5192.0390625</v>
      </c>
      <c r="O333" s="74">
        <v>6364.4931640625</v>
      </c>
      <c r="P333" s="75"/>
      <c r="Q333" s="76"/>
      <c r="R333" s="76"/>
      <c r="S333" s="88"/>
      <c r="T333" s="48">
        <v>0</v>
      </c>
      <c r="U333" s="48">
        <v>1</v>
      </c>
      <c r="V333" s="49">
        <v>0</v>
      </c>
      <c r="W333" s="49">
        <v>0.000877</v>
      </c>
      <c r="X333" s="49">
        <v>0.001844</v>
      </c>
      <c r="Y333" s="49">
        <v>0.485296</v>
      </c>
      <c r="Z333" s="49">
        <v>0</v>
      </c>
      <c r="AA333" s="49">
        <v>0</v>
      </c>
      <c r="AB333" s="71">
        <v>333</v>
      </c>
      <c r="AC333" s="71"/>
      <c r="AD333" s="72"/>
      <c r="AE333" s="78" t="s">
        <v>3013</v>
      </c>
      <c r="AF333" s="78">
        <v>47</v>
      </c>
      <c r="AG333" s="78">
        <v>6</v>
      </c>
      <c r="AH333" s="78">
        <v>187</v>
      </c>
      <c r="AI333" s="78">
        <v>1219</v>
      </c>
      <c r="AJ333" s="78"/>
      <c r="AK333" s="78" t="s">
        <v>3378</v>
      </c>
      <c r="AL333" s="78" t="s">
        <v>3654</v>
      </c>
      <c r="AM333" s="78"/>
      <c r="AN333" s="78"/>
      <c r="AO333" s="80">
        <v>41317.71946759259</v>
      </c>
      <c r="AP333" s="78"/>
      <c r="AQ333" s="78" t="b">
        <v>1</v>
      </c>
      <c r="AR333" s="78" t="b">
        <v>1</v>
      </c>
      <c r="AS333" s="78" t="b">
        <v>0</v>
      </c>
      <c r="AT333" s="78"/>
      <c r="AU333" s="78">
        <v>0</v>
      </c>
      <c r="AV333" s="83" t="s">
        <v>4181</v>
      </c>
      <c r="AW333" s="78" t="b">
        <v>0</v>
      </c>
      <c r="AX333" s="78" t="s">
        <v>4210</v>
      </c>
      <c r="AY333" s="83" t="s">
        <v>4541</v>
      </c>
      <c r="AZ333" s="78" t="s">
        <v>66</v>
      </c>
      <c r="BA333" s="78" t="str">
        <f>REPLACE(INDEX(GroupVertices[Group],MATCH(Vertices[[#This Row],[Vertex]],GroupVertices[Vertex],0)),1,1,"")</f>
        <v>2</v>
      </c>
      <c r="BB333" s="48"/>
      <c r="BC333" s="48"/>
      <c r="BD333" s="48"/>
      <c r="BE333" s="48"/>
      <c r="BF333" s="48" t="s">
        <v>661</v>
      </c>
      <c r="BG333" s="48" t="s">
        <v>661</v>
      </c>
      <c r="BH333" s="119" t="s">
        <v>5447</v>
      </c>
      <c r="BI333" s="119" t="s">
        <v>5447</v>
      </c>
      <c r="BJ333" s="119" t="s">
        <v>5321</v>
      </c>
      <c r="BK333" s="119" t="s">
        <v>5321</v>
      </c>
      <c r="BL333" s="119">
        <v>0</v>
      </c>
      <c r="BM333" s="123">
        <v>0</v>
      </c>
      <c r="BN333" s="119">
        <v>0</v>
      </c>
      <c r="BO333" s="123">
        <v>0</v>
      </c>
      <c r="BP333" s="119">
        <v>0</v>
      </c>
      <c r="BQ333" s="123">
        <v>0</v>
      </c>
      <c r="BR333" s="119">
        <v>42</v>
      </c>
      <c r="BS333" s="123">
        <v>100</v>
      </c>
      <c r="BT333" s="119">
        <v>42</v>
      </c>
      <c r="BU333" s="2"/>
      <c r="BV333" s="3"/>
      <c r="BW333" s="3"/>
      <c r="BX333" s="3"/>
      <c r="BY333" s="3"/>
    </row>
    <row r="334" spans="1:77" ht="41.45" customHeight="1">
      <c r="A334" s="64" t="s">
        <v>537</v>
      </c>
      <c r="C334" s="65"/>
      <c r="D334" s="65" t="s">
        <v>64</v>
      </c>
      <c r="E334" s="66">
        <v>162.05456412311236</v>
      </c>
      <c r="F334" s="68">
        <v>99.99993088827878</v>
      </c>
      <c r="G334" s="103" t="s">
        <v>723</v>
      </c>
      <c r="H334" s="65"/>
      <c r="I334" s="69" t="s">
        <v>537</v>
      </c>
      <c r="J334" s="70"/>
      <c r="K334" s="70"/>
      <c r="L334" s="69" t="s">
        <v>4958</v>
      </c>
      <c r="M334" s="73">
        <v>1.023032632959876</v>
      </c>
      <c r="N334" s="74">
        <v>5208.68798828125</v>
      </c>
      <c r="O334" s="74">
        <v>7816.76513671875</v>
      </c>
      <c r="P334" s="75"/>
      <c r="Q334" s="76"/>
      <c r="R334" s="76"/>
      <c r="S334" s="88"/>
      <c r="T334" s="48">
        <v>0</v>
      </c>
      <c r="U334" s="48">
        <v>1</v>
      </c>
      <c r="V334" s="49">
        <v>0</v>
      </c>
      <c r="W334" s="49">
        <v>0.000877</v>
      </c>
      <c r="X334" s="49">
        <v>0.001844</v>
      </c>
      <c r="Y334" s="49">
        <v>0.485296</v>
      </c>
      <c r="Z334" s="49">
        <v>0</v>
      </c>
      <c r="AA334" s="49">
        <v>0</v>
      </c>
      <c r="AB334" s="71">
        <v>334</v>
      </c>
      <c r="AC334" s="71"/>
      <c r="AD334" s="72"/>
      <c r="AE334" s="78" t="s">
        <v>3014</v>
      </c>
      <c r="AF334" s="78">
        <v>14</v>
      </c>
      <c r="AG334" s="78">
        <v>26</v>
      </c>
      <c r="AH334" s="78">
        <v>6558</v>
      </c>
      <c r="AI334" s="78">
        <v>19897</v>
      </c>
      <c r="AJ334" s="78"/>
      <c r="AK334" s="78"/>
      <c r="AL334" s="78"/>
      <c r="AM334" s="78"/>
      <c r="AN334" s="78"/>
      <c r="AO334" s="80">
        <v>43088.15060185185</v>
      </c>
      <c r="AP334" s="78"/>
      <c r="AQ334" s="78" t="b">
        <v>1</v>
      </c>
      <c r="AR334" s="78" t="b">
        <v>1</v>
      </c>
      <c r="AS334" s="78" t="b">
        <v>0</v>
      </c>
      <c r="AT334" s="78"/>
      <c r="AU334" s="78">
        <v>0</v>
      </c>
      <c r="AV334" s="78"/>
      <c r="AW334" s="78" t="b">
        <v>0</v>
      </c>
      <c r="AX334" s="78" t="s">
        <v>4210</v>
      </c>
      <c r="AY334" s="83" t="s">
        <v>4542</v>
      </c>
      <c r="AZ334" s="78" t="s">
        <v>66</v>
      </c>
      <c r="BA334" s="78" t="str">
        <f>REPLACE(INDEX(GroupVertices[Group],MATCH(Vertices[[#This Row],[Vertex]],GroupVertices[Vertex],0)),1,1,"")</f>
        <v>2</v>
      </c>
      <c r="BB334" s="48"/>
      <c r="BC334" s="48"/>
      <c r="BD334" s="48"/>
      <c r="BE334" s="48"/>
      <c r="BF334" s="48" t="s">
        <v>661</v>
      </c>
      <c r="BG334" s="48" t="s">
        <v>661</v>
      </c>
      <c r="BH334" s="119" t="s">
        <v>5447</v>
      </c>
      <c r="BI334" s="119" t="s">
        <v>5447</v>
      </c>
      <c r="BJ334" s="119" t="s">
        <v>5321</v>
      </c>
      <c r="BK334" s="119" t="s">
        <v>5321</v>
      </c>
      <c r="BL334" s="119">
        <v>0</v>
      </c>
      <c r="BM334" s="123">
        <v>0</v>
      </c>
      <c r="BN334" s="119">
        <v>0</v>
      </c>
      <c r="BO334" s="123">
        <v>0</v>
      </c>
      <c r="BP334" s="119">
        <v>0</v>
      </c>
      <c r="BQ334" s="123">
        <v>0</v>
      </c>
      <c r="BR334" s="119">
        <v>42</v>
      </c>
      <c r="BS334" s="123">
        <v>100</v>
      </c>
      <c r="BT334" s="119">
        <v>42</v>
      </c>
      <c r="BU334" s="2"/>
      <c r="BV334" s="3"/>
      <c r="BW334" s="3"/>
      <c r="BX334" s="3"/>
      <c r="BY334" s="3"/>
    </row>
    <row r="335" spans="1:77" ht="41.45" customHeight="1">
      <c r="A335" s="64" t="s">
        <v>538</v>
      </c>
      <c r="C335" s="65"/>
      <c r="D335" s="65" t="s">
        <v>64</v>
      </c>
      <c r="E335" s="66">
        <v>164.22243870676917</v>
      </c>
      <c r="F335" s="68">
        <v>99.9971850264317</v>
      </c>
      <c r="G335" s="103" t="s">
        <v>1008</v>
      </c>
      <c r="H335" s="65"/>
      <c r="I335" s="69" t="s">
        <v>538</v>
      </c>
      <c r="J335" s="70"/>
      <c r="K335" s="70"/>
      <c r="L335" s="69" t="s">
        <v>4959</v>
      </c>
      <c r="M335" s="73">
        <v>1.9381368578657203</v>
      </c>
      <c r="N335" s="74">
        <v>7303.42626953125</v>
      </c>
      <c r="O335" s="74">
        <v>7822.255859375</v>
      </c>
      <c r="P335" s="75"/>
      <c r="Q335" s="76"/>
      <c r="R335" s="76"/>
      <c r="S335" s="88"/>
      <c r="T335" s="48">
        <v>0</v>
      </c>
      <c r="U335" s="48">
        <v>1</v>
      </c>
      <c r="V335" s="49">
        <v>0</v>
      </c>
      <c r="W335" s="49">
        <v>0.000877</v>
      </c>
      <c r="X335" s="49">
        <v>0.001844</v>
      </c>
      <c r="Y335" s="49">
        <v>0.485296</v>
      </c>
      <c r="Z335" s="49">
        <v>0</v>
      </c>
      <c r="AA335" s="49">
        <v>0</v>
      </c>
      <c r="AB335" s="71">
        <v>335</v>
      </c>
      <c r="AC335" s="71"/>
      <c r="AD335" s="72"/>
      <c r="AE335" s="78" t="s">
        <v>3015</v>
      </c>
      <c r="AF335" s="78">
        <v>3116</v>
      </c>
      <c r="AG335" s="78">
        <v>1059</v>
      </c>
      <c r="AH335" s="78">
        <v>8510</v>
      </c>
      <c r="AI335" s="78">
        <v>2566</v>
      </c>
      <c r="AJ335" s="78"/>
      <c r="AK335" s="78" t="s">
        <v>3379</v>
      </c>
      <c r="AL335" s="78" t="s">
        <v>3655</v>
      </c>
      <c r="AM335" s="83" t="s">
        <v>3811</v>
      </c>
      <c r="AN335" s="78"/>
      <c r="AO335" s="80">
        <v>39876.450208333335</v>
      </c>
      <c r="AP335" s="83" t="s">
        <v>4116</v>
      </c>
      <c r="AQ335" s="78" t="b">
        <v>1</v>
      </c>
      <c r="AR335" s="78" t="b">
        <v>0</v>
      </c>
      <c r="AS335" s="78" t="b">
        <v>1</v>
      </c>
      <c r="AT335" s="78"/>
      <c r="AU335" s="78">
        <v>94</v>
      </c>
      <c r="AV335" s="83" t="s">
        <v>4181</v>
      </c>
      <c r="AW335" s="78" t="b">
        <v>0</v>
      </c>
      <c r="AX335" s="78" t="s">
        <v>4210</v>
      </c>
      <c r="AY335" s="83" t="s">
        <v>4543</v>
      </c>
      <c r="AZ335" s="78" t="s">
        <v>66</v>
      </c>
      <c r="BA335" s="78" t="str">
        <f>REPLACE(INDEX(GroupVertices[Group],MATCH(Vertices[[#This Row],[Vertex]],GroupVertices[Vertex],0)),1,1,"")</f>
        <v>2</v>
      </c>
      <c r="BB335" s="48"/>
      <c r="BC335" s="48"/>
      <c r="BD335" s="48"/>
      <c r="BE335" s="48"/>
      <c r="BF335" s="48" t="s">
        <v>661</v>
      </c>
      <c r="BG335" s="48" t="s">
        <v>661</v>
      </c>
      <c r="BH335" s="119" t="s">
        <v>5447</v>
      </c>
      <c r="BI335" s="119" t="s">
        <v>5447</v>
      </c>
      <c r="BJ335" s="119" t="s">
        <v>5321</v>
      </c>
      <c r="BK335" s="119" t="s">
        <v>5321</v>
      </c>
      <c r="BL335" s="119">
        <v>0</v>
      </c>
      <c r="BM335" s="123">
        <v>0</v>
      </c>
      <c r="BN335" s="119">
        <v>0</v>
      </c>
      <c r="BO335" s="123">
        <v>0</v>
      </c>
      <c r="BP335" s="119">
        <v>0</v>
      </c>
      <c r="BQ335" s="123">
        <v>0</v>
      </c>
      <c r="BR335" s="119">
        <v>42</v>
      </c>
      <c r="BS335" s="123">
        <v>100</v>
      </c>
      <c r="BT335" s="119">
        <v>42</v>
      </c>
      <c r="BU335" s="2"/>
      <c r="BV335" s="3"/>
      <c r="BW335" s="3"/>
      <c r="BX335" s="3"/>
      <c r="BY335" s="3"/>
    </row>
    <row r="336" spans="1:77" ht="41.45" customHeight="1">
      <c r="A336" s="64" t="s">
        <v>539</v>
      </c>
      <c r="C336" s="65"/>
      <c r="D336" s="65" t="s">
        <v>64</v>
      </c>
      <c r="E336" s="66">
        <v>172.3084220279983</v>
      </c>
      <c r="F336" s="68">
        <v>99.98694320097493</v>
      </c>
      <c r="G336" s="103" t="s">
        <v>1009</v>
      </c>
      <c r="H336" s="65"/>
      <c r="I336" s="69" t="s">
        <v>539</v>
      </c>
      <c r="J336" s="70"/>
      <c r="K336" s="70"/>
      <c r="L336" s="69" t="s">
        <v>4960</v>
      </c>
      <c r="M336" s="73">
        <v>5.351395888419658</v>
      </c>
      <c r="N336" s="74">
        <v>8654.5634765625</v>
      </c>
      <c r="O336" s="74">
        <v>352.9058837890625</v>
      </c>
      <c r="P336" s="75"/>
      <c r="Q336" s="76"/>
      <c r="R336" s="76"/>
      <c r="S336" s="88"/>
      <c r="T336" s="48">
        <v>0</v>
      </c>
      <c r="U336" s="48">
        <v>2</v>
      </c>
      <c r="V336" s="49">
        <v>0</v>
      </c>
      <c r="W336" s="49">
        <v>0.1</v>
      </c>
      <c r="X336" s="49">
        <v>0</v>
      </c>
      <c r="Y336" s="49">
        <v>0.644434</v>
      </c>
      <c r="Z336" s="49">
        <v>0.5</v>
      </c>
      <c r="AA336" s="49">
        <v>0</v>
      </c>
      <c r="AB336" s="71">
        <v>336</v>
      </c>
      <c r="AC336" s="71"/>
      <c r="AD336" s="72"/>
      <c r="AE336" s="78" t="s">
        <v>3016</v>
      </c>
      <c r="AF336" s="78">
        <v>979</v>
      </c>
      <c r="AG336" s="78">
        <v>4912</v>
      </c>
      <c r="AH336" s="78">
        <v>21850</v>
      </c>
      <c r="AI336" s="78">
        <v>6861</v>
      </c>
      <c r="AJ336" s="78"/>
      <c r="AK336" s="78" t="s">
        <v>3380</v>
      </c>
      <c r="AL336" s="78" t="s">
        <v>3656</v>
      </c>
      <c r="AM336" s="78"/>
      <c r="AN336" s="78"/>
      <c r="AO336" s="80">
        <v>39911.43519675926</v>
      </c>
      <c r="AP336" s="83" t="s">
        <v>4117</v>
      </c>
      <c r="AQ336" s="78" t="b">
        <v>0</v>
      </c>
      <c r="AR336" s="78" t="b">
        <v>0</v>
      </c>
      <c r="AS336" s="78" t="b">
        <v>0</v>
      </c>
      <c r="AT336" s="78"/>
      <c r="AU336" s="78">
        <v>145</v>
      </c>
      <c r="AV336" s="83" t="s">
        <v>4181</v>
      </c>
      <c r="AW336" s="78" t="b">
        <v>0</v>
      </c>
      <c r="AX336" s="78" t="s">
        <v>4210</v>
      </c>
      <c r="AY336" s="83" t="s">
        <v>4544</v>
      </c>
      <c r="AZ336" s="78" t="s">
        <v>66</v>
      </c>
      <c r="BA336" s="78" t="str">
        <f>REPLACE(INDEX(GroupVertices[Group],MATCH(Vertices[[#This Row],[Vertex]],GroupVertices[Vertex],0)),1,1,"")</f>
        <v>5</v>
      </c>
      <c r="BB336" s="48"/>
      <c r="BC336" s="48"/>
      <c r="BD336" s="48"/>
      <c r="BE336" s="48"/>
      <c r="BF336" s="48" t="s">
        <v>670</v>
      </c>
      <c r="BG336" s="48" t="s">
        <v>670</v>
      </c>
      <c r="BH336" s="119" t="s">
        <v>5457</v>
      </c>
      <c r="BI336" s="119" t="s">
        <v>5457</v>
      </c>
      <c r="BJ336" s="119" t="s">
        <v>5512</v>
      </c>
      <c r="BK336" s="119" t="s">
        <v>5512</v>
      </c>
      <c r="BL336" s="119">
        <v>0</v>
      </c>
      <c r="BM336" s="123">
        <v>0</v>
      </c>
      <c r="BN336" s="119">
        <v>0</v>
      </c>
      <c r="BO336" s="123">
        <v>0</v>
      </c>
      <c r="BP336" s="119">
        <v>0</v>
      </c>
      <c r="BQ336" s="123">
        <v>0</v>
      </c>
      <c r="BR336" s="119">
        <v>23</v>
      </c>
      <c r="BS336" s="123">
        <v>100</v>
      </c>
      <c r="BT336" s="119">
        <v>23</v>
      </c>
      <c r="BU336" s="2"/>
      <c r="BV336" s="3"/>
      <c r="BW336" s="3"/>
      <c r="BX336" s="3"/>
      <c r="BY336" s="3"/>
    </row>
    <row r="337" spans="1:77" ht="41.45" customHeight="1">
      <c r="A337" s="64" t="s">
        <v>581</v>
      </c>
      <c r="C337" s="65"/>
      <c r="D337" s="65" t="s">
        <v>64</v>
      </c>
      <c r="E337" s="66">
        <v>163.82789812426435</v>
      </c>
      <c r="F337" s="68">
        <v>99.997684757339</v>
      </c>
      <c r="G337" s="103" t="s">
        <v>1049</v>
      </c>
      <c r="H337" s="65"/>
      <c r="I337" s="69" t="s">
        <v>581</v>
      </c>
      <c r="J337" s="70"/>
      <c r="K337" s="70"/>
      <c r="L337" s="69" t="s">
        <v>4961</v>
      </c>
      <c r="M337" s="73">
        <v>1.7715932041558473</v>
      </c>
      <c r="N337" s="74">
        <v>8521.6728515625</v>
      </c>
      <c r="O337" s="74">
        <v>866.2341918945312</v>
      </c>
      <c r="P337" s="75"/>
      <c r="Q337" s="76"/>
      <c r="R337" s="76"/>
      <c r="S337" s="88"/>
      <c r="T337" s="48">
        <v>6</v>
      </c>
      <c r="U337" s="48">
        <v>2</v>
      </c>
      <c r="V337" s="49">
        <v>10</v>
      </c>
      <c r="W337" s="49">
        <v>0.166667</v>
      </c>
      <c r="X337" s="49">
        <v>0</v>
      </c>
      <c r="Y337" s="49">
        <v>2.013857</v>
      </c>
      <c r="Z337" s="49">
        <v>0.16666666666666666</v>
      </c>
      <c r="AA337" s="49">
        <v>0</v>
      </c>
      <c r="AB337" s="71">
        <v>337</v>
      </c>
      <c r="AC337" s="71"/>
      <c r="AD337" s="72"/>
      <c r="AE337" s="78" t="s">
        <v>3017</v>
      </c>
      <c r="AF337" s="78">
        <v>1593</v>
      </c>
      <c r="AG337" s="78">
        <v>871</v>
      </c>
      <c r="AH337" s="78">
        <v>1661</v>
      </c>
      <c r="AI337" s="78">
        <v>26</v>
      </c>
      <c r="AJ337" s="78"/>
      <c r="AK337" s="78" t="s">
        <v>3381</v>
      </c>
      <c r="AL337" s="78" t="s">
        <v>3657</v>
      </c>
      <c r="AM337" s="78"/>
      <c r="AN337" s="78"/>
      <c r="AO337" s="80">
        <v>40714.838009259256</v>
      </c>
      <c r="AP337" s="83" t="s">
        <v>4118</v>
      </c>
      <c r="AQ337" s="78" t="b">
        <v>0</v>
      </c>
      <c r="AR337" s="78" t="b">
        <v>0</v>
      </c>
      <c r="AS337" s="78" t="b">
        <v>0</v>
      </c>
      <c r="AT337" s="78"/>
      <c r="AU337" s="78">
        <v>30</v>
      </c>
      <c r="AV337" s="83" t="s">
        <v>4196</v>
      </c>
      <c r="AW337" s="78" t="b">
        <v>0</v>
      </c>
      <c r="AX337" s="78" t="s">
        <v>4210</v>
      </c>
      <c r="AY337" s="83" t="s">
        <v>4545</v>
      </c>
      <c r="AZ337" s="78" t="s">
        <v>66</v>
      </c>
      <c r="BA337" s="78" t="str">
        <f>REPLACE(INDEX(GroupVertices[Group],MATCH(Vertices[[#This Row],[Vertex]],GroupVertices[Vertex],0)),1,1,"")</f>
        <v>5</v>
      </c>
      <c r="BB337" s="48" t="s">
        <v>653</v>
      </c>
      <c r="BC337" s="48" t="s">
        <v>653</v>
      </c>
      <c r="BD337" s="48" t="s">
        <v>656</v>
      </c>
      <c r="BE337" s="48" t="s">
        <v>656</v>
      </c>
      <c r="BF337" s="48" t="s">
        <v>5174</v>
      </c>
      <c r="BG337" s="48" t="s">
        <v>5417</v>
      </c>
      <c r="BH337" s="119" t="s">
        <v>5458</v>
      </c>
      <c r="BI337" s="119" t="s">
        <v>5485</v>
      </c>
      <c r="BJ337" s="119" t="s">
        <v>5324</v>
      </c>
      <c r="BK337" s="119" t="s">
        <v>5524</v>
      </c>
      <c r="BL337" s="119">
        <v>0</v>
      </c>
      <c r="BM337" s="123">
        <v>0</v>
      </c>
      <c r="BN337" s="119">
        <v>0</v>
      </c>
      <c r="BO337" s="123">
        <v>0</v>
      </c>
      <c r="BP337" s="119">
        <v>0</v>
      </c>
      <c r="BQ337" s="123">
        <v>0</v>
      </c>
      <c r="BR337" s="119">
        <v>33</v>
      </c>
      <c r="BS337" s="123">
        <v>100</v>
      </c>
      <c r="BT337" s="119">
        <v>33</v>
      </c>
      <c r="BU337" s="2"/>
      <c r="BV337" s="3"/>
      <c r="BW337" s="3"/>
      <c r="BX337" s="3"/>
      <c r="BY337" s="3"/>
    </row>
    <row r="338" spans="1:77" ht="41.45" customHeight="1">
      <c r="A338" s="64" t="s">
        <v>627</v>
      </c>
      <c r="C338" s="65"/>
      <c r="D338" s="65" t="s">
        <v>64</v>
      </c>
      <c r="E338" s="66">
        <v>199.14557611880494</v>
      </c>
      <c r="F338" s="68">
        <v>99.95295086670528</v>
      </c>
      <c r="G338" s="103" t="s">
        <v>4207</v>
      </c>
      <c r="H338" s="65"/>
      <c r="I338" s="69" t="s">
        <v>627</v>
      </c>
      <c r="J338" s="70"/>
      <c r="K338" s="70"/>
      <c r="L338" s="69" t="s">
        <v>4962</v>
      </c>
      <c r="M338" s="73">
        <v>16.67990782268484</v>
      </c>
      <c r="N338" s="74">
        <v>8351.830078125</v>
      </c>
      <c r="O338" s="74">
        <v>914.6553955078125</v>
      </c>
      <c r="P338" s="75"/>
      <c r="Q338" s="76"/>
      <c r="R338" s="76"/>
      <c r="S338" s="88"/>
      <c r="T338" s="48">
        <v>6</v>
      </c>
      <c r="U338" s="48">
        <v>0</v>
      </c>
      <c r="V338" s="49">
        <v>10</v>
      </c>
      <c r="W338" s="49">
        <v>0.166667</v>
      </c>
      <c r="X338" s="49">
        <v>0</v>
      </c>
      <c r="Y338" s="49">
        <v>1.763963</v>
      </c>
      <c r="Z338" s="49">
        <v>0.16666666666666666</v>
      </c>
      <c r="AA338" s="49">
        <v>0</v>
      </c>
      <c r="AB338" s="71">
        <v>338</v>
      </c>
      <c r="AC338" s="71"/>
      <c r="AD338" s="72"/>
      <c r="AE338" s="78" t="s">
        <v>3018</v>
      </c>
      <c r="AF338" s="78">
        <v>80</v>
      </c>
      <c r="AG338" s="78">
        <v>17700</v>
      </c>
      <c r="AH338" s="78">
        <v>14750</v>
      </c>
      <c r="AI338" s="78">
        <v>394</v>
      </c>
      <c r="AJ338" s="78"/>
      <c r="AK338" s="78" t="s">
        <v>3382</v>
      </c>
      <c r="AL338" s="78" t="s">
        <v>3583</v>
      </c>
      <c r="AM338" s="83" t="s">
        <v>3812</v>
      </c>
      <c r="AN338" s="78"/>
      <c r="AO338" s="80">
        <v>40497.541875</v>
      </c>
      <c r="AP338" s="83" t="s">
        <v>4119</v>
      </c>
      <c r="AQ338" s="78" t="b">
        <v>0</v>
      </c>
      <c r="AR338" s="78" t="b">
        <v>0</v>
      </c>
      <c r="AS338" s="78" t="b">
        <v>0</v>
      </c>
      <c r="AT338" s="78"/>
      <c r="AU338" s="78">
        <v>276</v>
      </c>
      <c r="AV338" s="83" t="s">
        <v>4181</v>
      </c>
      <c r="AW338" s="78" t="b">
        <v>0</v>
      </c>
      <c r="AX338" s="78" t="s">
        <v>4210</v>
      </c>
      <c r="AY338" s="83" t="s">
        <v>4546</v>
      </c>
      <c r="AZ338" s="78" t="s">
        <v>65</v>
      </c>
      <c r="BA338" s="78" t="str">
        <f>REPLACE(INDEX(GroupVertices[Group],MATCH(Vertices[[#This Row],[Vertex]],GroupVertices[Vertex],0)),1,1,"")</f>
        <v>5</v>
      </c>
      <c r="BB338" s="48"/>
      <c r="BC338" s="48"/>
      <c r="BD338" s="48"/>
      <c r="BE338" s="48"/>
      <c r="BF338" s="48"/>
      <c r="BG338" s="48"/>
      <c r="BH338" s="48"/>
      <c r="BI338" s="48"/>
      <c r="BJ338" s="48"/>
      <c r="BK338" s="48"/>
      <c r="BL338" s="48"/>
      <c r="BM338" s="49"/>
      <c r="BN338" s="48"/>
      <c r="BO338" s="49"/>
      <c r="BP338" s="48"/>
      <c r="BQ338" s="49"/>
      <c r="BR338" s="48"/>
      <c r="BS338" s="49"/>
      <c r="BT338" s="48"/>
      <c r="BU338" s="2"/>
      <c r="BV338" s="3"/>
      <c r="BW338" s="3"/>
      <c r="BX338" s="3"/>
      <c r="BY338" s="3"/>
    </row>
    <row r="339" spans="1:77" ht="41.45" customHeight="1">
      <c r="A339" s="64" t="s">
        <v>540</v>
      </c>
      <c r="C339" s="65"/>
      <c r="D339" s="65" t="s">
        <v>64</v>
      </c>
      <c r="E339" s="66">
        <v>164.16997320377652</v>
      </c>
      <c r="F339" s="68">
        <v>99.9972514800098</v>
      </c>
      <c r="G339" s="103" t="s">
        <v>1010</v>
      </c>
      <c r="H339" s="65"/>
      <c r="I339" s="69" t="s">
        <v>540</v>
      </c>
      <c r="J339" s="70"/>
      <c r="K339" s="70"/>
      <c r="L339" s="69" t="s">
        <v>4963</v>
      </c>
      <c r="M339" s="73">
        <v>1.9159900954043008</v>
      </c>
      <c r="N339" s="74">
        <v>8017.3916015625</v>
      </c>
      <c r="O339" s="74">
        <v>1152.2135009765625</v>
      </c>
      <c r="P339" s="75"/>
      <c r="Q339" s="76"/>
      <c r="R339" s="76"/>
      <c r="S339" s="88"/>
      <c r="T339" s="48">
        <v>0</v>
      </c>
      <c r="U339" s="48">
        <v>2</v>
      </c>
      <c r="V339" s="49">
        <v>0</v>
      </c>
      <c r="W339" s="49">
        <v>0.1</v>
      </c>
      <c r="X339" s="49">
        <v>0</v>
      </c>
      <c r="Y339" s="49">
        <v>0.644434</v>
      </c>
      <c r="Z339" s="49">
        <v>0.5</v>
      </c>
      <c r="AA339" s="49">
        <v>0</v>
      </c>
      <c r="AB339" s="71">
        <v>339</v>
      </c>
      <c r="AC339" s="71"/>
      <c r="AD339" s="72"/>
      <c r="AE339" s="78" t="s">
        <v>3019</v>
      </c>
      <c r="AF339" s="78">
        <v>2063</v>
      </c>
      <c r="AG339" s="78">
        <v>1034</v>
      </c>
      <c r="AH339" s="78">
        <v>51274</v>
      </c>
      <c r="AI339" s="78">
        <v>49514</v>
      </c>
      <c r="AJ339" s="78"/>
      <c r="AK339" s="78" t="s">
        <v>3383</v>
      </c>
      <c r="AL339" s="78" t="s">
        <v>3658</v>
      </c>
      <c r="AM339" s="78"/>
      <c r="AN339" s="78"/>
      <c r="AO339" s="80">
        <v>42022.68185185185</v>
      </c>
      <c r="AP339" s="83" t="s">
        <v>4120</v>
      </c>
      <c r="AQ339" s="78" t="b">
        <v>0</v>
      </c>
      <c r="AR339" s="78" t="b">
        <v>0</v>
      </c>
      <c r="AS339" s="78" t="b">
        <v>0</v>
      </c>
      <c r="AT339" s="78"/>
      <c r="AU339" s="78">
        <v>268</v>
      </c>
      <c r="AV339" s="83" t="s">
        <v>4181</v>
      </c>
      <c r="AW339" s="78" t="b">
        <v>0</v>
      </c>
      <c r="AX339" s="78" t="s">
        <v>4210</v>
      </c>
      <c r="AY339" s="83" t="s">
        <v>4547</v>
      </c>
      <c r="AZ339" s="78" t="s">
        <v>66</v>
      </c>
      <c r="BA339" s="78" t="str">
        <f>REPLACE(INDEX(GroupVertices[Group],MATCH(Vertices[[#This Row],[Vertex]],GroupVertices[Vertex],0)),1,1,"")</f>
        <v>5</v>
      </c>
      <c r="BB339" s="48"/>
      <c r="BC339" s="48"/>
      <c r="BD339" s="48"/>
      <c r="BE339" s="48"/>
      <c r="BF339" s="48" t="s">
        <v>670</v>
      </c>
      <c r="BG339" s="48" t="s">
        <v>670</v>
      </c>
      <c r="BH339" s="119" t="s">
        <v>5457</v>
      </c>
      <c r="BI339" s="119" t="s">
        <v>5457</v>
      </c>
      <c r="BJ339" s="119" t="s">
        <v>5512</v>
      </c>
      <c r="BK339" s="119" t="s">
        <v>5512</v>
      </c>
      <c r="BL339" s="119">
        <v>0</v>
      </c>
      <c r="BM339" s="123">
        <v>0</v>
      </c>
      <c r="BN339" s="119">
        <v>0</v>
      </c>
      <c r="BO339" s="123">
        <v>0</v>
      </c>
      <c r="BP339" s="119">
        <v>0</v>
      </c>
      <c r="BQ339" s="123">
        <v>0</v>
      </c>
      <c r="BR339" s="119">
        <v>23</v>
      </c>
      <c r="BS339" s="123">
        <v>100</v>
      </c>
      <c r="BT339" s="119">
        <v>23</v>
      </c>
      <c r="BU339" s="2"/>
      <c r="BV339" s="3"/>
      <c r="BW339" s="3"/>
      <c r="BX339" s="3"/>
      <c r="BY339" s="3"/>
    </row>
    <row r="340" spans="1:77" ht="41.45" customHeight="1">
      <c r="A340" s="64" t="s">
        <v>541</v>
      </c>
      <c r="C340" s="65"/>
      <c r="D340" s="65" t="s">
        <v>64</v>
      </c>
      <c r="E340" s="66">
        <v>162.1301144474218</v>
      </c>
      <c r="F340" s="68">
        <v>99.99983519512631</v>
      </c>
      <c r="G340" s="103" t="s">
        <v>1011</v>
      </c>
      <c r="H340" s="65"/>
      <c r="I340" s="69" t="s">
        <v>541</v>
      </c>
      <c r="J340" s="70"/>
      <c r="K340" s="70"/>
      <c r="L340" s="69" t="s">
        <v>4964</v>
      </c>
      <c r="M340" s="73">
        <v>1.0549239709043199</v>
      </c>
      <c r="N340" s="74">
        <v>8490.091796875</v>
      </c>
      <c r="O340" s="74">
        <v>1493.96826171875</v>
      </c>
      <c r="P340" s="75"/>
      <c r="Q340" s="76"/>
      <c r="R340" s="76"/>
      <c r="S340" s="88"/>
      <c r="T340" s="48">
        <v>0</v>
      </c>
      <c r="U340" s="48">
        <v>2</v>
      </c>
      <c r="V340" s="49">
        <v>0</v>
      </c>
      <c r="W340" s="49">
        <v>0.1</v>
      </c>
      <c r="X340" s="49">
        <v>0</v>
      </c>
      <c r="Y340" s="49">
        <v>0.644434</v>
      </c>
      <c r="Z340" s="49">
        <v>0.5</v>
      </c>
      <c r="AA340" s="49">
        <v>0</v>
      </c>
      <c r="AB340" s="71">
        <v>340</v>
      </c>
      <c r="AC340" s="71"/>
      <c r="AD340" s="72"/>
      <c r="AE340" s="78" t="s">
        <v>3020</v>
      </c>
      <c r="AF340" s="78">
        <v>365</v>
      </c>
      <c r="AG340" s="78">
        <v>62</v>
      </c>
      <c r="AH340" s="78">
        <v>736</v>
      </c>
      <c r="AI340" s="78">
        <v>977</v>
      </c>
      <c r="AJ340" s="78"/>
      <c r="AK340" s="78" t="s">
        <v>3384</v>
      </c>
      <c r="AL340" s="78"/>
      <c r="AM340" s="78"/>
      <c r="AN340" s="78"/>
      <c r="AO340" s="80">
        <v>43522.58702546296</v>
      </c>
      <c r="AP340" s="83" t="s">
        <v>4121</v>
      </c>
      <c r="AQ340" s="78" t="b">
        <v>1</v>
      </c>
      <c r="AR340" s="78" t="b">
        <v>0</v>
      </c>
      <c r="AS340" s="78" t="b">
        <v>0</v>
      </c>
      <c r="AT340" s="78"/>
      <c r="AU340" s="78">
        <v>0</v>
      </c>
      <c r="AV340" s="78"/>
      <c r="AW340" s="78" t="b">
        <v>0</v>
      </c>
      <c r="AX340" s="78" t="s">
        <v>4210</v>
      </c>
      <c r="AY340" s="83" t="s">
        <v>4548</v>
      </c>
      <c r="AZ340" s="78" t="s">
        <v>66</v>
      </c>
      <c r="BA340" s="78" t="str">
        <f>REPLACE(INDEX(GroupVertices[Group],MATCH(Vertices[[#This Row],[Vertex]],GroupVertices[Vertex],0)),1,1,"")</f>
        <v>5</v>
      </c>
      <c r="BB340" s="48"/>
      <c r="BC340" s="48"/>
      <c r="BD340" s="48"/>
      <c r="BE340" s="48"/>
      <c r="BF340" s="48" t="s">
        <v>670</v>
      </c>
      <c r="BG340" s="48" t="s">
        <v>670</v>
      </c>
      <c r="BH340" s="119" t="s">
        <v>5457</v>
      </c>
      <c r="BI340" s="119" t="s">
        <v>5457</v>
      </c>
      <c r="BJ340" s="119" t="s">
        <v>5512</v>
      </c>
      <c r="BK340" s="119" t="s">
        <v>5512</v>
      </c>
      <c r="BL340" s="119">
        <v>0</v>
      </c>
      <c r="BM340" s="123">
        <v>0</v>
      </c>
      <c r="BN340" s="119">
        <v>0</v>
      </c>
      <c r="BO340" s="123">
        <v>0</v>
      </c>
      <c r="BP340" s="119">
        <v>0</v>
      </c>
      <c r="BQ340" s="123">
        <v>0</v>
      </c>
      <c r="BR340" s="119">
        <v>23</v>
      </c>
      <c r="BS340" s="123">
        <v>100</v>
      </c>
      <c r="BT340" s="119">
        <v>23</v>
      </c>
      <c r="BU340" s="2"/>
      <c r="BV340" s="3"/>
      <c r="BW340" s="3"/>
      <c r="BX340" s="3"/>
      <c r="BY340" s="3"/>
    </row>
    <row r="341" spans="1:77" ht="41.45" customHeight="1">
      <c r="A341" s="64" t="s">
        <v>542</v>
      </c>
      <c r="C341" s="65"/>
      <c r="D341" s="65" t="s">
        <v>64</v>
      </c>
      <c r="E341" s="66">
        <v>247.2795271843931</v>
      </c>
      <c r="F341" s="68">
        <v>99.89198369601334</v>
      </c>
      <c r="G341" s="103" t="s">
        <v>1012</v>
      </c>
      <c r="H341" s="65"/>
      <c r="I341" s="69" t="s">
        <v>542</v>
      </c>
      <c r="J341" s="70"/>
      <c r="K341" s="70"/>
      <c r="L341" s="69" t="s">
        <v>4965</v>
      </c>
      <c r="M341" s="73">
        <v>36.99823357528933</v>
      </c>
      <c r="N341" s="74">
        <v>4473.63818359375</v>
      </c>
      <c r="O341" s="74">
        <v>6224.736328125</v>
      </c>
      <c r="P341" s="75"/>
      <c r="Q341" s="76"/>
      <c r="R341" s="76"/>
      <c r="S341" s="88"/>
      <c r="T341" s="48">
        <v>0</v>
      </c>
      <c r="U341" s="48">
        <v>1</v>
      </c>
      <c r="V341" s="49">
        <v>0</v>
      </c>
      <c r="W341" s="49">
        <v>0.000877</v>
      </c>
      <c r="X341" s="49">
        <v>0.001844</v>
      </c>
      <c r="Y341" s="49">
        <v>0.485296</v>
      </c>
      <c r="Z341" s="49">
        <v>0</v>
      </c>
      <c r="AA341" s="49">
        <v>0</v>
      </c>
      <c r="AB341" s="71">
        <v>341</v>
      </c>
      <c r="AC341" s="71"/>
      <c r="AD341" s="72"/>
      <c r="AE341" s="78" t="s">
        <v>3021</v>
      </c>
      <c r="AF341" s="78">
        <v>626</v>
      </c>
      <c r="AG341" s="78">
        <v>40636</v>
      </c>
      <c r="AH341" s="78">
        <v>227797</v>
      </c>
      <c r="AI341" s="78">
        <v>527</v>
      </c>
      <c r="AJ341" s="78"/>
      <c r="AK341" s="78" t="s">
        <v>3385</v>
      </c>
      <c r="AL341" s="78"/>
      <c r="AM341" s="78"/>
      <c r="AN341" s="78"/>
      <c r="AO341" s="80">
        <v>40856.406805555554</v>
      </c>
      <c r="AP341" s="83" t="s">
        <v>4122</v>
      </c>
      <c r="AQ341" s="78" t="b">
        <v>1</v>
      </c>
      <c r="AR341" s="78" t="b">
        <v>0</v>
      </c>
      <c r="AS341" s="78" t="b">
        <v>0</v>
      </c>
      <c r="AT341" s="78"/>
      <c r="AU341" s="78">
        <v>230</v>
      </c>
      <c r="AV341" s="83" t="s">
        <v>4181</v>
      </c>
      <c r="AW341" s="78" t="b">
        <v>0</v>
      </c>
      <c r="AX341" s="78" t="s">
        <v>4210</v>
      </c>
      <c r="AY341" s="83" t="s">
        <v>4549</v>
      </c>
      <c r="AZ341" s="78" t="s">
        <v>66</v>
      </c>
      <c r="BA341" s="78" t="str">
        <f>REPLACE(INDEX(GroupVertices[Group],MATCH(Vertices[[#This Row],[Vertex]],GroupVertices[Vertex],0)),1,1,"")</f>
        <v>2</v>
      </c>
      <c r="BB341" s="48"/>
      <c r="BC341" s="48"/>
      <c r="BD341" s="48"/>
      <c r="BE341" s="48"/>
      <c r="BF341" s="48" t="s">
        <v>661</v>
      </c>
      <c r="BG341" s="48" t="s">
        <v>661</v>
      </c>
      <c r="BH341" s="119" t="s">
        <v>5447</v>
      </c>
      <c r="BI341" s="119" t="s">
        <v>5447</v>
      </c>
      <c r="BJ341" s="119" t="s">
        <v>5321</v>
      </c>
      <c r="BK341" s="119" t="s">
        <v>5321</v>
      </c>
      <c r="BL341" s="119">
        <v>0</v>
      </c>
      <c r="BM341" s="123">
        <v>0</v>
      </c>
      <c r="BN341" s="119">
        <v>0</v>
      </c>
      <c r="BO341" s="123">
        <v>0</v>
      </c>
      <c r="BP341" s="119">
        <v>0</v>
      </c>
      <c r="BQ341" s="123">
        <v>0</v>
      </c>
      <c r="BR341" s="119">
        <v>42</v>
      </c>
      <c r="BS341" s="123">
        <v>100</v>
      </c>
      <c r="BT341" s="119">
        <v>42</v>
      </c>
      <c r="BU341" s="2"/>
      <c r="BV341" s="3"/>
      <c r="BW341" s="3"/>
      <c r="BX341" s="3"/>
      <c r="BY341" s="3"/>
    </row>
    <row r="342" spans="1:77" ht="41.45" customHeight="1">
      <c r="A342" s="64" t="s">
        <v>543</v>
      </c>
      <c r="C342" s="65"/>
      <c r="D342" s="65" t="s">
        <v>64</v>
      </c>
      <c r="E342" s="66">
        <v>165.02621021261677</v>
      </c>
      <c r="F342" s="68">
        <v>99.9961669576152</v>
      </c>
      <c r="G342" s="103" t="s">
        <v>1013</v>
      </c>
      <c r="H342" s="65"/>
      <c r="I342" s="69" t="s">
        <v>543</v>
      </c>
      <c r="J342" s="70"/>
      <c r="K342" s="70"/>
      <c r="L342" s="69" t="s">
        <v>4966</v>
      </c>
      <c r="M342" s="73">
        <v>2.277425258774663</v>
      </c>
      <c r="N342" s="74">
        <v>4661.203125</v>
      </c>
      <c r="O342" s="74">
        <v>7479.72900390625</v>
      </c>
      <c r="P342" s="75"/>
      <c r="Q342" s="76"/>
      <c r="R342" s="76"/>
      <c r="S342" s="88"/>
      <c r="T342" s="48">
        <v>0</v>
      </c>
      <c r="U342" s="48">
        <v>1</v>
      </c>
      <c r="V342" s="49">
        <v>0</v>
      </c>
      <c r="W342" s="49">
        <v>0.000877</v>
      </c>
      <c r="X342" s="49">
        <v>0.001844</v>
      </c>
      <c r="Y342" s="49">
        <v>0.485296</v>
      </c>
      <c r="Z342" s="49">
        <v>0</v>
      </c>
      <c r="AA342" s="49">
        <v>0</v>
      </c>
      <c r="AB342" s="71">
        <v>342</v>
      </c>
      <c r="AC342" s="71"/>
      <c r="AD342" s="72"/>
      <c r="AE342" s="78" t="s">
        <v>3022</v>
      </c>
      <c r="AF342" s="78">
        <v>199</v>
      </c>
      <c r="AG342" s="78">
        <v>1442</v>
      </c>
      <c r="AH342" s="78">
        <v>143301</v>
      </c>
      <c r="AI342" s="78">
        <v>180371</v>
      </c>
      <c r="AJ342" s="78"/>
      <c r="AK342" s="78" t="s">
        <v>3386</v>
      </c>
      <c r="AL342" s="78" t="s">
        <v>3659</v>
      </c>
      <c r="AM342" s="78"/>
      <c r="AN342" s="78"/>
      <c r="AO342" s="80">
        <v>42869.46853009259</v>
      </c>
      <c r="AP342" s="83" t="s">
        <v>4123</v>
      </c>
      <c r="AQ342" s="78" t="b">
        <v>0</v>
      </c>
      <c r="AR342" s="78" t="b">
        <v>0</v>
      </c>
      <c r="AS342" s="78" t="b">
        <v>0</v>
      </c>
      <c r="AT342" s="78"/>
      <c r="AU342" s="78">
        <v>21</v>
      </c>
      <c r="AV342" s="83" t="s">
        <v>4181</v>
      </c>
      <c r="AW342" s="78" t="b">
        <v>0</v>
      </c>
      <c r="AX342" s="78" t="s">
        <v>4210</v>
      </c>
      <c r="AY342" s="83" t="s">
        <v>4550</v>
      </c>
      <c r="AZ342" s="78" t="s">
        <v>66</v>
      </c>
      <c r="BA342" s="78" t="str">
        <f>REPLACE(INDEX(GroupVertices[Group],MATCH(Vertices[[#This Row],[Vertex]],GroupVertices[Vertex],0)),1,1,"")</f>
        <v>2</v>
      </c>
      <c r="BB342" s="48"/>
      <c r="BC342" s="48"/>
      <c r="BD342" s="48"/>
      <c r="BE342" s="48"/>
      <c r="BF342" s="48" t="s">
        <v>661</v>
      </c>
      <c r="BG342" s="48" t="s">
        <v>661</v>
      </c>
      <c r="BH342" s="119" t="s">
        <v>5447</v>
      </c>
      <c r="BI342" s="119" t="s">
        <v>5447</v>
      </c>
      <c r="BJ342" s="119" t="s">
        <v>5321</v>
      </c>
      <c r="BK342" s="119" t="s">
        <v>5321</v>
      </c>
      <c r="BL342" s="119">
        <v>0</v>
      </c>
      <c r="BM342" s="123">
        <v>0</v>
      </c>
      <c r="BN342" s="119">
        <v>0</v>
      </c>
      <c r="BO342" s="123">
        <v>0</v>
      </c>
      <c r="BP342" s="119">
        <v>0</v>
      </c>
      <c r="BQ342" s="123">
        <v>0</v>
      </c>
      <c r="BR342" s="119">
        <v>42</v>
      </c>
      <c r="BS342" s="123">
        <v>100</v>
      </c>
      <c r="BT342" s="119">
        <v>42</v>
      </c>
      <c r="BU342" s="2"/>
      <c r="BV342" s="3"/>
      <c r="BW342" s="3"/>
      <c r="BX342" s="3"/>
      <c r="BY342" s="3"/>
    </row>
    <row r="343" spans="1:77" ht="41.45" customHeight="1">
      <c r="A343" s="64" t="s">
        <v>544</v>
      </c>
      <c r="C343" s="65"/>
      <c r="D343" s="65" t="s">
        <v>64</v>
      </c>
      <c r="E343" s="66">
        <v>162.9338859532694</v>
      </c>
      <c r="F343" s="68">
        <v>99.99881712630982</v>
      </c>
      <c r="G343" s="103" t="s">
        <v>1014</v>
      </c>
      <c r="H343" s="65"/>
      <c r="I343" s="69" t="s">
        <v>544</v>
      </c>
      <c r="J343" s="70"/>
      <c r="K343" s="70"/>
      <c r="L343" s="69" t="s">
        <v>4967</v>
      </c>
      <c r="M343" s="73">
        <v>1.3942123718132629</v>
      </c>
      <c r="N343" s="74">
        <v>4880.4482421875</v>
      </c>
      <c r="O343" s="74">
        <v>7636.56298828125</v>
      </c>
      <c r="P343" s="75"/>
      <c r="Q343" s="76"/>
      <c r="R343" s="76"/>
      <c r="S343" s="88"/>
      <c r="T343" s="48">
        <v>0</v>
      </c>
      <c r="U343" s="48">
        <v>1</v>
      </c>
      <c r="V343" s="49">
        <v>0</v>
      </c>
      <c r="W343" s="49">
        <v>0.000877</v>
      </c>
      <c r="X343" s="49">
        <v>0.001844</v>
      </c>
      <c r="Y343" s="49">
        <v>0.485296</v>
      </c>
      <c r="Z343" s="49">
        <v>0</v>
      </c>
      <c r="AA343" s="49">
        <v>0</v>
      </c>
      <c r="AB343" s="71">
        <v>343</v>
      </c>
      <c r="AC343" s="71"/>
      <c r="AD343" s="72"/>
      <c r="AE343" s="78" t="s">
        <v>544</v>
      </c>
      <c r="AF343" s="78">
        <v>650</v>
      </c>
      <c r="AG343" s="78">
        <v>445</v>
      </c>
      <c r="AH343" s="78">
        <v>6900</v>
      </c>
      <c r="AI343" s="78">
        <v>1795</v>
      </c>
      <c r="AJ343" s="78"/>
      <c r="AK343" s="78" t="s">
        <v>3387</v>
      </c>
      <c r="AL343" s="78" t="s">
        <v>3583</v>
      </c>
      <c r="AM343" s="83" t="s">
        <v>3813</v>
      </c>
      <c r="AN343" s="78"/>
      <c r="AO343" s="80">
        <v>40807.408171296294</v>
      </c>
      <c r="AP343" s="83" t="s">
        <v>4124</v>
      </c>
      <c r="AQ343" s="78" t="b">
        <v>0</v>
      </c>
      <c r="AR343" s="78" t="b">
        <v>0</v>
      </c>
      <c r="AS343" s="78" t="b">
        <v>1</v>
      </c>
      <c r="AT343" s="78"/>
      <c r="AU343" s="78">
        <v>48</v>
      </c>
      <c r="AV343" s="83" t="s">
        <v>4191</v>
      </c>
      <c r="AW343" s="78" t="b">
        <v>0</v>
      </c>
      <c r="AX343" s="78" t="s">
        <v>4210</v>
      </c>
      <c r="AY343" s="83" t="s">
        <v>4551</v>
      </c>
      <c r="AZ343" s="78" t="s">
        <v>66</v>
      </c>
      <c r="BA343" s="78" t="str">
        <f>REPLACE(INDEX(GroupVertices[Group],MATCH(Vertices[[#This Row],[Vertex]],GroupVertices[Vertex],0)),1,1,"")</f>
        <v>2</v>
      </c>
      <c r="BB343" s="48"/>
      <c r="BC343" s="48"/>
      <c r="BD343" s="48"/>
      <c r="BE343" s="48"/>
      <c r="BF343" s="48" t="s">
        <v>661</v>
      </c>
      <c r="BG343" s="48" t="s">
        <v>661</v>
      </c>
      <c r="BH343" s="119" t="s">
        <v>5447</v>
      </c>
      <c r="BI343" s="119" t="s">
        <v>5447</v>
      </c>
      <c r="BJ343" s="119" t="s">
        <v>5321</v>
      </c>
      <c r="BK343" s="119" t="s">
        <v>5321</v>
      </c>
      <c r="BL343" s="119">
        <v>0</v>
      </c>
      <c r="BM343" s="123">
        <v>0</v>
      </c>
      <c r="BN343" s="119">
        <v>0</v>
      </c>
      <c r="BO343" s="123">
        <v>0</v>
      </c>
      <c r="BP343" s="119">
        <v>0</v>
      </c>
      <c r="BQ343" s="123">
        <v>0</v>
      </c>
      <c r="BR343" s="119">
        <v>42</v>
      </c>
      <c r="BS343" s="123">
        <v>100</v>
      </c>
      <c r="BT343" s="119">
        <v>42</v>
      </c>
      <c r="BU343" s="2"/>
      <c r="BV343" s="3"/>
      <c r="BW343" s="3"/>
      <c r="BX343" s="3"/>
      <c r="BY343" s="3"/>
    </row>
    <row r="344" spans="1:77" ht="41.45" customHeight="1">
      <c r="A344" s="64" t="s">
        <v>545</v>
      </c>
      <c r="C344" s="65"/>
      <c r="D344" s="65" t="s">
        <v>64</v>
      </c>
      <c r="E344" s="66">
        <v>168.3084520798377</v>
      </c>
      <c r="F344" s="68">
        <v>99.99200962176927</v>
      </c>
      <c r="G344" s="103" t="s">
        <v>1015</v>
      </c>
      <c r="H344" s="65"/>
      <c r="I344" s="69" t="s">
        <v>545</v>
      </c>
      <c r="J344" s="70"/>
      <c r="K344" s="70"/>
      <c r="L344" s="69" t="s">
        <v>4968</v>
      </c>
      <c r="M344" s="73">
        <v>3.6629267183610525</v>
      </c>
      <c r="N344" s="74">
        <v>6974.62255859375</v>
      </c>
      <c r="O344" s="74">
        <v>8961.19140625</v>
      </c>
      <c r="P344" s="75"/>
      <c r="Q344" s="76"/>
      <c r="R344" s="76"/>
      <c r="S344" s="88"/>
      <c r="T344" s="48">
        <v>0</v>
      </c>
      <c r="U344" s="48">
        <v>1</v>
      </c>
      <c r="V344" s="49">
        <v>0</v>
      </c>
      <c r="W344" s="49">
        <v>0.000877</v>
      </c>
      <c r="X344" s="49">
        <v>0.001844</v>
      </c>
      <c r="Y344" s="49">
        <v>0.485296</v>
      </c>
      <c r="Z344" s="49">
        <v>0</v>
      </c>
      <c r="AA344" s="49">
        <v>0</v>
      </c>
      <c r="AB344" s="71">
        <v>344</v>
      </c>
      <c r="AC344" s="71"/>
      <c r="AD344" s="72"/>
      <c r="AE344" s="78" t="s">
        <v>3023</v>
      </c>
      <c r="AF344" s="78">
        <v>1965</v>
      </c>
      <c r="AG344" s="78">
        <v>3006</v>
      </c>
      <c r="AH344" s="78">
        <v>298756</v>
      </c>
      <c r="AI344" s="78">
        <v>88638</v>
      </c>
      <c r="AJ344" s="78"/>
      <c r="AK344" s="78" t="s">
        <v>3388</v>
      </c>
      <c r="AL344" s="78" t="s">
        <v>3660</v>
      </c>
      <c r="AM344" s="78"/>
      <c r="AN344" s="78"/>
      <c r="AO344" s="80">
        <v>40886.56831018518</v>
      </c>
      <c r="AP344" s="83" t="s">
        <v>4125</v>
      </c>
      <c r="AQ344" s="78" t="b">
        <v>0</v>
      </c>
      <c r="AR344" s="78" t="b">
        <v>0</v>
      </c>
      <c r="AS344" s="78" t="b">
        <v>1</v>
      </c>
      <c r="AT344" s="78"/>
      <c r="AU344" s="78">
        <v>26</v>
      </c>
      <c r="AV344" s="83" t="s">
        <v>4197</v>
      </c>
      <c r="AW344" s="78" t="b">
        <v>0</v>
      </c>
      <c r="AX344" s="78" t="s">
        <v>4210</v>
      </c>
      <c r="AY344" s="83" t="s">
        <v>4552</v>
      </c>
      <c r="AZ344" s="78" t="s">
        <v>66</v>
      </c>
      <c r="BA344" s="78" t="str">
        <f>REPLACE(INDEX(GroupVertices[Group],MATCH(Vertices[[#This Row],[Vertex]],GroupVertices[Vertex],0)),1,1,"")</f>
        <v>2</v>
      </c>
      <c r="BB344" s="48"/>
      <c r="BC344" s="48"/>
      <c r="BD344" s="48"/>
      <c r="BE344" s="48"/>
      <c r="BF344" s="48" t="s">
        <v>661</v>
      </c>
      <c r="BG344" s="48" t="s">
        <v>661</v>
      </c>
      <c r="BH344" s="119" t="s">
        <v>5447</v>
      </c>
      <c r="BI344" s="119" t="s">
        <v>5447</v>
      </c>
      <c r="BJ344" s="119" t="s">
        <v>5321</v>
      </c>
      <c r="BK344" s="119" t="s">
        <v>5321</v>
      </c>
      <c r="BL344" s="119">
        <v>0</v>
      </c>
      <c r="BM344" s="123">
        <v>0</v>
      </c>
      <c r="BN344" s="119">
        <v>0</v>
      </c>
      <c r="BO344" s="123">
        <v>0</v>
      </c>
      <c r="BP344" s="119">
        <v>0</v>
      </c>
      <c r="BQ344" s="123">
        <v>0</v>
      </c>
      <c r="BR344" s="119">
        <v>42</v>
      </c>
      <c r="BS344" s="123">
        <v>100</v>
      </c>
      <c r="BT344" s="119">
        <v>42</v>
      </c>
      <c r="BU344" s="2"/>
      <c r="BV344" s="3"/>
      <c r="BW344" s="3"/>
      <c r="BX344" s="3"/>
      <c r="BY344" s="3"/>
    </row>
    <row r="345" spans="1:77" ht="41.45" customHeight="1">
      <c r="A345" s="64" t="s">
        <v>546</v>
      </c>
      <c r="C345" s="65"/>
      <c r="D345" s="65" t="s">
        <v>64</v>
      </c>
      <c r="E345" s="66">
        <v>164.86041922315994</v>
      </c>
      <c r="F345" s="68">
        <v>99.996376950922</v>
      </c>
      <c r="G345" s="103" t="s">
        <v>1016</v>
      </c>
      <c r="H345" s="65"/>
      <c r="I345" s="69" t="s">
        <v>546</v>
      </c>
      <c r="J345" s="70"/>
      <c r="K345" s="70"/>
      <c r="L345" s="69" t="s">
        <v>4969</v>
      </c>
      <c r="M345" s="73">
        <v>2.2074414893965786</v>
      </c>
      <c r="N345" s="74">
        <v>5267.7216796875</v>
      </c>
      <c r="O345" s="74">
        <v>7629.21630859375</v>
      </c>
      <c r="P345" s="75"/>
      <c r="Q345" s="76"/>
      <c r="R345" s="76"/>
      <c r="S345" s="88"/>
      <c r="T345" s="48">
        <v>0</v>
      </c>
      <c r="U345" s="48">
        <v>1</v>
      </c>
      <c r="V345" s="49">
        <v>0</v>
      </c>
      <c r="W345" s="49">
        <v>0.000877</v>
      </c>
      <c r="X345" s="49">
        <v>0.001844</v>
      </c>
      <c r="Y345" s="49">
        <v>0.485296</v>
      </c>
      <c r="Z345" s="49">
        <v>0</v>
      </c>
      <c r="AA345" s="49">
        <v>0</v>
      </c>
      <c r="AB345" s="71">
        <v>345</v>
      </c>
      <c r="AC345" s="71"/>
      <c r="AD345" s="72"/>
      <c r="AE345" s="78" t="s">
        <v>3024</v>
      </c>
      <c r="AF345" s="78">
        <v>1425</v>
      </c>
      <c r="AG345" s="78">
        <v>1363</v>
      </c>
      <c r="AH345" s="78">
        <v>104204</v>
      </c>
      <c r="AI345" s="78">
        <v>1311</v>
      </c>
      <c r="AJ345" s="78"/>
      <c r="AK345" s="78" t="s">
        <v>3389</v>
      </c>
      <c r="AL345" s="78" t="s">
        <v>3661</v>
      </c>
      <c r="AM345" s="78"/>
      <c r="AN345" s="78"/>
      <c r="AO345" s="80">
        <v>40936.489016203705</v>
      </c>
      <c r="AP345" s="83" t="s">
        <v>4126</v>
      </c>
      <c r="AQ345" s="78" t="b">
        <v>0</v>
      </c>
      <c r="AR345" s="78" t="b">
        <v>0</v>
      </c>
      <c r="AS345" s="78" t="b">
        <v>0</v>
      </c>
      <c r="AT345" s="78"/>
      <c r="AU345" s="78">
        <v>42</v>
      </c>
      <c r="AV345" s="83" t="s">
        <v>4181</v>
      </c>
      <c r="AW345" s="78" t="b">
        <v>0</v>
      </c>
      <c r="AX345" s="78" t="s">
        <v>4210</v>
      </c>
      <c r="AY345" s="83" t="s">
        <v>4553</v>
      </c>
      <c r="AZ345" s="78" t="s">
        <v>66</v>
      </c>
      <c r="BA345" s="78" t="str">
        <f>REPLACE(INDEX(GroupVertices[Group],MATCH(Vertices[[#This Row],[Vertex]],GroupVertices[Vertex],0)),1,1,"")</f>
        <v>2</v>
      </c>
      <c r="BB345" s="48"/>
      <c r="BC345" s="48"/>
      <c r="BD345" s="48"/>
      <c r="BE345" s="48"/>
      <c r="BF345" s="48" t="s">
        <v>661</v>
      </c>
      <c r="BG345" s="48" t="s">
        <v>661</v>
      </c>
      <c r="BH345" s="119" t="s">
        <v>5447</v>
      </c>
      <c r="BI345" s="119" t="s">
        <v>5447</v>
      </c>
      <c r="BJ345" s="119" t="s">
        <v>5321</v>
      </c>
      <c r="BK345" s="119" t="s">
        <v>5321</v>
      </c>
      <c r="BL345" s="119">
        <v>0</v>
      </c>
      <c r="BM345" s="123">
        <v>0</v>
      </c>
      <c r="BN345" s="119">
        <v>0</v>
      </c>
      <c r="BO345" s="123">
        <v>0</v>
      </c>
      <c r="BP345" s="119">
        <v>0</v>
      </c>
      <c r="BQ345" s="123">
        <v>0</v>
      </c>
      <c r="BR345" s="119">
        <v>42</v>
      </c>
      <c r="BS345" s="123">
        <v>100</v>
      </c>
      <c r="BT345" s="119">
        <v>42</v>
      </c>
      <c r="BU345" s="2"/>
      <c r="BV345" s="3"/>
      <c r="BW345" s="3"/>
      <c r="BX345" s="3"/>
      <c r="BY345" s="3"/>
    </row>
    <row r="346" spans="1:77" ht="41.45" customHeight="1">
      <c r="A346" s="64" t="s">
        <v>547</v>
      </c>
      <c r="C346" s="65"/>
      <c r="D346" s="65" t="s">
        <v>64</v>
      </c>
      <c r="E346" s="66">
        <v>162.49737296837043</v>
      </c>
      <c r="F346" s="68">
        <v>99.99937002007961</v>
      </c>
      <c r="G346" s="103" t="s">
        <v>1017</v>
      </c>
      <c r="H346" s="65"/>
      <c r="I346" s="69" t="s">
        <v>547</v>
      </c>
      <c r="J346" s="70"/>
      <c r="K346" s="70"/>
      <c r="L346" s="69" t="s">
        <v>4970</v>
      </c>
      <c r="M346" s="73">
        <v>1.2099513081342548</v>
      </c>
      <c r="N346" s="74">
        <v>4661.25244140625</v>
      </c>
      <c r="O346" s="74">
        <v>5196.197265625</v>
      </c>
      <c r="P346" s="75"/>
      <c r="Q346" s="76"/>
      <c r="R346" s="76"/>
      <c r="S346" s="88"/>
      <c r="T346" s="48">
        <v>0</v>
      </c>
      <c r="U346" s="48">
        <v>1</v>
      </c>
      <c r="V346" s="49">
        <v>0</v>
      </c>
      <c r="W346" s="49">
        <v>0.000877</v>
      </c>
      <c r="X346" s="49">
        <v>0.001844</v>
      </c>
      <c r="Y346" s="49">
        <v>0.485296</v>
      </c>
      <c r="Z346" s="49">
        <v>0</v>
      </c>
      <c r="AA346" s="49">
        <v>0</v>
      </c>
      <c r="AB346" s="71">
        <v>346</v>
      </c>
      <c r="AC346" s="71"/>
      <c r="AD346" s="72"/>
      <c r="AE346" s="78" t="s">
        <v>3025</v>
      </c>
      <c r="AF346" s="78">
        <v>316</v>
      </c>
      <c r="AG346" s="78">
        <v>237</v>
      </c>
      <c r="AH346" s="78">
        <v>13678</v>
      </c>
      <c r="AI346" s="78">
        <v>779</v>
      </c>
      <c r="AJ346" s="78"/>
      <c r="AK346" s="78" t="s">
        <v>3390</v>
      </c>
      <c r="AL346" s="78" t="s">
        <v>3662</v>
      </c>
      <c r="AM346" s="78"/>
      <c r="AN346" s="78"/>
      <c r="AO346" s="80">
        <v>40723.755740740744</v>
      </c>
      <c r="AP346" s="83" t="s">
        <v>4127</v>
      </c>
      <c r="AQ346" s="78" t="b">
        <v>0</v>
      </c>
      <c r="AR346" s="78" t="b">
        <v>0</v>
      </c>
      <c r="AS346" s="78" t="b">
        <v>0</v>
      </c>
      <c r="AT346" s="78"/>
      <c r="AU346" s="78">
        <v>9</v>
      </c>
      <c r="AV346" s="83" t="s">
        <v>4181</v>
      </c>
      <c r="AW346" s="78" t="b">
        <v>0</v>
      </c>
      <c r="AX346" s="78" t="s">
        <v>4210</v>
      </c>
      <c r="AY346" s="83" t="s">
        <v>4554</v>
      </c>
      <c r="AZ346" s="78" t="s">
        <v>66</v>
      </c>
      <c r="BA346" s="78" t="str">
        <f>REPLACE(INDEX(GroupVertices[Group],MATCH(Vertices[[#This Row],[Vertex]],GroupVertices[Vertex],0)),1,1,"")</f>
        <v>2</v>
      </c>
      <c r="BB346" s="48"/>
      <c r="BC346" s="48"/>
      <c r="BD346" s="48"/>
      <c r="BE346" s="48"/>
      <c r="BF346" s="48" t="s">
        <v>661</v>
      </c>
      <c r="BG346" s="48" t="s">
        <v>661</v>
      </c>
      <c r="BH346" s="119" t="s">
        <v>5447</v>
      </c>
      <c r="BI346" s="119" t="s">
        <v>5447</v>
      </c>
      <c r="BJ346" s="119" t="s">
        <v>5321</v>
      </c>
      <c r="BK346" s="119" t="s">
        <v>5321</v>
      </c>
      <c r="BL346" s="119">
        <v>0</v>
      </c>
      <c r="BM346" s="123">
        <v>0</v>
      </c>
      <c r="BN346" s="119">
        <v>0</v>
      </c>
      <c r="BO346" s="123">
        <v>0</v>
      </c>
      <c r="BP346" s="119">
        <v>0</v>
      </c>
      <c r="BQ346" s="123">
        <v>0</v>
      </c>
      <c r="BR346" s="119">
        <v>42</v>
      </c>
      <c r="BS346" s="123">
        <v>100</v>
      </c>
      <c r="BT346" s="119">
        <v>42</v>
      </c>
      <c r="BU346" s="2"/>
      <c r="BV346" s="3"/>
      <c r="BW346" s="3"/>
      <c r="BX346" s="3"/>
      <c r="BY346" s="3"/>
    </row>
    <row r="347" spans="1:77" ht="41.45" customHeight="1">
      <c r="A347" s="64" t="s">
        <v>548</v>
      </c>
      <c r="C347" s="65"/>
      <c r="D347" s="65" t="s">
        <v>64</v>
      </c>
      <c r="E347" s="66">
        <v>162.01469034083794</v>
      </c>
      <c r="F347" s="68">
        <v>99.99998139299814</v>
      </c>
      <c r="G347" s="103" t="s">
        <v>1018</v>
      </c>
      <c r="H347" s="65"/>
      <c r="I347" s="69" t="s">
        <v>548</v>
      </c>
      <c r="J347" s="70"/>
      <c r="K347" s="70"/>
      <c r="L347" s="69" t="s">
        <v>4971</v>
      </c>
      <c r="M347" s="73">
        <v>1.0062010934891974</v>
      </c>
      <c r="N347" s="74">
        <v>4660.6201171875</v>
      </c>
      <c r="O347" s="74">
        <v>7377.2451171875</v>
      </c>
      <c r="P347" s="75"/>
      <c r="Q347" s="76"/>
      <c r="R347" s="76"/>
      <c r="S347" s="88"/>
      <c r="T347" s="48">
        <v>0</v>
      </c>
      <c r="U347" s="48">
        <v>1</v>
      </c>
      <c r="V347" s="49">
        <v>0</v>
      </c>
      <c r="W347" s="49">
        <v>0.000877</v>
      </c>
      <c r="X347" s="49">
        <v>0.001844</v>
      </c>
      <c r="Y347" s="49">
        <v>0.485296</v>
      </c>
      <c r="Z347" s="49">
        <v>0</v>
      </c>
      <c r="AA347" s="49">
        <v>0</v>
      </c>
      <c r="AB347" s="71">
        <v>347</v>
      </c>
      <c r="AC347" s="71"/>
      <c r="AD347" s="72"/>
      <c r="AE347" s="78" t="s">
        <v>3026</v>
      </c>
      <c r="AF347" s="78">
        <v>132</v>
      </c>
      <c r="AG347" s="78">
        <v>7</v>
      </c>
      <c r="AH347" s="78">
        <v>89</v>
      </c>
      <c r="AI347" s="78">
        <v>92</v>
      </c>
      <c r="AJ347" s="78"/>
      <c r="AK347" s="78" t="s">
        <v>3391</v>
      </c>
      <c r="AL347" s="78" t="s">
        <v>3512</v>
      </c>
      <c r="AM347" s="78"/>
      <c r="AN347" s="78"/>
      <c r="AO347" s="80">
        <v>43649.647048611114</v>
      </c>
      <c r="AP347" s="83" t="s">
        <v>4128</v>
      </c>
      <c r="AQ347" s="78" t="b">
        <v>1</v>
      </c>
      <c r="AR347" s="78" t="b">
        <v>0</v>
      </c>
      <c r="AS347" s="78" t="b">
        <v>0</v>
      </c>
      <c r="AT347" s="78"/>
      <c r="AU347" s="78">
        <v>0</v>
      </c>
      <c r="AV347" s="78"/>
      <c r="AW347" s="78" t="b">
        <v>0</v>
      </c>
      <c r="AX347" s="78" t="s">
        <v>4210</v>
      </c>
      <c r="AY347" s="83" t="s">
        <v>4555</v>
      </c>
      <c r="AZ347" s="78" t="s">
        <v>66</v>
      </c>
      <c r="BA347" s="78" t="str">
        <f>REPLACE(INDEX(GroupVertices[Group],MATCH(Vertices[[#This Row],[Vertex]],GroupVertices[Vertex],0)),1,1,"")</f>
        <v>2</v>
      </c>
      <c r="BB347" s="48"/>
      <c r="BC347" s="48"/>
      <c r="BD347" s="48"/>
      <c r="BE347" s="48"/>
      <c r="BF347" s="48" t="s">
        <v>661</v>
      </c>
      <c r="BG347" s="48" t="s">
        <v>661</v>
      </c>
      <c r="BH347" s="119" t="s">
        <v>5447</v>
      </c>
      <c r="BI347" s="119" t="s">
        <v>5447</v>
      </c>
      <c r="BJ347" s="119" t="s">
        <v>5321</v>
      </c>
      <c r="BK347" s="119" t="s">
        <v>5321</v>
      </c>
      <c r="BL347" s="119">
        <v>0</v>
      </c>
      <c r="BM347" s="123">
        <v>0</v>
      </c>
      <c r="BN347" s="119">
        <v>0</v>
      </c>
      <c r="BO347" s="123">
        <v>0</v>
      </c>
      <c r="BP347" s="119">
        <v>0</v>
      </c>
      <c r="BQ347" s="123">
        <v>0</v>
      </c>
      <c r="BR347" s="119">
        <v>42</v>
      </c>
      <c r="BS347" s="123">
        <v>100</v>
      </c>
      <c r="BT347" s="119">
        <v>42</v>
      </c>
      <c r="BU347" s="2"/>
      <c r="BV347" s="3"/>
      <c r="BW347" s="3"/>
      <c r="BX347" s="3"/>
      <c r="BY347" s="3"/>
    </row>
    <row r="348" spans="1:77" ht="41.45" customHeight="1">
      <c r="A348" s="64" t="s">
        <v>549</v>
      </c>
      <c r="C348" s="65"/>
      <c r="D348" s="65" t="s">
        <v>64</v>
      </c>
      <c r="E348" s="66">
        <v>165.36828529212892</v>
      </c>
      <c r="F348" s="68">
        <v>99.995733680286</v>
      </c>
      <c r="G348" s="103" t="s">
        <v>1019</v>
      </c>
      <c r="H348" s="65"/>
      <c r="I348" s="69" t="s">
        <v>549</v>
      </c>
      <c r="J348" s="70"/>
      <c r="K348" s="70"/>
      <c r="L348" s="69" t="s">
        <v>4972</v>
      </c>
      <c r="M348" s="73">
        <v>2.421822150023117</v>
      </c>
      <c r="N348" s="74">
        <v>5491.29052734375</v>
      </c>
      <c r="O348" s="74">
        <v>4930.26611328125</v>
      </c>
      <c r="P348" s="75"/>
      <c r="Q348" s="76"/>
      <c r="R348" s="76"/>
      <c r="S348" s="88"/>
      <c r="T348" s="48">
        <v>0</v>
      </c>
      <c r="U348" s="48">
        <v>1</v>
      </c>
      <c r="V348" s="49">
        <v>0</v>
      </c>
      <c r="W348" s="49">
        <v>0.000877</v>
      </c>
      <c r="X348" s="49">
        <v>0.001844</v>
      </c>
      <c r="Y348" s="49">
        <v>0.485296</v>
      </c>
      <c r="Z348" s="49">
        <v>0</v>
      </c>
      <c r="AA348" s="49">
        <v>0</v>
      </c>
      <c r="AB348" s="71">
        <v>348</v>
      </c>
      <c r="AC348" s="71"/>
      <c r="AD348" s="72"/>
      <c r="AE348" s="78" t="s">
        <v>3027</v>
      </c>
      <c r="AF348" s="78">
        <v>1022</v>
      </c>
      <c r="AG348" s="78">
        <v>1605</v>
      </c>
      <c r="AH348" s="78">
        <v>144377</v>
      </c>
      <c r="AI348" s="78">
        <v>42735</v>
      </c>
      <c r="AJ348" s="78"/>
      <c r="AK348" s="78" t="s">
        <v>3392</v>
      </c>
      <c r="AL348" s="78"/>
      <c r="AM348" s="83" t="s">
        <v>3814</v>
      </c>
      <c r="AN348" s="78"/>
      <c r="AO348" s="80">
        <v>40616.40064814815</v>
      </c>
      <c r="AP348" s="83" t="s">
        <v>4129</v>
      </c>
      <c r="AQ348" s="78" t="b">
        <v>0</v>
      </c>
      <c r="AR348" s="78" t="b">
        <v>0</v>
      </c>
      <c r="AS348" s="78" t="b">
        <v>0</v>
      </c>
      <c r="AT348" s="78"/>
      <c r="AU348" s="78">
        <v>77</v>
      </c>
      <c r="AV348" s="83" t="s">
        <v>4197</v>
      </c>
      <c r="AW348" s="78" t="b">
        <v>0</v>
      </c>
      <c r="AX348" s="78" t="s">
        <v>4210</v>
      </c>
      <c r="AY348" s="83" t="s">
        <v>4556</v>
      </c>
      <c r="AZ348" s="78" t="s">
        <v>66</v>
      </c>
      <c r="BA348" s="78" t="str">
        <f>REPLACE(INDEX(GroupVertices[Group],MATCH(Vertices[[#This Row],[Vertex]],GroupVertices[Vertex],0)),1,1,"")</f>
        <v>2</v>
      </c>
      <c r="BB348" s="48"/>
      <c r="BC348" s="48"/>
      <c r="BD348" s="48"/>
      <c r="BE348" s="48"/>
      <c r="BF348" s="48" t="s">
        <v>661</v>
      </c>
      <c r="BG348" s="48" t="s">
        <v>661</v>
      </c>
      <c r="BH348" s="119" t="s">
        <v>5447</v>
      </c>
      <c r="BI348" s="119" t="s">
        <v>5447</v>
      </c>
      <c r="BJ348" s="119" t="s">
        <v>5321</v>
      </c>
      <c r="BK348" s="119" t="s">
        <v>5321</v>
      </c>
      <c r="BL348" s="119">
        <v>0</v>
      </c>
      <c r="BM348" s="123">
        <v>0</v>
      </c>
      <c r="BN348" s="119">
        <v>0</v>
      </c>
      <c r="BO348" s="123">
        <v>0</v>
      </c>
      <c r="BP348" s="119">
        <v>0</v>
      </c>
      <c r="BQ348" s="123">
        <v>0</v>
      </c>
      <c r="BR348" s="119">
        <v>42</v>
      </c>
      <c r="BS348" s="123">
        <v>100</v>
      </c>
      <c r="BT348" s="119">
        <v>42</v>
      </c>
      <c r="BU348" s="2"/>
      <c r="BV348" s="3"/>
      <c r="BW348" s="3"/>
      <c r="BX348" s="3"/>
      <c r="BY348" s="3"/>
    </row>
    <row r="349" spans="1:77" ht="41.45" customHeight="1">
      <c r="A349" s="64" t="s">
        <v>550</v>
      </c>
      <c r="C349" s="65"/>
      <c r="D349" s="65" t="s">
        <v>64</v>
      </c>
      <c r="E349" s="66">
        <v>162.05876136335178</v>
      </c>
      <c r="F349" s="68">
        <v>99.99992557199253</v>
      </c>
      <c r="G349" s="103" t="s">
        <v>1020</v>
      </c>
      <c r="H349" s="65"/>
      <c r="I349" s="69" t="s">
        <v>550</v>
      </c>
      <c r="J349" s="70"/>
      <c r="K349" s="70"/>
      <c r="L349" s="69" t="s">
        <v>4973</v>
      </c>
      <c r="M349" s="73">
        <v>1.0248043739567896</v>
      </c>
      <c r="N349" s="74">
        <v>5376.47802734375</v>
      </c>
      <c r="O349" s="74">
        <v>4792.533203125</v>
      </c>
      <c r="P349" s="75"/>
      <c r="Q349" s="76"/>
      <c r="R349" s="76"/>
      <c r="S349" s="88"/>
      <c r="T349" s="48">
        <v>0</v>
      </c>
      <c r="U349" s="48">
        <v>1</v>
      </c>
      <c r="V349" s="49">
        <v>0</v>
      </c>
      <c r="W349" s="49">
        <v>0.000877</v>
      </c>
      <c r="X349" s="49">
        <v>0.001844</v>
      </c>
      <c r="Y349" s="49">
        <v>0.485296</v>
      </c>
      <c r="Z349" s="49">
        <v>0</v>
      </c>
      <c r="AA349" s="49">
        <v>0</v>
      </c>
      <c r="AB349" s="71">
        <v>349</v>
      </c>
      <c r="AC349" s="71"/>
      <c r="AD349" s="72"/>
      <c r="AE349" s="78" t="s">
        <v>3028</v>
      </c>
      <c r="AF349" s="78">
        <v>67</v>
      </c>
      <c r="AG349" s="78">
        <v>28</v>
      </c>
      <c r="AH349" s="78">
        <v>8548</v>
      </c>
      <c r="AI349" s="78">
        <v>7545</v>
      </c>
      <c r="AJ349" s="78"/>
      <c r="AK349" s="78" t="s">
        <v>3393</v>
      </c>
      <c r="AL349" s="78"/>
      <c r="AM349" s="78"/>
      <c r="AN349" s="78"/>
      <c r="AO349" s="80">
        <v>43545.249560185184</v>
      </c>
      <c r="AP349" s="83" t="s">
        <v>4130</v>
      </c>
      <c r="AQ349" s="78" t="b">
        <v>1</v>
      </c>
      <c r="AR349" s="78" t="b">
        <v>0</v>
      </c>
      <c r="AS349" s="78" t="b">
        <v>0</v>
      </c>
      <c r="AT349" s="78"/>
      <c r="AU349" s="78">
        <v>0</v>
      </c>
      <c r="AV349" s="78"/>
      <c r="AW349" s="78" t="b">
        <v>0</v>
      </c>
      <c r="AX349" s="78" t="s">
        <v>4210</v>
      </c>
      <c r="AY349" s="83" t="s">
        <v>4557</v>
      </c>
      <c r="AZ349" s="78" t="s">
        <v>66</v>
      </c>
      <c r="BA349" s="78" t="str">
        <f>REPLACE(INDEX(GroupVertices[Group],MATCH(Vertices[[#This Row],[Vertex]],GroupVertices[Vertex],0)),1,1,"")</f>
        <v>2</v>
      </c>
      <c r="BB349" s="48"/>
      <c r="BC349" s="48"/>
      <c r="BD349" s="48"/>
      <c r="BE349" s="48"/>
      <c r="BF349" s="48" t="s">
        <v>661</v>
      </c>
      <c r="BG349" s="48" t="s">
        <v>661</v>
      </c>
      <c r="BH349" s="119" t="s">
        <v>5447</v>
      </c>
      <c r="BI349" s="119" t="s">
        <v>5447</v>
      </c>
      <c r="BJ349" s="119" t="s">
        <v>5321</v>
      </c>
      <c r="BK349" s="119" t="s">
        <v>5321</v>
      </c>
      <c r="BL349" s="119">
        <v>0</v>
      </c>
      <c r="BM349" s="123">
        <v>0</v>
      </c>
      <c r="BN349" s="119">
        <v>0</v>
      </c>
      <c r="BO349" s="123">
        <v>0</v>
      </c>
      <c r="BP349" s="119">
        <v>0</v>
      </c>
      <c r="BQ349" s="123">
        <v>0</v>
      </c>
      <c r="BR349" s="119">
        <v>42</v>
      </c>
      <c r="BS349" s="123">
        <v>100</v>
      </c>
      <c r="BT349" s="119">
        <v>42</v>
      </c>
      <c r="BU349" s="2"/>
      <c r="BV349" s="3"/>
      <c r="BW349" s="3"/>
      <c r="BX349" s="3"/>
      <c r="BY349" s="3"/>
    </row>
    <row r="350" spans="1:77" ht="41.45" customHeight="1">
      <c r="A350" s="64" t="s">
        <v>551</v>
      </c>
      <c r="C350" s="65"/>
      <c r="D350" s="65" t="s">
        <v>64</v>
      </c>
      <c r="E350" s="66">
        <v>162.70093911998197</v>
      </c>
      <c r="F350" s="68">
        <v>99.99911218019659</v>
      </c>
      <c r="G350" s="103" t="s">
        <v>1021</v>
      </c>
      <c r="H350" s="65"/>
      <c r="I350" s="69" t="s">
        <v>551</v>
      </c>
      <c r="J350" s="70"/>
      <c r="K350" s="70"/>
      <c r="L350" s="69" t="s">
        <v>4974</v>
      </c>
      <c r="M350" s="73">
        <v>1.2958807464845614</v>
      </c>
      <c r="N350" s="74">
        <v>5571.11962890625</v>
      </c>
      <c r="O350" s="74">
        <v>3134.006103515625</v>
      </c>
      <c r="P350" s="75"/>
      <c r="Q350" s="76"/>
      <c r="R350" s="76"/>
      <c r="S350" s="88"/>
      <c r="T350" s="48">
        <v>0</v>
      </c>
      <c r="U350" s="48">
        <v>1</v>
      </c>
      <c r="V350" s="49">
        <v>0</v>
      </c>
      <c r="W350" s="49">
        <v>0.000877</v>
      </c>
      <c r="X350" s="49">
        <v>0.001844</v>
      </c>
      <c r="Y350" s="49">
        <v>0.485296</v>
      </c>
      <c r="Z350" s="49">
        <v>0</v>
      </c>
      <c r="AA350" s="49">
        <v>0</v>
      </c>
      <c r="AB350" s="71">
        <v>350</v>
      </c>
      <c r="AC350" s="71"/>
      <c r="AD350" s="72"/>
      <c r="AE350" s="78" t="s">
        <v>3029</v>
      </c>
      <c r="AF350" s="78">
        <v>317</v>
      </c>
      <c r="AG350" s="78">
        <v>334</v>
      </c>
      <c r="AH350" s="78">
        <v>47335</v>
      </c>
      <c r="AI350" s="78">
        <v>18877</v>
      </c>
      <c r="AJ350" s="78"/>
      <c r="AK350" s="78"/>
      <c r="AL350" s="78" t="s">
        <v>3663</v>
      </c>
      <c r="AM350" s="78"/>
      <c r="AN350" s="78"/>
      <c r="AO350" s="80">
        <v>40191.51326388889</v>
      </c>
      <c r="AP350" s="78"/>
      <c r="AQ350" s="78" t="b">
        <v>0</v>
      </c>
      <c r="AR350" s="78" t="b">
        <v>0</v>
      </c>
      <c r="AS350" s="78" t="b">
        <v>1</v>
      </c>
      <c r="AT350" s="78"/>
      <c r="AU350" s="78">
        <v>3</v>
      </c>
      <c r="AV350" s="83" t="s">
        <v>4198</v>
      </c>
      <c r="AW350" s="78" t="b">
        <v>0</v>
      </c>
      <c r="AX350" s="78" t="s">
        <v>4210</v>
      </c>
      <c r="AY350" s="83" t="s">
        <v>4558</v>
      </c>
      <c r="AZ350" s="78" t="s">
        <v>66</v>
      </c>
      <c r="BA350" s="78" t="str">
        <f>REPLACE(INDEX(GroupVertices[Group],MATCH(Vertices[[#This Row],[Vertex]],GroupVertices[Vertex],0)),1,1,"")</f>
        <v>2</v>
      </c>
      <c r="BB350" s="48"/>
      <c r="BC350" s="48"/>
      <c r="BD350" s="48"/>
      <c r="BE350" s="48"/>
      <c r="BF350" s="48" t="s">
        <v>661</v>
      </c>
      <c r="BG350" s="48" t="s">
        <v>661</v>
      </c>
      <c r="BH350" s="119" t="s">
        <v>5447</v>
      </c>
      <c r="BI350" s="119" t="s">
        <v>5447</v>
      </c>
      <c r="BJ350" s="119" t="s">
        <v>5321</v>
      </c>
      <c r="BK350" s="119" t="s">
        <v>5321</v>
      </c>
      <c r="BL350" s="119">
        <v>0</v>
      </c>
      <c r="BM350" s="123">
        <v>0</v>
      </c>
      <c r="BN350" s="119">
        <v>0</v>
      </c>
      <c r="BO350" s="123">
        <v>0</v>
      </c>
      <c r="BP350" s="119">
        <v>0</v>
      </c>
      <c r="BQ350" s="123">
        <v>0</v>
      </c>
      <c r="BR350" s="119">
        <v>42</v>
      </c>
      <c r="BS350" s="123">
        <v>100</v>
      </c>
      <c r="BT350" s="119">
        <v>42</v>
      </c>
      <c r="BU350" s="2"/>
      <c r="BV350" s="3"/>
      <c r="BW350" s="3"/>
      <c r="BX350" s="3"/>
      <c r="BY350" s="3"/>
    </row>
    <row r="351" spans="1:77" ht="41.45" customHeight="1">
      <c r="A351" s="64" t="s">
        <v>552</v>
      </c>
      <c r="C351" s="65"/>
      <c r="D351" s="65" t="s">
        <v>64</v>
      </c>
      <c r="E351" s="66">
        <v>162.3903433422654</v>
      </c>
      <c r="F351" s="68">
        <v>99.99950558537894</v>
      </c>
      <c r="G351" s="103" t="s">
        <v>1022</v>
      </c>
      <c r="H351" s="65"/>
      <c r="I351" s="69" t="s">
        <v>552</v>
      </c>
      <c r="J351" s="70"/>
      <c r="K351" s="70"/>
      <c r="L351" s="69" t="s">
        <v>4975</v>
      </c>
      <c r="M351" s="73">
        <v>1.1647719127129594</v>
      </c>
      <c r="N351" s="74">
        <v>9194.83203125</v>
      </c>
      <c r="O351" s="74">
        <v>3071.07080078125</v>
      </c>
      <c r="P351" s="75"/>
      <c r="Q351" s="76"/>
      <c r="R351" s="76"/>
      <c r="S351" s="88"/>
      <c r="T351" s="48">
        <v>0</v>
      </c>
      <c r="U351" s="48">
        <v>5</v>
      </c>
      <c r="V351" s="49">
        <v>141.560823</v>
      </c>
      <c r="W351" s="49">
        <v>0.001106</v>
      </c>
      <c r="X351" s="49">
        <v>0.005674</v>
      </c>
      <c r="Y351" s="49">
        <v>1.612907</v>
      </c>
      <c r="Z351" s="49">
        <v>0.25</v>
      </c>
      <c r="AA351" s="49">
        <v>0</v>
      </c>
      <c r="AB351" s="71">
        <v>351</v>
      </c>
      <c r="AC351" s="71"/>
      <c r="AD351" s="72"/>
      <c r="AE351" s="78" t="s">
        <v>3030</v>
      </c>
      <c r="AF351" s="78">
        <v>116</v>
      </c>
      <c r="AG351" s="78">
        <v>186</v>
      </c>
      <c r="AH351" s="78">
        <v>545</v>
      </c>
      <c r="AI351" s="78">
        <v>728</v>
      </c>
      <c r="AJ351" s="78"/>
      <c r="AK351" s="78" t="s">
        <v>3394</v>
      </c>
      <c r="AL351" s="78" t="s">
        <v>3620</v>
      </c>
      <c r="AM351" s="83" t="s">
        <v>3702</v>
      </c>
      <c r="AN351" s="78"/>
      <c r="AO351" s="80">
        <v>41449.33039351852</v>
      </c>
      <c r="AP351" s="78"/>
      <c r="AQ351" s="78" t="b">
        <v>1</v>
      </c>
      <c r="AR351" s="78" t="b">
        <v>0</v>
      </c>
      <c r="AS351" s="78" t="b">
        <v>0</v>
      </c>
      <c r="AT351" s="78"/>
      <c r="AU351" s="78">
        <v>0</v>
      </c>
      <c r="AV351" s="83" t="s">
        <v>4181</v>
      </c>
      <c r="AW351" s="78" t="b">
        <v>0</v>
      </c>
      <c r="AX351" s="78" t="s">
        <v>4210</v>
      </c>
      <c r="AY351" s="83" t="s">
        <v>4559</v>
      </c>
      <c r="AZ351" s="78" t="s">
        <v>66</v>
      </c>
      <c r="BA351" s="78" t="str">
        <f>REPLACE(INDEX(GroupVertices[Group],MATCH(Vertices[[#This Row],[Vertex]],GroupVertices[Vertex],0)),1,1,"")</f>
        <v>4</v>
      </c>
      <c r="BB351" s="48"/>
      <c r="BC351" s="48"/>
      <c r="BD351" s="48"/>
      <c r="BE351" s="48"/>
      <c r="BF351" s="48" t="s">
        <v>5396</v>
      </c>
      <c r="BG351" s="48" t="s">
        <v>5396</v>
      </c>
      <c r="BH351" s="119" t="s">
        <v>5459</v>
      </c>
      <c r="BI351" s="119" t="s">
        <v>5486</v>
      </c>
      <c r="BJ351" s="119" t="s">
        <v>5495</v>
      </c>
      <c r="BK351" s="119" t="s">
        <v>5495</v>
      </c>
      <c r="BL351" s="119">
        <v>3</v>
      </c>
      <c r="BM351" s="123">
        <v>1.694915254237288</v>
      </c>
      <c r="BN351" s="119">
        <v>1</v>
      </c>
      <c r="BO351" s="123">
        <v>0.5649717514124294</v>
      </c>
      <c r="BP351" s="119">
        <v>0</v>
      </c>
      <c r="BQ351" s="123">
        <v>0</v>
      </c>
      <c r="BR351" s="119">
        <v>173</v>
      </c>
      <c r="BS351" s="123">
        <v>97.74011299435028</v>
      </c>
      <c r="BT351" s="119">
        <v>177</v>
      </c>
      <c r="BU351" s="2"/>
      <c r="BV351" s="3"/>
      <c r="BW351" s="3"/>
      <c r="BX351" s="3"/>
      <c r="BY351" s="3"/>
    </row>
    <row r="352" spans="1:77" ht="41.45" customHeight="1">
      <c r="A352" s="64" t="s">
        <v>553</v>
      </c>
      <c r="C352" s="65"/>
      <c r="D352" s="65" t="s">
        <v>64</v>
      </c>
      <c r="E352" s="66">
        <v>162.157396508978</v>
      </c>
      <c r="F352" s="68">
        <v>99.9998006392657</v>
      </c>
      <c r="G352" s="103" t="s">
        <v>1023</v>
      </c>
      <c r="H352" s="65"/>
      <c r="I352" s="69" t="s">
        <v>553</v>
      </c>
      <c r="J352" s="70"/>
      <c r="K352" s="70"/>
      <c r="L352" s="69" t="s">
        <v>4976</v>
      </c>
      <c r="M352" s="73">
        <v>1.0664402873842578</v>
      </c>
      <c r="N352" s="74">
        <v>6737.68701171875</v>
      </c>
      <c r="O352" s="74">
        <v>5472.259765625</v>
      </c>
      <c r="P352" s="75"/>
      <c r="Q352" s="76"/>
      <c r="R352" s="76"/>
      <c r="S352" s="88"/>
      <c r="T352" s="48">
        <v>0</v>
      </c>
      <c r="U352" s="48">
        <v>1</v>
      </c>
      <c r="V352" s="49">
        <v>0</v>
      </c>
      <c r="W352" s="49">
        <v>0.000877</v>
      </c>
      <c r="X352" s="49">
        <v>0.001844</v>
      </c>
      <c r="Y352" s="49">
        <v>0.485296</v>
      </c>
      <c r="Z352" s="49">
        <v>0</v>
      </c>
      <c r="AA352" s="49">
        <v>0</v>
      </c>
      <c r="AB352" s="71">
        <v>352</v>
      </c>
      <c r="AC352" s="71"/>
      <c r="AD352" s="72"/>
      <c r="AE352" s="78" t="s">
        <v>3031</v>
      </c>
      <c r="AF352" s="78">
        <v>302</v>
      </c>
      <c r="AG352" s="78">
        <v>75</v>
      </c>
      <c r="AH352" s="78">
        <v>6078</v>
      </c>
      <c r="AI352" s="78">
        <v>6145</v>
      </c>
      <c r="AJ352" s="78"/>
      <c r="AK352" s="78"/>
      <c r="AL352" s="78" t="s">
        <v>3664</v>
      </c>
      <c r="AM352" s="78"/>
      <c r="AN352" s="78"/>
      <c r="AO352" s="80">
        <v>40189.176412037035</v>
      </c>
      <c r="AP352" s="78"/>
      <c r="AQ352" s="78" t="b">
        <v>1</v>
      </c>
      <c r="AR352" s="78" t="b">
        <v>0</v>
      </c>
      <c r="AS352" s="78" t="b">
        <v>0</v>
      </c>
      <c r="AT352" s="78"/>
      <c r="AU352" s="78">
        <v>6</v>
      </c>
      <c r="AV352" s="83" t="s">
        <v>4181</v>
      </c>
      <c r="AW352" s="78" t="b">
        <v>0</v>
      </c>
      <c r="AX352" s="78" t="s">
        <v>4210</v>
      </c>
      <c r="AY352" s="83" t="s">
        <v>4560</v>
      </c>
      <c r="AZ352" s="78" t="s">
        <v>66</v>
      </c>
      <c r="BA352" s="78" t="str">
        <f>REPLACE(INDEX(GroupVertices[Group],MATCH(Vertices[[#This Row],[Vertex]],GroupVertices[Vertex],0)),1,1,"")</f>
        <v>2</v>
      </c>
      <c r="BB352" s="48"/>
      <c r="BC352" s="48"/>
      <c r="BD352" s="48"/>
      <c r="BE352" s="48"/>
      <c r="BF352" s="48" t="s">
        <v>661</v>
      </c>
      <c r="BG352" s="48" t="s">
        <v>661</v>
      </c>
      <c r="BH352" s="119" t="s">
        <v>5447</v>
      </c>
      <c r="BI352" s="119" t="s">
        <v>5447</v>
      </c>
      <c r="BJ352" s="119" t="s">
        <v>5321</v>
      </c>
      <c r="BK352" s="119" t="s">
        <v>5321</v>
      </c>
      <c r="BL352" s="119">
        <v>0</v>
      </c>
      <c r="BM352" s="123">
        <v>0</v>
      </c>
      <c r="BN352" s="119">
        <v>0</v>
      </c>
      <c r="BO352" s="123">
        <v>0</v>
      </c>
      <c r="BP352" s="119">
        <v>0</v>
      </c>
      <c r="BQ352" s="123">
        <v>0</v>
      </c>
      <c r="BR352" s="119">
        <v>42</v>
      </c>
      <c r="BS352" s="123">
        <v>100</v>
      </c>
      <c r="BT352" s="119">
        <v>42</v>
      </c>
      <c r="BU352" s="2"/>
      <c r="BV352" s="3"/>
      <c r="BW352" s="3"/>
      <c r="BX352" s="3"/>
      <c r="BY352" s="3"/>
    </row>
    <row r="353" spans="1:77" ht="41.45" customHeight="1">
      <c r="A353" s="64" t="s">
        <v>554</v>
      </c>
      <c r="C353" s="65"/>
      <c r="D353" s="65" t="s">
        <v>64</v>
      </c>
      <c r="E353" s="66">
        <v>162.08394480478825</v>
      </c>
      <c r="F353" s="68">
        <v>99.99989367427504</v>
      </c>
      <c r="G353" s="103" t="s">
        <v>1024</v>
      </c>
      <c r="H353" s="65"/>
      <c r="I353" s="69" t="s">
        <v>554</v>
      </c>
      <c r="J353" s="70"/>
      <c r="K353" s="70"/>
      <c r="L353" s="69" t="s">
        <v>4977</v>
      </c>
      <c r="M353" s="73">
        <v>1.0354348199382708</v>
      </c>
      <c r="N353" s="74">
        <v>4622.47705078125</v>
      </c>
      <c r="O353" s="74">
        <v>7922.29638671875</v>
      </c>
      <c r="P353" s="75"/>
      <c r="Q353" s="76"/>
      <c r="R353" s="76"/>
      <c r="S353" s="88"/>
      <c r="T353" s="48">
        <v>0</v>
      </c>
      <c r="U353" s="48">
        <v>2</v>
      </c>
      <c r="V353" s="49">
        <v>0</v>
      </c>
      <c r="W353" s="49">
        <v>0.001103</v>
      </c>
      <c r="X353" s="49">
        <v>0.004674</v>
      </c>
      <c r="Y353" s="49">
        <v>0.829018</v>
      </c>
      <c r="Z353" s="49">
        <v>1</v>
      </c>
      <c r="AA353" s="49">
        <v>0</v>
      </c>
      <c r="AB353" s="71">
        <v>353</v>
      </c>
      <c r="AC353" s="71"/>
      <c r="AD353" s="72"/>
      <c r="AE353" s="78" t="s">
        <v>3032</v>
      </c>
      <c r="AF353" s="78">
        <v>148</v>
      </c>
      <c r="AG353" s="78">
        <v>40</v>
      </c>
      <c r="AH353" s="78">
        <v>27</v>
      </c>
      <c r="AI353" s="78">
        <v>89</v>
      </c>
      <c r="AJ353" s="78"/>
      <c r="AK353" s="78" t="s">
        <v>3395</v>
      </c>
      <c r="AL353" s="78"/>
      <c r="AM353" s="78"/>
      <c r="AN353" s="78"/>
      <c r="AO353" s="80">
        <v>42587.605416666665</v>
      </c>
      <c r="AP353" s="83" t="s">
        <v>4131</v>
      </c>
      <c r="AQ353" s="78" t="b">
        <v>1</v>
      </c>
      <c r="AR353" s="78" t="b">
        <v>0</v>
      </c>
      <c r="AS353" s="78" t="b">
        <v>0</v>
      </c>
      <c r="AT353" s="78"/>
      <c r="AU353" s="78">
        <v>1</v>
      </c>
      <c r="AV353" s="78"/>
      <c r="AW353" s="78" t="b">
        <v>0</v>
      </c>
      <c r="AX353" s="78" t="s">
        <v>4210</v>
      </c>
      <c r="AY353" s="83" t="s">
        <v>4561</v>
      </c>
      <c r="AZ353" s="78" t="s">
        <v>66</v>
      </c>
      <c r="BA353" s="78" t="str">
        <f>REPLACE(INDEX(GroupVertices[Group],MATCH(Vertices[[#This Row],[Vertex]],GroupVertices[Vertex],0)),1,1,"")</f>
        <v>2</v>
      </c>
      <c r="BB353" s="48"/>
      <c r="BC353" s="48"/>
      <c r="BD353" s="48"/>
      <c r="BE353" s="48"/>
      <c r="BF353" s="48" t="s">
        <v>5397</v>
      </c>
      <c r="BG353" s="48" t="s">
        <v>5418</v>
      </c>
      <c r="BH353" s="119" t="s">
        <v>5430</v>
      </c>
      <c r="BI353" s="119" t="s">
        <v>5447</v>
      </c>
      <c r="BJ353" s="119" t="s">
        <v>5495</v>
      </c>
      <c r="BK353" s="119" t="s">
        <v>5321</v>
      </c>
      <c r="BL353" s="119">
        <v>2</v>
      </c>
      <c r="BM353" s="123">
        <v>1.7391304347826086</v>
      </c>
      <c r="BN353" s="119">
        <v>0</v>
      </c>
      <c r="BO353" s="123">
        <v>0</v>
      </c>
      <c r="BP353" s="119">
        <v>0</v>
      </c>
      <c r="BQ353" s="123">
        <v>0</v>
      </c>
      <c r="BR353" s="119">
        <v>113</v>
      </c>
      <c r="BS353" s="123">
        <v>98.26086956521739</v>
      </c>
      <c r="BT353" s="119">
        <v>115</v>
      </c>
      <c r="BU353" s="2"/>
      <c r="BV353" s="3"/>
      <c r="BW353" s="3"/>
      <c r="BX353" s="3"/>
      <c r="BY353" s="3"/>
    </row>
    <row r="354" spans="1:77" ht="41.45" customHeight="1">
      <c r="A354" s="64" t="s">
        <v>555</v>
      </c>
      <c r="C354" s="65"/>
      <c r="D354" s="65" t="s">
        <v>64</v>
      </c>
      <c r="E354" s="66">
        <v>162.650572237109</v>
      </c>
      <c r="F354" s="68">
        <v>99.99917597563156</v>
      </c>
      <c r="G354" s="103" t="s">
        <v>1025</v>
      </c>
      <c r="H354" s="65"/>
      <c r="I354" s="69" t="s">
        <v>555</v>
      </c>
      <c r="J354" s="70"/>
      <c r="K354" s="70"/>
      <c r="L354" s="69" t="s">
        <v>4978</v>
      </c>
      <c r="M354" s="73">
        <v>1.274619854521599</v>
      </c>
      <c r="N354" s="74">
        <v>6384.0498046875</v>
      </c>
      <c r="O354" s="74">
        <v>3257.347412109375</v>
      </c>
      <c r="P354" s="75"/>
      <c r="Q354" s="76"/>
      <c r="R354" s="76"/>
      <c r="S354" s="88"/>
      <c r="T354" s="48">
        <v>0</v>
      </c>
      <c r="U354" s="48">
        <v>2</v>
      </c>
      <c r="V354" s="49">
        <v>0</v>
      </c>
      <c r="W354" s="49">
        <v>0.001103</v>
      </c>
      <c r="X354" s="49">
        <v>0.004674</v>
      </c>
      <c r="Y354" s="49">
        <v>0.829018</v>
      </c>
      <c r="Z354" s="49">
        <v>1</v>
      </c>
      <c r="AA354" s="49">
        <v>0</v>
      </c>
      <c r="AB354" s="71">
        <v>354</v>
      </c>
      <c r="AC354" s="71"/>
      <c r="AD354" s="72"/>
      <c r="AE354" s="78" t="s">
        <v>3033</v>
      </c>
      <c r="AF354" s="78">
        <v>243</v>
      </c>
      <c r="AG354" s="78">
        <v>310</v>
      </c>
      <c r="AH354" s="78">
        <v>455</v>
      </c>
      <c r="AI354" s="78">
        <v>1271</v>
      </c>
      <c r="AJ354" s="78"/>
      <c r="AK354" s="78" t="s">
        <v>3396</v>
      </c>
      <c r="AL354" s="78" t="s">
        <v>3665</v>
      </c>
      <c r="AM354" s="83" t="s">
        <v>3815</v>
      </c>
      <c r="AN354" s="78"/>
      <c r="AO354" s="80">
        <v>42866.35480324074</v>
      </c>
      <c r="AP354" s="83" t="s">
        <v>4132</v>
      </c>
      <c r="AQ354" s="78" t="b">
        <v>1</v>
      </c>
      <c r="AR354" s="78" t="b">
        <v>0</v>
      </c>
      <c r="AS354" s="78" t="b">
        <v>0</v>
      </c>
      <c r="AT354" s="78"/>
      <c r="AU354" s="78">
        <v>7</v>
      </c>
      <c r="AV354" s="78"/>
      <c r="AW354" s="78" t="b">
        <v>0</v>
      </c>
      <c r="AX354" s="78" t="s">
        <v>4210</v>
      </c>
      <c r="AY354" s="83" t="s">
        <v>4562</v>
      </c>
      <c r="AZ354" s="78" t="s">
        <v>66</v>
      </c>
      <c r="BA354" s="78" t="str">
        <f>REPLACE(INDEX(GroupVertices[Group],MATCH(Vertices[[#This Row],[Vertex]],GroupVertices[Vertex],0)),1,1,"")</f>
        <v>2</v>
      </c>
      <c r="BB354" s="48"/>
      <c r="BC354" s="48"/>
      <c r="BD354" s="48"/>
      <c r="BE354" s="48"/>
      <c r="BF354" s="48" t="s">
        <v>5385</v>
      </c>
      <c r="BG354" s="48" t="s">
        <v>5385</v>
      </c>
      <c r="BH354" s="119" t="s">
        <v>5444</v>
      </c>
      <c r="BI354" s="119" t="s">
        <v>5477</v>
      </c>
      <c r="BJ354" s="119" t="s">
        <v>5508</v>
      </c>
      <c r="BK354" s="119" t="s">
        <v>5521</v>
      </c>
      <c r="BL354" s="119">
        <v>2</v>
      </c>
      <c r="BM354" s="123">
        <v>3.3333333333333335</v>
      </c>
      <c r="BN354" s="119">
        <v>0</v>
      </c>
      <c r="BO354" s="123">
        <v>0</v>
      </c>
      <c r="BP354" s="119">
        <v>0</v>
      </c>
      <c r="BQ354" s="123">
        <v>0</v>
      </c>
      <c r="BR354" s="119">
        <v>58</v>
      </c>
      <c r="BS354" s="123">
        <v>96.66666666666667</v>
      </c>
      <c r="BT354" s="119">
        <v>60</v>
      </c>
      <c r="BU354" s="2"/>
      <c r="BV354" s="3"/>
      <c r="BW354" s="3"/>
      <c r="BX354" s="3"/>
      <c r="BY354" s="3"/>
    </row>
    <row r="355" spans="1:77" ht="41.45" customHeight="1">
      <c r="A355" s="64" t="s">
        <v>556</v>
      </c>
      <c r="C355" s="65"/>
      <c r="D355" s="65" t="s">
        <v>64</v>
      </c>
      <c r="E355" s="66">
        <v>244.13369562495305</v>
      </c>
      <c r="F355" s="68">
        <v>99.8959682525562</v>
      </c>
      <c r="G355" s="103" t="s">
        <v>1026</v>
      </c>
      <c r="H355" s="65"/>
      <c r="I355" s="69" t="s">
        <v>556</v>
      </c>
      <c r="J355" s="70"/>
      <c r="K355" s="70"/>
      <c r="L355" s="69" t="s">
        <v>4979</v>
      </c>
      <c r="M355" s="73">
        <v>35.67031369810263</v>
      </c>
      <c r="N355" s="74">
        <v>9516.279296875</v>
      </c>
      <c r="O355" s="74">
        <v>1846.8741455078125</v>
      </c>
      <c r="P355" s="75"/>
      <c r="Q355" s="76"/>
      <c r="R355" s="76"/>
      <c r="S355" s="88"/>
      <c r="T355" s="48">
        <v>0</v>
      </c>
      <c r="U355" s="48">
        <v>3</v>
      </c>
      <c r="V355" s="49">
        <v>0.25</v>
      </c>
      <c r="W355" s="49">
        <v>0.00095</v>
      </c>
      <c r="X355" s="49">
        <v>0.003461</v>
      </c>
      <c r="Y355" s="49">
        <v>1.011808</v>
      </c>
      <c r="Z355" s="49">
        <v>0.3333333333333333</v>
      </c>
      <c r="AA355" s="49">
        <v>0</v>
      </c>
      <c r="AB355" s="71">
        <v>355</v>
      </c>
      <c r="AC355" s="71"/>
      <c r="AD355" s="72"/>
      <c r="AE355" s="78" t="s">
        <v>3034</v>
      </c>
      <c r="AF355" s="78">
        <v>286</v>
      </c>
      <c r="AG355" s="78">
        <v>39137</v>
      </c>
      <c r="AH355" s="78">
        <v>26151</v>
      </c>
      <c r="AI355" s="78">
        <v>30347</v>
      </c>
      <c r="AJ355" s="78"/>
      <c r="AK355" s="78" t="s">
        <v>3397</v>
      </c>
      <c r="AL355" s="78" t="s">
        <v>3666</v>
      </c>
      <c r="AM355" s="83" t="s">
        <v>3816</v>
      </c>
      <c r="AN355" s="78"/>
      <c r="AO355" s="80">
        <v>41444.60596064815</v>
      </c>
      <c r="AP355" s="83" t="s">
        <v>4133</v>
      </c>
      <c r="AQ355" s="78" t="b">
        <v>1</v>
      </c>
      <c r="AR355" s="78" t="b">
        <v>0</v>
      </c>
      <c r="AS355" s="78" t="b">
        <v>1</v>
      </c>
      <c r="AT355" s="78"/>
      <c r="AU355" s="78">
        <v>103</v>
      </c>
      <c r="AV355" s="83" t="s">
        <v>4181</v>
      </c>
      <c r="AW355" s="78" t="b">
        <v>1</v>
      </c>
      <c r="AX355" s="78" t="s">
        <v>4210</v>
      </c>
      <c r="AY355" s="83" t="s">
        <v>4563</v>
      </c>
      <c r="AZ355" s="78" t="s">
        <v>66</v>
      </c>
      <c r="BA355" s="78" t="str">
        <f>REPLACE(INDEX(GroupVertices[Group],MATCH(Vertices[[#This Row],[Vertex]],GroupVertices[Vertex],0)),1,1,"")</f>
        <v>4</v>
      </c>
      <c r="BB355" s="48"/>
      <c r="BC355" s="48"/>
      <c r="BD355" s="48"/>
      <c r="BE355" s="48"/>
      <c r="BF355" s="48" t="s">
        <v>668</v>
      </c>
      <c r="BG355" s="48" t="s">
        <v>668</v>
      </c>
      <c r="BH355" s="119" t="s">
        <v>5460</v>
      </c>
      <c r="BI355" s="119" t="s">
        <v>5460</v>
      </c>
      <c r="BJ355" s="119" t="s">
        <v>5510</v>
      </c>
      <c r="BK355" s="119" t="s">
        <v>5510</v>
      </c>
      <c r="BL355" s="119">
        <v>1</v>
      </c>
      <c r="BM355" s="123">
        <v>3.4482758620689653</v>
      </c>
      <c r="BN355" s="119">
        <v>0</v>
      </c>
      <c r="BO355" s="123">
        <v>0</v>
      </c>
      <c r="BP355" s="119">
        <v>0</v>
      </c>
      <c r="BQ355" s="123">
        <v>0</v>
      </c>
      <c r="BR355" s="119">
        <v>28</v>
      </c>
      <c r="BS355" s="123">
        <v>96.55172413793103</v>
      </c>
      <c r="BT355" s="119">
        <v>29</v>
      </c>
      <c r="BU355" s="2"/>
      <c r="BV355" s="3"/>
      <c r="BW355" s="3"/>
      <c r="BX355" s="3"/>
      <c r="BY355" s="3"/>
    </row>
    <row r="356" spans="1:77" ht="41.45" customHeight="1">
      <c r="A356" s="64" t="s">
        <v>557</v>
      </c>
      <c r="C356" s="65"/>
      <c r="D356" s="65" t="s">
        <v>64</v>
      </c>
      <c r="E356" s="66">
        <v>163.0681976409306</v>
      </c>
      <c r="F356" s="68">
        <v>99.99864700514989</v>
      </c>
      <c r="G356" s="103" t="s">
        <v>1027</v>
      </c>
      <c r="H356" s="65"/>
      <c r="I356" s="69" t="s">
        <v>557</v>
      </c>
      <c r="J356" s="70"/>
      <c r="K356" s="70"/>
      <c r="L356" s="69" t="s">
        <v>4980</v>
      </c>
      <c r="M356" s="73">
        <v>1.4509080837144963</v>
      </c>
      <c r="N356" s="74">
        <v>7584.353515625</v>
      </c>
      <c r="O356" s="74">
        <v>7086.81640625</v>
      </c>
      <c r="P356" s="75"/>
      <c r="Q356" s="76"/>
      <c r="R356" s="76"/>
      <c r="S356" s="88"/>
      <c r="T356" s="48">
        <v>0</v>
      </c>
      <c r="U356" s="48">
        <v>1</v>
      </c>
      <c r="V356" s="49">
        <v>0</v>
      </c>
      <c r="W356" s="49">
        <v>0.000877</v>
      </c>
      <c r="X356" s="49">
        <v>0.001844</v>
      </c>
      <c r="Y356" s="49">
        <v>0.485296</v>
      </c>
      <c r="Z356" s="49">
        <v>0</v>
      </c>
      <c r="AA356" s="49">
        <v>0</v>
      </c>
      <c r="AB356" s="71">
        <v>356</v>
      </c>
      <c r="AC356" s="71"/>
      <c r="AD356" s="72"/>
      <c r="AE356" s="78" t="s">
        <v>3035</v>
      </c>
      <c r="AF356" s="78">
        <v>619</v>
      </c>
      <c r="AG356" s="78">
        <v>509</v>
      </c>
      <c r="AH356" s="78">
        <v>4720</v>
      </c>
      <c r="AI356" s="78">
        <v>16261</v>
      </c>
      <c r="AJ356" s="78"/>
      <c r="AK356" s="78" t="s">
        <v>3398</v>
      </c>
      <c r="AL356" s="78"/>
      <c r="AM356" s="83" t="s">
        <v>3817</v>
      </c>
      <c r="AN356" s="78"/>
      <c r="AO356" s="80">
        <v>42097.71633101852</v>
      </c>
      <c r="AP356" s="83" t="s">
        <v>4134</v>
      </c>
      <c r="AQ356" s="78" t="b">
        <v>1</v>
      </c>
      <c r="AR356" s="78" t="b">
        <v>0</v>
      </c>
      <c r="AS356" s="78" t="b">
        <v>0</v>
      </c>
      <c r="AT356" s="78"/>
      <c r="AU356" s="78">
        <v>1</v>
      </c>
      <c r="AV356" s="83" t="s">
        <v>4181</v>
      </c>
      <c r="AW356" s="78" t="b">
        <v>0</v>
      </c>
      <c r="AX356" s="78" t="s">
        <v>4210</v>
      </c>
      <c r="AY356" s="83" t="s">
        <v>4564</v>
      </c>
      <c r="AZ356" s="78" t="s">
        <v>66</v>
      </c>
      <c r="BA356" s="78" t="str">
        <f>REPLACE(INDEX(GroupVertices[Group],MATCH(Vertices[[#This Row],[Vertex]],GroupVertices[Vertex],0)),1,1,"")</f>
        <v>2</v>
      </c>
      <c r="BB356" s="48"/>
      <c r="BC356" s="48"/>
      <c r="BD356" s="48"/>
      <c r="BE356" s="48"/>
      <c r="BF356" s="48" t="s">
        <v>661</v>
      </c>
      <c r="BG356" s="48" t="s">
        <v>661</v>
      </c>
      <c r="BH356" s="119" t="s">
        <v>5447</v>
      </c>
      <c r="BI356" s="119" t="s">
        <v>5447</v>
      </c>
      <c r="BJ356" s="119" t="s">
        <v>5321</v>
      </c>
      <c r="BK356" s="119" t="s">
        <v>5321</v>
      </c>
      <c r="BL356" s="119">
        <v>0</v>
      </c>
      <c r="BM356" s="123">
        <v>0</v>
      </c>
      <c r="BN356" s="119">
        <v>0</v>
      </c>
      <c r="BO356" s="123">
        <v>0</v>
      </c>
      <c r="BP356" s="119">
        <v>0</v>
      </c>
      <c r="BQ356" s="123">
        <v>0</v>
      </c>
      <c r="BR356" s="119">
        <v>42</v>
      </c>
      <c r="BS356" s="123">
        <v>100</v>
      </c>
      <c r="BT356" s="119">
        <v>42</v>
      </c>
      <c r="BU356" s="2"/>
      <c r="BV356" s="3"/>
      <c r="BW356" s="3"/>
      <c r="BX356" s="3"/>
      <c r="BY356" s="3"/>
    </row>
    <row r="357" spans="1:77" ht="41.45" customHeight="1">
      <c r="A357" s="64" t="s">
        <v>558</v>
      </c>
      <c r="C357" s="65"/>
      <c r="D357" s="65" t="s">
        <v>64</v>
      </c>
      <c r="E357" s="66">
        <v>162.193073051013</v>
      </c>
      <c r="F357" s="68">
        <v>99.9997554508326</v>
      </c>
      <c r="G357" s="103" t="s">
        <v>1028</v>
      </c>
      <c r="H357" s="65"/>
      <c r="I357" s="69" t="s">
        <v>558</v>
      </c>
      <c r="J357" s="70"/>
      <c r="K357" s="70"/>
      <c r="L357" s="69" t="s">
        <v>4981</v>
      </c>
      <c r="M357" s="73">
        <v>1.0815000858580228</v>
      </c>
      <c r="N357" s="74">
        <v>6179.8017578125</v>
      </c>
      <c r="O357" s="74">
        <v>8333.353515625</v>
      </c>
      <c r="P357" s="75"/>
      <c r="Q357" s="76"/>
      <c r="R357" s="76"/>
      <c r="S357" s="88"/>
      <c r="T357" s="48">
        <v>0</v>
      </c>
      <c r="U357" s="48">
        <v>1</v>
      </c>
      <c r="V357" s="49">
        <v>0</v>
      </c>
      <c r="W357" s="49">
        <v>0.000877</v>
      </c>
      <c r="X357" s="49">
        <v>0.001844</v>
      </c>
      <c r="Y357" s="49">
        <v>0.485296</v>
      </c>
      <c r="Z357" s="49">
        <v>0</v>
      </c>
      <c r="AA357" s="49">
        <v>0</v>
      </c>
      <c r="AB357" s="71">
        <v>357</v>
      </c>
      <c r="AC357" s="71"/>
      <c r="AD357" s="72"/>
      <c r="AE357" s="78" t="s">
        <v>3036</v>
      </c>
      <c r="AF357" s="78">
        <v>877</v>
      </c>
      <c r="AG357" s="78">
        <v>92</v>
      </c>
      <c r="AH357" s="78">
        <v>1795</v>
      </c>
      <c r="AI357" s="78">
        <v>936</v>
      </c>
      <c r="AJ357" s="78"/>
      <c r="AK357" s="78" t="s">
        <v>3399</v>
      </c>
      <c r="AL357" s="78" t="s">
        <v>3667</v>
      </c>
      <c r="AM357" s="78"/>
      <c r="AN357" s="78"/>
      <c r="AO357" s="80">
        <v>41900.357407407406</v>
      </c>
      <c r="AP357" s="83" t="s">
        <v>4135</v>
      </c>
      <c r="AQ357" s="78" t="b">
        <v>0</v>
      </c>
      <c r="AR357" s="78" t="b">
        <v>0</v>
      </c>
      <c r="AS357" s="78" t="b">
        <v>1</v>
      </c>
      <c r="AT357" s="78"/>
      <c r="AU357" s="78">
        <v>10</v>
      </c>
      <c r="AV357" s="83" t="s">
        <v>4181</v>
      </c>
      <c r="AW357" s="78" t="b">
        <v>0</v>
      </c>
      <c r="AX357" s="78" t="s">
        <v>4210</v>
      </c>
      <c r="AY357" s="83" t="s">
        <v>4565</v>
      </c>
      <c r="AZ357" s="78" t="s">
        <v>66</v>
      </c>
      <c r="BA357" s="78" t="str">
        <f>REPLACE(INDEX(GroupVertices[Group],MATCH(Vertices[[#This Row],[Vertex]],GroupVertices[Vertex],0)),1,1,"")</f>
        <v>2</v>
      </c>
      <c r="BB357" s="48"/>
      <c r="BC357" s="48"/>
      <c r="BD357" s="48"/>
      <c r="BE357" s="48"/>
      <c r="BF357" s="48" t="s">
        <v>661</v>
      </c>
      <c r="BG357" s="48" t="s">
        <v>661</v>
      </c>
      <c r="BH357" s="119" t="s">
        <v>5447</v>
      </c>
      <c r="BI357" s="119" t="s">
        <v>5447</v>
      </c>
      <c r="BJ357" s="119" t="s">
        <v>5321</v>
      </c>
      <c r="BK357" s="119" t="s">
        <v>5321</v>
      </c>
      <c r="BL357" s="119">
        <v>0</v>
      </c>
      <c r="BM357" s="123">
        <v>0</v>
      </c>
      <c r="BN357" s="119">
        <v>0</v>
      </c>
      <c r="BO357" s="123">
        <v>0</v>
      </c>
      <c r="BP357" s="119">
        <v>0</v>
      </c>
      <c r="BQ357" s="123">
        <v>0</v>
      </c>
      <c r="BR357" s="119">
        <v>42</v>
      </c>
      <c r="BS357" s="123">
        <v>100</v>
      </c>
      <c r="BT357" s="119">
        <v>42</v>
      </c>
      <c r="BU357" s="2"/>
      <c r="BV357" s="3"/>
      <c r="BW357" s="3"/>
      <c r="BX357" s="3"/>
      <c r="BY357" s="3"/>
    </row>
    <row r="358" spans="1:77" ht="41.45" customHeight="1">
      <c r="A358" s="64" t="s">
        <v>559</v>
      </c>
      <c r="C358" s="65"/>
      <c r="D358" s="65" t="s">
        <v>64</v>
      </c>
      <c r="E358" s="66">
        <v>162.1888758107736</v>
      </c>
      <c r="F358" s="68">
        <v>99.99976076711884</v>
      </c>
      <c r="G358" s="103" t="s">
        <v>1029</v>
      </c>
      <c r="H358" s="65"/>
      <c r="I358" s="69" t="s">
        <v>559</v>
      </c>
      <c r="J358" s="70"/>
      <c r="K358" s="70"/>
      <c r="L358" s="69" t="s">
        <v>4982</v>
      </c>
      <c r="M358" s="73">
        <v>1.0797283448611092</v>
      </c>
      <c r="N358" s="74">
        <v>7140.7431640625</v>
      </c>
      <c r="O358" s="74">
        <v>3351.645263671875</v>
      </c>
      <c r="P358" s="75"/>
      <c r="Q358" s="76"/>
      <c r="R358" s="76"/>
      <c r="S358" s="88"/>
      <c r="T358" s="48">
        <v>0</v>
      </c>
      <c r="U358" s="48">
        <v>1</v>
      </c>
      <c r="V358" s="49">
        <v>0</v>
      </c>
      <c r="W358" s="49">
        <v>0.000877</v>
      </c>
      <c r="X358" s="49">
        <v>0.001844</v>
      </c>
      <c r="Y358" s="49">
        <v>0.485296</v>
      </c>
      <c r="Z358" s="49">
        <v>0</v>
      </c>
      <c r="AA358" s="49">
        <v>0</v>
      </c>
      <c r="AB358" s="71">
        <v>358</v>
      </c>
      <c r="AC358" s="71"/>
      <c r="AD358" s="72"/>
      <c r="AE358" s="78" t="s">
        <v>3037</v>
      </c>
      <c r="AF358" s="78">
        <v>48</v>
      </c>
      <c r="AG358" s="78">
        <v>90</v>
      </c>
      <c r="AH358" s="78">
        <v>21943</v>
      </c>
      <c r="AI358" s="78">
        <v>6539</v>
      </c>
      <c r="AJ358" s="78"/>
      <c r="AK358" s="78" t="s">
        <v>3400</v>
      </c>
      <c r="AL358" s="78" t="s">
        <v>3668</v>
      </c>
      <c r="AM358" s="83" t="s">
        <v>3818</v>
      </c>
      <c r="AN358" s="78"/>
      <c r="AO358" s="80">
        <v>42898.47054398148</v>
      </c>
      <c r="AP358" s="83" t="s">
        <v>4136</v>
      </c>
      <c r="AQ358" s="78" t="b">
        <v>1</v>
      </c>
      <c r="AR358" s="78" t="b">
        <v>0</v>
      </c>
      <c r="AS358" s="78" t="b">
        <v>0</v>
      </c>
      <c r="AT358" s="78"/>
      <c r="AU358" s="78">
        <v>2</v>
      </c>
      <c r="AV358" s="78"/>
      <c r="AW358" s="78" t="b">
        <v>0</v>
      </c>
      <c r="AX358" s="78" t="s">
        <v>4210</v>
      </c>
      <c r="AY358" s="83" t="s">
        <v>4566</v>
      </c>
      <c r="AZ358" s="78" t="s">
        <v>66</v>
      </c>
      <c r="BA358" s="78" t="str">
        <f>REPLACE(INDEX(GroupVertices[Group],MATCH(Vertices[[#This Row],[Vertex]],GroupVertices[Vertex],0)),1,1,"")</f>
        <v>2</v>
      </c>
      <c r="BB358" s="48"/>
      <c r="BC358" s="48"/>
      <c r="BD358" s="48"/>
      <c r="BE358" s="48"/>
      <c r="BF358" s="48" t="s">
        <v>661</v>
      </c>
      <c r="BG358" s="48" t="s">
        <v>661</v>
      </c>
      <c r="BH358" s="119" t="s">
        <v>5447</v>
      </c>
      <c r="BI358" s="119" t="s">
        <v>5447</v>
      </c>
      <c r="BJ358" s="119" t="s">
        <v>5321</v>
      </c>
      <c r="BK358" s="119" t="s">
        <v>5321</v>
      </c>
      <c r="BL358" s="119">
        <v>0</v>
      </c>
      <c r="BM358" s="123">
        <v>0</v>
      </c>
      <c r="BN358" s="119">
        <v>0</v>
      </c>
      <c r="BO358" s="123">
        <v>0</v>
      </c>
      <c r="BP358" s="119">
        <v>0</v>
      </c>
      <c r="BQ358" s="123">
        <v>0</v>
      </c>
      <c r="BR358" s="119">
        <v>42</v>
      </c>
      <c r="BS358" s="123">
        <v>100</v>
      </c>
      <c r="BT358" s="119">
        <v>42</v>
      </c>
      <c r="BU358" s="2"/>
      <c r="BV358" s="3"/>
      <c r="BW358" s="3"/>
      <c r="BX358" s="3"/>
      <c r="BY358" s="3"/>
    </row>
    <row r="359" spans="1:77" ht="41.45" customHeight="1">
      <c r="A359" s="64" t="s">
        <v>560</v>
      </c>
      <c r="C359" s="65"/>
      <c r="D359" s="65" t="s">
        <v>64</v>
      </c>
      <c r="E359" s="66">
        <v>163.2927499937392</v>
      </c>
      <c r="F359" s="68">
        <v>99.99836258383561</v>
      </c>
      <c r="G359" s="103" t="s">
        <v>1030</v>
      </c>
      <c r="H359" s="65"/>
      <c r="I359" s="69" t="s">
        <v>560</v>
      </c>
      <c r="J359" s="70"/>
      <c r="K359" s="70"/>
      <c r="L359" s="69" t="s">
        <v>4983</v>
      </c>
      <c r="M359" s="73">
        <v>1.5456962270493708</v>
      </c>
      <c r="N359" s="74">
        <v>7255.8564453125</v>
      </c>
      <c r="O359" s="74">
        <v>6279.96728515625</v>
      </c>
      <c r="P359" s="75"/>
      <c r="Q359" s="76"/>
      <c r="R359" s="76"/>
      <c r="S359" s="88"/>
      <c r="T359" s="48">
        <v>0</v>
      </c>
      <c r="U359" s="48">
        <v>1</v>
      </c>
      <c r="V359" s="49">
        <v>0</v>
      </c>
      <c r="W359" s="49">
        <v>0.000877</v>
      </c>
      <c r="X359" s="49">
        <v>0.001844</v>
      </c>
      <c r="Y359" s="49">
        <v>0.485296</v>
      </c>
      <c r="Z359" s="49">
        <v>0</v>
      </c>
      <c r="AA359" s="49">
        <v>0</v>
      </c>
      <c r="AB359" s="71">
        <v>359</v>
      </c>
      <c r="AC359" s="71"/>
      <c r="AD359" s="72"/>
      <c r="AE359" s="78" t="s">
        <v>3038</v>
      </c>
      <c r="AF359" s="78">
        <v>2795</v>
      </c>
      <c r="AG359" s="78">
        <v>616</v>
      </c>
      <c r="AH359" s="78">
        <v>11587</v>
      </c>
      <c r="AI359" s="78">
        <v>23444</v>
      </c>
      <c r="AJ359" s="78"/>
      <c r="AK359" s="78"/>
      <c r="AL359" s="78" t="s">
        <v>3653</v>
      </c>
      <c r="AM359" s="78"/>
      <c r="AN359" s="78"/>
      <c r="AO359" s="80">
        <v>41692.32714120371</v>
      </c>
      <c r="AP359" s="83" t="s">
        <v>4137</v>
      </c>
      <c r="AQ359" s="78" t="b">
        <v>1</v>
      </c>
      <c r="AR359" s="78" t="b">
        <v>0</v>
      </c>
      <c r="AS359" s="78" t="b">
        <v>1</v>
      </c>
      <c r="AT359" s="78"/>
      <c r="AU359" s="78">
        <v>9</v>
      </c>
      <c r="AV359" s="83" t="s">
        <v>4181</v>
      </c>
      <c r="AW359" s="78" t="b">
        <v>0</v>
      </c>
      <c r="AX359" s="78" t="s">
        <v>4210</v>
      </c>
      <c r="AY359" s="83" t="s">
        <v>4567</v>
      </c>
      <c r="AZ359" s="78" t="s">
        <v>66</v>
      </c>
      <c r="BA359" s="78" t="str">
        <f>REPLACE(INDEX(GroupVertices[Group],MATCH(Vertices[[#This Row],[Vertex]],GroupVertices[Vertex],0)),1,1,"")</f>
        <v>2</v>
      </c>
      <c r="BB359" s="48"/>
      <c r="BC359" s="48"/>
      <c r="BD359" s="48"/>
      <c r="BE359" s="48"/>
      <c r="BF359" s="48" t="s">
        <v>661</v>
      </c>
      <c r="BG359" s="48" t="s">
        <v>661</v>
      </c>
      <c r="BH359" s="119" t="s">
        <v>5447</v>
      </c>
      <c r="BI359" s="119" t="s">
        <v>5447</v>
      </c>
      <c r="BJ359" s="119" t="s">
        <v>5321</v>
      </c>
      <c r="BK359" s="119" t="s">
        <v>5321</v>
      </c>
      <c r="BL359" s="119">
        <v>0</v>
      </c>
      <c r="BM359" s="123">
        <v>0</v>
      </c>
      <c r="BN359" s="119">
        <v>0</v>
      </c>
      <c r="BO359" s="123">
        <v>0</v>
      </c>
      <c r="BP359" s="119">
        <v>0</v>
      </c>
      <c r="BQ359" s="123">
        <v>0</v>
      </c>
      <c r="BR359" s="119">
        <v>42</v>
      </c>
      <c r="BS359" s="123">
        <v>100</v>
      </c>
      <c r="BT359" s="119">
        <v>42</v>
      </c>
      <c r="BU359" s="2"/>
      <c r="BV359" s="3"/>
      <c r="BW359" s="3"/>
      <c r="BX359" s="3"/>
      <c r="BY359" s="3"/>
    </row>
    <row r="360" spans="1:77" ht="41.45" customHeight="1">
      <c r="A360" s="64" t="s">
        <v>561</v>
      </c>
      <c r="C360" s="65"/>
      <c r="D360" s="65" t="s">
        <v>64</v>
      </c>
      <c r="E360" s="66">
        <v>180.95893416142846</v>
      </c>
      <c r="F360" s="68">
        <v>99.97598633501782</v>
      </c>
      <c r="G360" s="103" t="s">
        <v>1031</v>
      </c>
      <c r="H360" s="65"/>
      <c r="I360" s="69" t="s">
        <v>561</v>
      </c>
      <c r="J360" s="70"/>
      <c r="K360" s="70"/>
      <c r="L360" s="69" t="s">
        <v>4984</v>
      </c>
      <c r="M360" s="73">
        <v>9.002954083058466</v>
      </c>
      <c r="N360" s="74">
        <v>4692.71923828125</v>
      </c>
      <c r="O360" s="74">
        <v>4052.9443359375</v>
      </c>
      <c r="P360" s="75"/>
      <c r="Q360" s="76"/>
      <c r="R360" s="76"/>
      <c r="S360" s="88"/>
      <c r="T360" s="48">
        <v>0</v>
      </c>
      <c r="U360" s="48">
        <v>1</v>
      </c>
      <c r="V360" s="49">
        <v>0</v>
      </c>
      <c r="W360" s="49">
        <v>0.000877</v>
      </c>
      <c r="X360" s="49">
        <v>0.001844</v>
      </c>
      <c r="Y360" s="49">
        <v>0.485296</v>
      </c>
      <c r="Z360" s="49">
        <v>0</v>
      </c>
      <c r="AA360" s="49">
        <v>0</v>
      </c>
      <c r="AB360" s="71">
        <v>360</v>
      </c>
      <c r="AC360" s="71"/>
      <c r="AD360" s="72"/>
      <c r="AE360" s="78" t="s">
        <v>3039</v>
      </c>
      <c r="AF360" s="78">
        <v>548</v>
      </c>
      <c r="AG360" s="78">
        <v>9034</v>
      </c>
      <c r="AH360" s="78">
        <v>88003</v>
      </c>
      <c r="AI360" s="78">
        <v>31474</v>
      </c>
      <c r="AJ360" s="78"/>
      <c r="AK360" s="78" t="s">
        <v>3401</v>
      </c>
      <c r="AL360" s="78" t="s">
        <v>3669</v>
      </c>
      <c r="AM360" s="83" t="s">
        <v>3819</v>
      </c>
      <c r="AN360" s="78"/>
      <c r="AO360" s="80">
        <v>41260.459652777776</v>
      </c>
      <c r="AP360" s="83" t="s">
        <v>4138</v>
      </c>
      <c r="AQ360" s="78" t="b">
        <v>0</v>
      </c>
      <c r="AR360" s="78" t="b">
        <v>0</v>
      </c>
      <c r="AS360" s="78" t="b">
        <v>1</v>
      </c>
      <c r="AT360" s="78"/>
      <c r="AU360" s="78">
        <v>191</v>
      </c>
      <c r="AV360" s="83" t="s">
        <v>4181</v>
      </c>
      <c r="AW360" s="78" t="b">
        <v>1</v>
      </c>
      <c r="AX360" s="78" t="s">
        <v>4210</v>
      </c>
      <c r="AY360" s="83" t="s">
        <v>4568</v>
      </c>
      <c r="AZ360" s="78" t="s">
        <v>66</v>
      </c>
      <c r="BA360" s="78" t="str">
        <f>REPLACE(INDEX(GroupVertices[Group],MATCH(Vertices[[#This Row],[Vertex]],GroupVertices[Vertex],0)),1,1,"")</f>
        <v>2</v>
      </c>
      <c r="BB360" s="48"/>
      <c r="BC360" s="48"/>
      <c r="BD360" s="48"/>
      <c r="BE360" s="48"/>
      <c r="BF360" s="48" t="s">
        <v>661</v>
      </c>
      <c r="BG360" s="48" t="s">
        <v>661</v>
      </c>
      <c r="BH360" s="119" t="s">
        <v>5447</v>
      </c>
      <c r="BI360" s="119" t="s">
        <v>5447</v>
      </c>
      <c r="BJ360" s="119" t="s">
        <v>5321</v>
      </c>
      <c r="BK360" s="119" t="s">
        <v>5321</v>
      </c>
      <c r="BL360" s="119">
        <v>0</v>
      </c>
      <c r="BM360" s="123">
        <v>0</v>
      </c>
      <c r="BN360" s="119">
        <v>0</v>
      </c>
      <c r="BO360" s="123">
        <v>0</v>
      </c>
      <c r="BP360" s="119">
        <v>0</v>
      </c>
      <c r="BQ360" s="123">
        <v>0</v>
      </c>
      <c r="BR360" s="119">
        <v>42</v>
      </c>
      <c r="BS360" s="123">
        <v>100</v>
      </c>
      <c r="BT360" s="119">
        <v>42</v>
      </c>
      <c r="BU360" s="2"/>
      <c r="BV360" s="3"/>
      <c r="BW360" s="3"/>
      <c r="BX360" s="3"/>
      <c r="BY360" s="3"/>
    </row>
    <row r="361" spans="1:77" ht="41.45" customHeight="1">
      <c r="A361" s="64" t="s">
        <v>562</v>
      </c>
      <c r="C361" s="65"/>
      <c r="D361" s="65" t="s">
        <v>64</v>
      </c>
      <c r="E361" s="66">
        <v>164.2350304274874</v>
      </c>
      <c r="F361" s="68">
        <v>99.99716907757295</v>
      </c>
      <c r="G361" s="103" t="s">
        <v>1032</v>
      </c>
      <c r="H361" s="65"/>
      <c r="I361" s="69" t="s">
        <v>562</v>
      </c>
      <c r="J361" s="70"/>
      <c r="K361" s="70"/>
      <c r="L361" s="69" t="s">
        <v>4985</v>
      </c>
      <c r="M361" s="73">
        <v>1.9434520808564608</v>
      </c>
      <c r="N361" s="74">
        <v>7049.5009765625</v>
      </c>
      <c r="O361" s="74">
        <v>8678.1513671875</v>
      </c>
      <c r="P361" s="75"/>
      <c r="Q361" s="76"/>
      <c r="R361" s="76"/>
      <c r="S361" s="88"/>
      <c r="T361" s="48">
        <v>0</v>
      </c>
      <c r="U361" s="48">
        <v>1</v>
      </c>
      <c r="V361" s="49">
        <v>0</v>
      </c>
      <c r="W361" s="49">
        <v>0.000877</v>
      </c>
      <c r="X361" s="49">
        <v>0.001844</v>
      </c>
      <c r="Y361" s="49">
        <v>0.485296</v>
      </c>
      <c r="Z361" s="49">
        <v>0</v>
      </c>
      <c r="AA361" s="49">
        <v>0</v>
      </c>
      <c r="AB361" s="71">
        <v>361</v>
      </c>
      <c r="AC361" s="71"/>
      <c r="AD361" s="72"/>
      <c r="AE361" s="78" t="s">
        <v>3040</v>
      </c>
      <c r="AF361" s="78">
        <v>496</v>
      </c>
      <c r="AG361" s="78">
        <v>1065</v>
      </c>
      <c r="AH361" s="78">
        <v>45931</v>
      </c>
      <c r="AI361" s="78">
        <v>6466</v>
      </c>
      <c r="AJ361" s="78"/>
      <c r="AK361" s="78" t="s">
        <v>3402</v>
      </c>
      <c r="AL361" s="78" t="s">
        <v>3670</v>
      </c>
      <c r="AM361" s="78"/>
      <c r="AN361" s="78"/>
      <c r="AO361" s="80">
        <v>40642.41027777778</v>
      </c>
      <c r="AP361" s="78"/>
      <c r="AQ361" s="78" t="b">
        <v>1</v>
      </c>
      <c r="AR361" s="78" t="b">
        <v>0</v>
      </c>
      <c r="AS361" s="78" t="b">
        <v>0</v>
      </c>
      <c r="AT361" s="78"/>
      <c r="AU361" s="78">
        <v>41</v>
      </c>
      <c r="AV361" s="83" t="s">
        <v>4181</v>
      </c>
      <c r="AW361" s="78" t="b">
        <v>0</v>
      </c>
      <c r="AX361" s="78" t="s">
        <v>4210</v>
      </c>
      <c r="AY361" s="83" t="s">
        <v>4569</v>
      </c>
      <c r="AZ361" s="78" t="s">
        <v>66</v>
      </c>
      <c r="BA361" s="78" t="str">
        <f>REPLACE(INDEX(GroupVertices[Group],MATCH(Vertices[[#This Row],[Vertex]],GroupVertices[Vertex],0)),1,1,"")</f>
        <v>2</v>
      </c>
      <c r="BB361" s="48"/>
      <c r="BC361" s="48"/>
      <c r="BD361" s="48"/>
      <c r="BE361" s="48"/>
      <c r="BF361" s="48" t="s">
        <v>661</v>
      </c>
      <c r="BG361" s="48" t="s">
        <v>661</v>
      </c>
      <c r="BH361" s="119" t="s">
        <v>5447</v>
      </c>
      <c r="BI361" s="119" t="s">
        <v>5447</v>
      </c>
      <c r="BJ361" s="119" t="s">
        <v>5321</v>
      </c>
      <c r="BK361" s="119" t="s">
        <v>5321</v>
      </c>
      <c r="BL361" s="119">
        <v>0</v>
      </c>
      <c r="BM361" s="123">
        <v>0</v>
      </c>
      <c r="BN361" s="119">
        <v>0</v>
      </c>
      <c r="BO361" s="123">
        <v>0</v>
      </c>
      <c r="BP361" s="119">
        <v>0</v>
      </c>
      <c r="BQ361" s="123">
        <v>0</v>
      </c>
      <c r="BR361" s="119">
        <v>42</v>
      </c>
      <c r="BS361" s="123">
        <v>100</v>
      </c>
      <c r="BT361" s="119">
        <v>42</v>
      </c>
      <c r="BU361" s="2"/>
      <c r="BV361" s="3"/>
      <c r="BW361" s="3"/>
      <c r="BX361" s="3"/>
      <c r="BY361" s="3"/>
    </row>
    <row r="362" spans="1:77" ht="41.45" customHeight="1">
      <c r="A362" s="64" t="s">
        <v>563</v>
      </c>
      <c r="C362" s="65"/>
      <c r="D362" s="65" t="s">
        <v>64</v>
      </c>
      <c r="E362" s="66">
        <v>165.76912173499286</v>
      </c>
      <c r="F362" s="68">
        <v>99.9952259749493</v>
      </c>
      <c r="G362" s="103" t="s">
        <v>1033</v>
      </c>
      <c r="H362" s="65"/>
      <c r="I362" s="69" t="s">
        <v>563</v>
      </c>
      <c r="J362" s="70"/>
      <c r="K362" s="70"/>
      <c r="L362" s="69" t="s">
        <v>4986</v>
      </c>
      <c r="M362" s="73">
        <v>2.59102341522836</v>
      </c>
      <c r="N362" s="74">
        <v>5268.6865234375</v>
      </c>
      <c r="O362" s="74">
        <v>3122.95556640625</v>
      </c>
      <c r="P362" s="75"/>
      <c r="Q362" s="76"/>
      <c r="R362" s="76"/>
      <c r="S362" s="88"/>
      <c r="T362" s="48">
        <v>0</v>
      </c>
      <c r="U362" s="48">
        <v>1</v>
      </c>
      <c r="V362" s="49">
        <v>0</v>
      </c>
      <c r="W362" s="49">
        <v>0.000877</v>
      </c>
      <c r="X362" s="49">
        <v>0.001844</v>
      </c>
      <c r="Y362" s="49">
        <v>0.485296</v>
      </c>
      <c r="Z362" s="49">
        <v>0</v>
      </c>
      <c r="AA362" s="49">
        <v>0</v>
      </c>
      <c r="AB362" s="71">
        <v>362</v>
      </c>
      <c r="AC362" s="71"/>
      <c r="AD362" s="72"/>
      <c r="AE362" s="78" t="s">
        <v>3041</v>
      </c>
      <c r="AF362" s="78">
        <v>1954</v>
      </c>
      <c r="AG362" s="78">
        <v>1796</v>
      </c>
      <c r="AH362" s="78">
        <v>142486</v>
      </c>
      <c r="AI362" s="78">
        <v>33564</v>
      </c>
      <c r="AJ362" s="78"/>
      <c r="AK362" s="78"/>
      <c r="AL362" s="78"/>
      <c r="AM362" s="78"/>
      <c r="AN362" s="78"/>
      <c r="AO362" s="80">
        <v>41864.25502314815</v>
      </c>
      <c r="AP362" s="83" t="s">
        <v>4139</v>
      </c>
      <c r="AQ362" s="78" t="b">
        <v>1</v>
      </c>
      <c r="AR362" s="78" t="b">
        <v>0</v>
      </c>
      <c r="AS362" s="78" t="b">
        <v>0</v>
      </c>
      <c r="AT362" s="78"/>
      <c r="AU362" s="78">
        <v>54</v>
      </c>
      <c r="AV362" s="83" t="s">
        <v>4181</v>
      </c>
      <c r="AW362" s="78" t="b">
        <v>0</v>
      </c>
      <c r="AX362" s="78" t="s">
        <v>4210</v>
      </c>
      <c r="AY362" s="83" t="s">
        <v>4570</v>
      </c>
      <c r="AZ362" s="78" t="s">
        <v>66</v>
      </c>
      <c r="BA362" s="78" t="str">
        <f>REPLACE(INDEX(GroupVertices[Group],MATCH(Vertices[[#This Row],[Vertex]],GroupVertices[Vertex],0)),1,1,"")</f>
        <v>2</v>
      </c>
      <c r="BB362" s="48"/>
      <c r="BC362" s="48"/>
      <c r="BD362" s="48"/>
      <c r="BE362" s="48"/>
      <c r="BF362" s="48" t="s">
        <v>661</v>
      </c>
      <c r="BG362" s="48" t="s">
        <v>661</v>
      </c>
      <c r="BH362" s="119" t="s">
        <v>5447</v>
      </c>
      <c r="BI362" s="119" t="s">
        <v>5447</v>
      </c>
      <c r="BJ362" s="119" t="s">
        <v>5321</v>
      </c>
      <c r="BK362" s="119" t="s">
        <v>5321</v>
      </c>
      <c r="BL362" s="119">
        <v>0</v>
      </c>
      <c r="BM362" s="123">
        <v>0</v>
      </c>
      <c r="BN362" s="119">
        <v>0</v>
      </c>
      <c r="BO362" s="123">
        <v>0</v>
      </c>
      <c r="BP362" s="119">
        <v>0</v>
      </c>
      <c r="BQ362" s="123">
        <v>0</v>
      </c>
      <c r="BR362" s="119">
        <v>42</v>
      </c>
      <c r="BS362" s="123">
        <v>100</v>
      </c>
      <c r="BT362" s="119">
        <v>42</v>
      </c>
      <c r="BU362" s="2"/>
      <c r="BV362" s="3"/>
      <c r="BW362" s="3"/>
      <c r="BX362" s="3"/>
      <c r="BY362" s="3"/>
    </row>
    <row r="363" spans="1:77" ht="41.45" customHeight="1">
      <c r="A363" s="64" t="s">
        <v>564</v>
      </c>
      <c r="C363" s="65"/>
      <c r="D363" s="65" t="s">
        <v>64</v>
      </c>
      <c r="E363" s="66">
        <v>173.3766196689289</v>
      </c>
      <c r="F363" s="68">
        <v>99.98559020612483</v>
      </c>
      <c r="G363" s="103" t="s">
        <v>1034</v>
      </c>
      <c r="H363" s="65"/>
      <c r="I363" s="69" t="s">
        <v>564</v>
      </c>
      <c r="J363" s="70"/>
      <c r="K363" s="70"/>
      <c r="L363" s="69" t="s">
        <v>4987</v>
      </c>
      <c r="M363" s="73">
        <v>5.802303972134154</v>
      </c>
      <c r="N363" s="74">
        <v>9804.087890625</v>
      </c>
      <c r="O363" s="74">
        <v>2375.253662109375</v>
      </c>
      <c r="P363" s="75"/>
      <c r="Q363" s="76"/>
      <c r="R363" s="76"/>
      <c r="S363" s="88"/>
      <c r="T363" s="48">
        <v>0</v>
      </c>
      <c r="U363" s="48">
        <v>3</v>
      </c>
      <c r="V363" s="49">
        <v>0.25</v>
      </c>
      <c r="W363" s="49">
        <v>0.00095</v>
      </c>
      <c r="X363" s="49">
        <v>0.003461</v>
      </c>
      <c r="Y363" s="49">
        <v>1.011808</v>
      </c>
      <c r="Z363" s="49">
        <v>0.3333333333333333</v>
      </c>
      <c r="AA363" s="49">
        <v>0</v>
      </c>
      <c r="AB363" s="71">
        <v>363</v>
      </c>
      <c r="AC363" s="71"/>
      <c r="AD363" s="72"/>
      <c r="AE363" s="78" t="s">
        <v>3042</v>
      </c>
      <c r="AF363" s="78">
        <v>995</v>
      </c>
      <c r="AG363" s="78">
        <v>5421</v>
      </c>
      <c r="AH363" s="78">
        <v>11512</v>
      </c>
      <c r="AI363" s="78">
        <v>50848</v>
      </c>
      <c r="AJ363" s="78"/>
      <c r="AK363" s="78" t="s">
        <v>3403</v>
      </c>
      <c r="AL363" s="78" t="s">
        <v>3671</v>
      </c>
      <c r="AM363" s="83" t="s">
        <v>3820</v>
      </c>
      <c r="AN363" s="78"/>
      <c r="AO363" s="80">
        <v>40840.38625</v>
      </c>
      <c r="AP363" s="83" t="s">
        <v>4140</v>
      </c>
      <c r="AQ363" s="78" t="b">
        <v>0</v>
      </c>
      <c r="AR363" s="78" t="b">
        <v>0</v>
      </c>
      <c r="AS363" s="78" t="b">
        <v>1</v>
      </c>
      <c r="AT363" s="78"/>
      <c r="AU363" s="78">
        <v>163</v>
      </c>
      <c r="AV363" s="83" t="s">
        <v>4181</v>
      </c>
      <c r="AW363" s="78" t="b">
        <v>0</v>
      </c>
      <c r="AX363" s="78" t="s">
        <v>4210</v>
      </c>
      <c r="AY363" s="83" t="s">
        <v>4571</v>
      </c>
      <c r="AZ363" s="78" t="s">
        <v>66</v>
      </c>
      <c r="BA363" s="78" t="str">
        <f>REPLACE(INDEX(GroupVertices[Group],MATCH(Vertices[[#This Row],[Vertex]],GroupVertices[Vertex],0)),1,1,"")</f>
        <v>4</v>
      </c>
      <c r="BB363" s="48"/>
      <c r="BC363" s="48"/>
      <c r="BD363" s="48"/>
      <c r="BE363" s="48"/>
      <c r="BF363" s="48" t="s">
        <v>668</v>
      </c>
      <c r="BG363" s="48" t="s">
        <v>668</v>
      </c>
      <c r="BH363" s="119" t="s">
        <v>5460</v>
      </c>
      <c r="BI363" s="119" t="s">
        <v>5460</v>
      </c>
      <c r="BJ363" s="119" t="s">
        <v>5510</v>
      </c>
      <c r="BK363" s="119" t="s">
        <v>5510</v>
      </c>
      <c r="BL363" s="119">
        <v>1</v>
      </c>
      <c r="BM363" s="123">
        <v>3.4482758620689653</v>
      </c>
      <c r="BN363" s="119">
        <v>0</v>
      </c>
      <c r="BO363" s="123">
        <v>0</v>
      </c>
      <c r="BP363" s="119">
        <v>0</v>
      </c>
      <c r="BQ363" s="123">
        <v>0</v>
      </c>
      <c r="BR363" s="119">
        <v>28</v>
      </c>
      <c r="BS363" s="123">
        <v>96.55172413793103</v>
      </c>
      <c r="BT363" s="119">
        <v>29</v>
      </c>
      <c r="BU363" s="2"/>
      <c r="BV363" s="3"/>
      <c r="BW363" s="3"/>
      <c r="BX363" s="3"/>
      <c r="BY363" s="3"/>
    </row>
    <row r="364" spans="1:77" ht="41.45" customHeight="1">
      <c r="A364" s="64" t="s">
        <v>565</v>
      </c>
      <c r="C364" s="65"/>
      <c r="D364" s="65" t="s">
        <v>64</v>
      </c>
      <c r="E364" s="66">
        <v>165.31372116901656</v>
      </c>
      <c r="F364" s="68">
        <v>99.99580279200721</v>
      </c>
      <c r="G364" s="103" t="s">
        <v>1035</v>
      </c>
      <c r="H364" s="65"/>
      <c r="I364" s="69" t="s">
        <v>565</v>
      </c>
      <c r="J364" s="70"/>
      <c r="K364" s="70"/>
      <c r="L364" s="69" t="s">
        <v>4988</v>
      </c>
      <c r="M364" s="73">
        <v>2.398789517063241</v>
      </c>
      <c r="N364" s="74">
        <v>8132.6220703125</v>
      </c>
      <c r="O364" s="74">
        <v>434.7803039550781</v>
      </c>
      <c r="P364" s="75"/>
      <c r="Q364" s="76"/>
      <c r="R364" s="76"/>
      <c r="S364" s="88"/>
      <c r="T364" s="48">
        <v>0</v>
      </c>
      <c r="U364" s="48">
        <v>2</v>
      </c>
      <c r="V364" s="49">
        <v>0</v>
      </c>
      <c r="W364" s="49">
        <v>0.1</v>
      </c>
      <c r="X364" s="49">
        <v>0</v>
      </c>
      <c r="Y364" s="49">
        <v>0.644434</v>
      </c>
      <c r="Z364" s="49">
        <v>0.5</v>
      </c>
      <c r="AA364" s="49">
        <v>0</v>
      </c>
      <c r="AB364" s="71">
        <v>364</v>
      </c>
      <c r="AC364" s="71"/>
      <c r="AD364" s="72"/>
      <c r="AE364" s="78" t="s">
        <v>3043</v>
      </c>
      <c r="AF364" s="78">
        <v>2199</v>
      </c>
      <c r="AG364" s="78">
        <v>1579</v>
      </c>
      <c r="AH364" s="78">
        <v>62724</v>
      </c>
      <c r="AI364" s="78">
        <v>35553</v>
      </c>
      <c r="AJ364" s="78"/>
      <c r="AK364" s="78"/>
      <c r="AL364" s="78"/>
      <c r="AM364" s="78"/>
      <c r="AN364" s="78"/>
      <c r="AO364" s="80">
        <v>41074.38875</v>
      </c>
      <c r="AP364" s="83" t="s">
        <v>4141</v>
      </c>
      <c r="AQ364" s="78" t="b">
        <v>1</v>
      </c>
      <c r="AR364" s="78" t="b">
        <v>0</v>
      </c>
      <c r="AS364" s="78" t="b">
        <v>1</v>
      </c>
      <c r="AT364" s="78"/>
      <c r="AU364" s="78">
        <v>71</v>
      </c>
      <c r="AV364" s="83" t="s">
        <v>4181</v>
      </c>
      <c r="AW364" s="78" t="b">
        <v>0</v>
      </c>
      <c r="AX364" s="78" t="s">
        <v>4210</v>
      </c>
      <c r="AY364" s="83" t="s">
        <v>4572</v>
      </c>
      <c r="AZ364" s="78" t="s">
        <v>66</v>
      </c>
      <c r="BA364" s="78" t="str">
        <f>REPLACE(INDEX(GroupVertices[Group],MATCH(Vertices[[#This Row],[Vertex]],GroupVertices[Vertex],0)),1,1,"")</f>
        <v>5</v>
      </c>
      <c r="BB364" s="48"/>
      <c r="BC364" s="48"/>
      <c r="BD364" s="48"/>
      <c r="BE364" s="48"/>
      <c r="BF364" s="48" t="s">
        <v>670</v>
      </c>
      <c r="BG364" s="48" t="s">
        <v>670</v>
      </c>
      <c r="BH364" s="119" t="s">
        <v>5457</v>
      </c>
      <c r="BI364" s="119" t="s">
        <v>5457</v>
      </c>
      <c r="BJ364" s="119" t="s">
        <v>5512</v>
      </c>
      <c r="BK364" s="119" t="s">
        <v>5512</v>
      </c>
      <c r="BL364" s="119">
        <v>0</v>
      </c>
      <c r="BM364" s="123">
        <v>0</v>
      </c>
      <c r="BN364" s="119">
        <v>0</v>
      </c>
      <c r="BO364" s="123">
        <v>0</v>
      </c>
      <c r="BP364" s="119">
        <v>0</v>
      </c>
      <c r="BQ364" s="123">
        <v>0</v>
      </c>
      <c r="BR364" s="119">
        <v>23</v>
      </c>
      <c r="BS364" s="123">
        <v>100</v>
      </c>
      <c r="BT364" s="119">
        <v>23</v>
      </c>
      <c r="BU364" s="2"/>
      <c r="BV364" s="3"/>
      <c r="BW364" s="3"/>
      <c r="BX364" s="3"/>
      <c r="BY364" s="3"/>
    </row>
    <row r="365" spans="1:77" ht="41.45" customHeight="1">
      <c r="A365" s="64" t="s">
        <v>566</v>
      </c>
      <c r="C365" s="65"/>
      <c r="D365" s="65" t="s">
        <v>64</v>
      </c>
      <c r="E365" s="66">
        <v>163.13325486464151</v>
      </c>
      <c r="F365" s="68">
        <v>99.99856460271305</v>
      </c>
      <c r="G365" s="103" t="s">
        <v>1036</v>
      </c>
      <c r="H365" s="65"/>
      <c r="I365" s="69" t="s">
        <v>566</v>
      </c>
      <c r="J365" s="70"/>
      <c r="K365" s="70"/>
      <c r="L365" s="69" t="s">
        <v>4989</v>
      </c>
      <c r="M365" s="73">
        <v>1.4783700691666561</v>
      </c>
      <c r="N365" s="74">
        <v>4927.52099609375</v>
      </c>
      <c r="O365" s="74">
        <v>8109.396484375</v>
      </c>
      <c r="P365" s="75"/>
      <c r="Q365" s="76"/>
      <c r="R365" s="76"/>
      <c r="S365" s="88"/>
      <c r="T365" s="48">
        <v>0</v>
      </c>
      <c r="U365" s="48">
        <v>1</v>
      </c>
      <c r="V365" s="49">
        <v>0</v>
      </c>
      <c r="W365" s="49">
        <v>0.000877</v>
      </c>
      <c r="X365" s="49">
        <v>0.001844</v>
      </c>
      <c r="Y365" s="49">
        <v>0.485296</v>
      </c>
      <c r="Z365" s="49">
        <v>0</v>
      </c>
      <c r="AA365" s="49">
        <v>0</v>
      </c>
      <c r="AB365" s="71">
        <v>365</v>
      </c>
      <c r="AC365" s="71"/>
      <c r="AD365" s="72"/>
      <c r="AE365" s="78" t="s">
        <v>3044</v>
      </c>
      <c r="AF365" s="78">
        <v>183</v>
      </c>
      <c r="AG365" s="78">
        <v>540</v>
      </c>
      <c r="AH365" s="78">
        <v>39047</v>
      </c>
      <c r="AI365" s="78">
        <v>14065</v>
      </c>
      <c r="AJ365" s="78"/>
      <c r="AK365" s="78" t="s">
        <v>3404</v>
      </c>
      <c r="AL365" s="78" t="s">
        <v>3672</v>
      </c>
      <c r="AM365" s="78"/>
      <c r="AN365" s="78"/>
      <c r="AO365" s="80">
        <v>39578.79886574074</v>
      </c>
      <c r="AP365" s="83" t="s">
        <v>4142</v>
      </c>
      <c r="AQ365" s="78" t="b">
        <v>0</v>
      </c>
      <c r="AR365" s="78" t="b">
        <v>0</v>
      </c>
      <c r="AS365" s="78" t="b">
        <v>1</v>
      </c>
      <c r="AT365" s="78"/>
      <c r="AU365" s="78">
        <v>32</v>
      </c>
      <c r="AV365" s="83" t="s">
        <v>4198</v>
      </c>
      <c r="AW365" s="78" t="b">
        <v>0</v>
      </c>
      <c r="AX365" s="78" t="s">
        <v>4210</v>
      </c>
      <c r="AY365" s="83" t="s">
        <v>4573</v>
      </c>
      <c r="AZ365" s="78" t="s">
        <v>66</v>
      </c>
      <c r="BA365" s="78" t="str">
        <f>REPLACE(INDEX(GroupVertices[Group],MATCH(Vertices[[#This Row],[Vertex]],GroupVertices[Vertex],0)),1,1,"")</f>
        <v>2</v>
      </c>
      <c r="BB365" s="48"/>
      <c r="BC365" s="48"/>
      <c r="BD365" s="48"/>
      <c r="BE365" s="48"/>
      <c r="BF365" s="48" t="s">
        <v>661</v>
      </c>
      <c r="BG365" s="48" t="s">
        <v>661</v>
      </c>
      <c r="BH365" s="119" t="s">
        <v>5447</v>
      </c>
      <c r="BI365" s="119" t="s">
        <v>5447</v>
      </c>
      <c r="BJ365" s="119" t="s">
        <v>5321</v>
      </c>
      <c r="BK365" s="119" t="s">
        <v>5321</v>
      </c>
      <c r="BL365" s="119">
        <v>0</v>
      </c>
      <c r="BM365" s="123">
        <v>0</v>
      </c>
      <c r="BN365" s="119">
        <v>0</v>
      </c>
      <c r="BO365" s="123">
        <v>0</v>
      </c>
      <c r="BP365" s="119">
        <v>0</v>
      </c>
      <c r="BQ365" s="123">
        <v>0</v>
      </c>
      <c r="BR365" s="119">
        <v>42</v>
      </c>
      <c r="BS365" s="123">
        <v>100</v>
      </c>
      <c r="BT365" s="119">
        <v>42</v>
      </c>
      <c r="BU365" s="2"/>
      <c r="BV365" s="3"/>
      <c r="BW365" s="3"/>
      <c r="BX365" s="3"/>
      <c r="BY365" s="3"/>
    </row>
    <row r="366" spans="1:77" ht="41.45" customHeight="1">
      <c r="A366" s="64" t="s">
        <v>567</v>
      </c>
      <c r="C366" s="65"/>
      <c r="D366" s="65" t="s">
        <v>64</v>
      </c>
      <c r="E366" s="66">
        <v>164.15108562269916</v>
      </c>
      <c r="F366" s="68">
        <v>99.9972754032979</v>
      </c>
      <c r="G366" s="103" t="s">
        <v>1037</v>
      </c>
      <c r="H366" s="65"/>
      <c r="I366" s="69" t="s">
        <v>567</v>
      </c>
      <c r="J366" s="70"/>
      <c r="K366" s="70"/>
      <c r="L366" s="69" t="s">
        <v>4990</v>
      </c>
      <c r="M366" s="73">
        <v>1.90801726091819</v>
      </c>
      <c r="N366" s="74">
        <v>5030.25732421875</v>
      </c>
      <c r="O366" s="74">
        <v>5387.61572265625</v>
      </c>
      <c r="P366" s="75"/>
      <c r="Q366" s="76"/>
      <c r="R366" s="76"/>
      <c r="S366" s="88"/>
      <c r="T366" s="48">
        <v>0</v>
      </c>
      <c r="U366" s="48">
        <v>1</v>
      </c>
      <c r="V366" s="49">
        <v>0</v>
      </c>
      <c r="W366" s="49">
        <v>0.000877</v>
      </c>
      <c r="X366" s="49">
        <v>0.001844</v>
      </c>
      <c r="Y366" s="49">
        <v>0.485296</v>
      </c>
      <c r="Z366" s="49">
        <v>0</v>
      </c>
      <c r="AA366" s="49">
        <v>0</v>
      </c>
      <c r="AB366" s="71">
        <v>366</v>
      </c>
      <c r="AC366" s="71"/>
      <c r="AD366" s="72"/>
      <c r="AE366" s="78" t="s">
        <v>3045</v>
      </c>
      <c r="AF366" s="78">
        <v>599</v>
      </c>
      <c r="AG366" s="78">
        <v>1025</v>
      </c>
      <c r="AH366" s="78">
        <v>4627</v>
      </c>
      <c r="AI366" s="78">
        <v>23596</v>
      </c>
      <c r="AJ366" s="78"/>
      <c r="AK366" s="78" t="s">
        <v>3405</v>
      </c>
      <c r="AL366" s="78"/>
      <c r="AM366" s="83" t="s">
        <v>3821</v>
      </c>
      <c r="AN366" s="78"/>
      <c r="AO366" s="80">
        <v>40248.58773148148</v>
      </c>
      <c r="AP366" s="78"/>
      <c r="AQ366" s="78" t="b">
        <v>0</v>
      </c>
      <c r="AR366" s="78" t="b">
        <v>0</v>
      </c>
      <c r="AS366" s="78" t="b">
        <v>1</v>
      </c>
      <c r="AT366" s="78"/>
      <c r="AU366" s="78">
        <v>54</v>
      </c>
      <c r="AV366" s="83" t="s">
        <v>4181</v>
      </c>
      <c r="AW366" s="78" t="b">
        <v>0</v>
      </c>
      <c r="AX366" s="78" t="s">
        <v>4210</v>
      </c>
      <c r="AY366" s="83" t="s">
        <v>4574</v>
      </c>
      <c r="AZ366" s="78" t="s">
        <v>66</v>
      </c>
      <c r="BA366" s="78" t="str">
        <f>REPLACE(INDEX(GroupVertices[Group],MATCH(Vertices[[#This Row],[Vertex]],GroupVertices[Vertex],0)),1,1,"")</f>
        <v>2</v>
      </c>
      <c r="BB366" s="48"/>
      <c r="BC366" s="48"/>
      <c r="BD366" s="48"/>
      <c r="BE366" s="48"/>
      <c r="BF366" s="48" t="s">
        <v>661</v>
      </c>
      <c r="BG366" s="48" t="s">
        <v>661</v>
      </c>
      <c r="BH366" s="119" t="s">
        <v>5447</v>
      </c>
      <c r="BI366" s="119" t="s">
        <v>5447</v>
      </c>
      <c r="BJ366" s="119" t="s">
        <v>5321</v>
      </c>
      <c r="BK366" s="119" t="s">
        <v>5321</v>
      </c>
      <c r="BL366" s="119">
        <v>0</v>
      </c>
      <c r="BM366" s="123">
        <v>0</v>
      </c>
      <c r="BN366" s="119">
        <v>0</v>
      </c>
      <c r="BO366" s="123">
        <v>0</v>
      </c>
      <c r="BP366" s="119">
        <v>0</v>
      </c>
      <c r="BQ366" s="123">
        <v>0</v>
      </c>
      <c r="BR366" s="119">
        <v>42</v>
      </c>
      <c r="BS366" s="123">
        <v>100</v>
      </c>
      <c r="BT366" s="119">
        <v>42</v>
      </c>
      <c r="BU366" s="2"/>
      <c r="BV366" s="3"/>
      <c r="BW366" s="3"/>
      <c r="BX366" s="3"/>
      <c r="BY366" s="3"/>
    </row>
    <row r="367" spans="1:77" ht="41.45" customHeight="1">
      <c r="A367" s="64" t="s">
        <v>568</v>
      </c>
      <c r="C367" s="65"/>
      <c r="D367" s="65" t="s">
        <v>64</v>
      </c>
      <c r="E367" s="66">
        <v>163.23398863038742</v>
      </c>
      <c r="F367" s="68">
        <v>99.9984370118431</v>
      </c>
      <c r="G367" s="103" t="s">
        <v>1038</v>
      </c>
      <c r="H367" s="65"/>
      <c r="I367" s="69" t="s">
        <v>568</v>
      </c>
      <c r="J367" s="70"/>
      <c r="K367" s="70"/>
      <c r="L367" s="69" t="s">
        <v>4991</v>
      </c>
      <c r="M367" s="73">
        <v>1.5208918530925812</v>
      </c>
      <c r="N367" s="74">
        <v>5542.61474609375</v>
      </c>
      <c r="O367" s="74">
        <v>7472.94580078125</v>
      </c>
      <c r="P367" s="75"/>
      <c r="Q367" s="76"/>
      <c r="R367" s="76"/>
      <c r="S367" s="88"/>
      <c r="T367" s="48">
        <v>0</v>
      </c>
      <c r="U367" s="48">
        <v>1</v>
      </c>
      <c r="V367" s="49">
        <v>0</v>
      </c>
      <c r="W367" s="49">
        <v>0.000877</v>
      </c>
      <c r="X367" s="49">
        <v>0.001844</v>
      </c>
      <c r="Y367" s="49">
        <v>0.485296</v>
      </c>
      <c r="Z367" s="49">
        <v>0</v>
      </c>
      <c r="AA367" s="49">
        <v>0</v>
      </c>
      <c r="AB367" s="71">
        <v>367</v>
      </c>
      <c r="AC367" s="71"/>
      <c r="AD367" s="72"/>
      <c r="AE367" s="78" t="s">
        <v>3046</v>
      </c>
      <c r="AF367" s="78">
        <v>2958</v>
      </c>
      <c r="AG367" s="78">
        <v>588</v>
      </c>
      <c r="AH367" s="78">
        <v>5251</v>
      </c>
      <c r="AI367" s="78">
        <v>12</v>
      </c>
      <c r="AJ367" s="78"/>
      <c r="AK367" s="78" t="s">
        <v>3406</v>
      </c>
      <c r="AL367" s="78"/>
      <c r="AM367" s="78"/>
      <c r="AN367" s="78"/>
      <c r="AO367" s="80">
        <v>42787.642534722225</v>
      </c>
      <c r="AP367" s="83" t="s">
        <v>4143</v>
      </c>
      <c r="AQ367" s="78" t="b">
        <v>1</v>
      </c>
      <c r="AR367" s="78" t="b">
        <v>0</v>
      </c>
      <c r="AS367" s="78" t="b">
        <v>0</v>
      </c>
      <c r="AT367" s="78"/>
      <c r="AU367" s="78">
        <v>9</v>
      </c>
      <c r="AV367" s="78"/>
      <c r="AW367" s="78" t="b">
        <v>0</v>
      </c>
      <c r="AX367" s="78" t="s">
        <v>4210</v>
      </c>
      <c r="AY367" s="83" t="s">
        <v>4575</v>
      </c>
      <c r="AZ367" s="78" t="s">
        <v>66</v>
      </c>
      <c r="BA367" s="78" t="str">
        <f>REPLACE(INDEX(GroupVertices[Group],MATCH(Vertices[[#This Row],[Vertex]],GroupVertices[Vertex],0)),1,1,"")</f>
        <v>2</v>
      </c>
      <c r="BB367" s="48"/>
      <c r="BC367" s="48"/>
      <c r="BD367" s="48"/>
      <c r="BE367" s="48"/>
      <c r="BF367" s="48" t="s">
        <v>661</v>
      </c>
      <c r="BG367" s="48" t="s">
        <v>661</v>
      </c>
      <c r="BH367" s="119" t="s">
        <v>5447</v>
      </c>
      <c r="BI367" s="119" t="s">
        <v>5447</v>
      </c>
      <c r="BJ367" s="119" t="s">
        <v>5321</v>
      </c>
      <c r="BK367" s="119" t="s">
        <v>5321</v>
      </c>
      <c r="BL367" s="119">
        <v>0</v>
      </c>
      <c r="BM367" s="123">
        <v>0</v>
      </c>
      <c r="BN367" s="119">
        <v>0</v>
      </c>
      <c r="BO367" s="123">
        <v>0</v>
      </c>
      <c r="BP367" s="119">
        <v>0</v>
      </c>
      <c r="BQ367" s="123">
        <v>0</v>
      </c>
      <c r="BR367" s="119">
        <v>42</v>
      </c>
      <c r="BS367" s="123">
        <v>100</v>
      </c>
      <c r="BT367" s="119">
        <v>42</v>
      </c>
      <c r="BU367" s="2"/>
      <c r="BV367" s="3"/>
      <c r="BW367" s="3"/>
      <c r="BX367" s="3"/>
      <c r="BY367" s="3"/>
    </row>
    <row r="368" spans="1:77" ht="41.45" customHeight="1">
      <c r="A368" s="64" t="s">
        <v>569</v>
      </c>
      <c r="C368" s="65"/>
      <c r="D368" s="65" t="s">
        <v>64</v>
      </c>
      <c r="E368" s="66">
        <v>166.5204277378478</v>
      </c>
      <c r="F368" s="68">
        <v>99.99427435971091</v>
      </c>
      <c r="G368" s="103" t="s">
        <v>1039</v>
      </c>
      <c r="H368" s="65"/>
      <c r="I368" s="69" t="s">
        <v>569</v>
      </c>
      <c r="J368" s="70"/>
      <c r="K368" s="70"/>
      <c r="L368" s="69" t="s">
        <v>4992</v>
      </c>
      <c r="M368" s="73">
        <v>2.908165053675884</v>
      </c>
      <c r="N368" s="74">
        <v>6595.4091796875</v>
      </c>
      <c r="O368" s="74">
        <v>4568.240234375</v>
      </c>
      <c r="P368" s="75"/>
      <c r="Q368" s="76"/>
      <c r="R368" s="76"/>
      <c r="S368" s="88"/>
      <c r="T368" s="48">
        <v>0</v>
      </c>
      <c r="U368" s="48">
        <v>1</v>
      </c>
      <c r="V368" s="49">
        <v>0</v>
      </c>
      <c r="W368" s="49">
        <v>0.000877</v>
      </c>
      <c r="X368" s="49">
        <v>0.001844</v>
      </c>
      <c r="Y368" s="49">
        <v>0.485296</v>
      </c>
      <c r="Z368" s="49">
        <v>0</v>
      </c>
      <c r="AA368" s="49">
        <v>0</v>
      </c>
      <c r="AB368" s="71">
        <v>368</v>
      </c>
      <c r="AC368" s="71"/>
      <c r="AD368" s="72"/>
      <c r="AE368" s="78" t="s">
        <v>3047</v>
      </c>
      <c r="AF368" s="78">
        <v>942</v>
      </c>
      <c r="AG368" s="78">
        <v>2154</v>
      </c>
      <c r="AH368" s="78">
        <v>16835</v>
      </c>
      <c r="AI368" s="78">
        <v>23668</v>
      </c>
      <c r="AJ368" s="78"/>
      <c r="AK368" s="78" t="s">
        <v>3407</v>
      </c>
      <c r="AL368" s="78" t="s">
        <v>3673</v>
      </c>
      <c r="AM368" s="83" t="s">
        <v>3822</v>
      </c>
      <c r="AN368" s="78"/>
      <c r="AO368" s="80">
        <v>40353.54516203704</v>
      </c>
      <c r="AP368" s="83" t="s">
        <v>4144</v>
      </c>
      <c r="AQ368" s="78" t="b">
        <v>0</v>
      </c>
      <c r="AR368" s="78" t="b">
        <v>0</v>
      </c>
      <c r="AS368" s="78" t="b">
        <v>1</v>
      </c>
      <c r="AT368" s="78"/>
      <c r="AU368" s="78">
        <v>56</v>
      </c>
      <c r="AV368" s="83" t="s">
        <v>4181</v>
      </c>
      <c r="AW368" s="78" t="b">
        <v>0</v>
      </c>
      <c r="AX368" s="78" t="s">
        <v>4210</v>
      </c>
      <c r="AY368" s="83" t="s">
        <v>4576</v>
      </c>
      <c r="AZ368" s="78" t="s">
        <v>66</v>
      </c>
      <c r="BA368" s="78" t="str">
        <f>REPLACE(INDEX(GroupVertices[Group],MATCH(Vertices[[#This Row],[Vertex]],GroupVertices[Vertex],0)),1,1,"")</f>
        <v>2</v>
      </c>
      <c r="BB368" s="48"/>
      <c r="BC368" s="48"/>
      <c r="BD368" s="48"/>
      <c r="BE368" s="48"/>
      <c r="BF368" s="48" t="s">
        <v>661</v>
      </c>
      <c r="BG368" s="48" t="s">
        <v>661</v>
      </c>
      <c r="BH368" s="119" t="s">
        <v>5447</v>
      </c>
      <c r="BI368" s="119" t="s">
        <v>5447</v>
      </c>
      <c r="BJ368" s="119" t="s">
        <v>5321</v>
      </c>
      <c r="BK368" s="119" t="s">
        <v>5321</v>
      </c>
      <c r="BL368" s="119">
        <v>0</v>
      </c>
      <c r="BM368" s="123">
        <v>0</v>
      </c>
      <c r="BN368" s="119">
        <v>0</v>
      </c>
      <c r="BO368" s="123">
        <v>0</v>
      </c>
      <c r="BP368" s="119">
        <v>0</v>
      </c>
      <c r="BQ368" s="123">
        <v>0</v>
      </c>
      <c r="BR368" s="119">
        <v>42</v>
      </c>
      <c r="BS368" s="123">
        <v>100</v>
      </c>
      <c r="BT368" s="119">
        <v>42</v>
      </c>
      <c r="BU368" s="2"/>
      <c r="BV368" s="3"/>
      <c r="BW368" s="3"/>
      <c r="BX368" s="3"/>
      <c r="BY368" s="3"/>
    </row>
    <row r="369" spans="1:77" ht="41.45" customHeight="1">
      <c r="A369" s="64" t="s">
        <v>570</v>
      </c>
      <c r="C369" s="65"/>
      <c r="D369" s="65" t="s">
        <v>64</v>
      </c>
      <c r="E369" s="66">
        <v>165.17521224111593</v>
      </c>
      <c r="F369" s="68">
        <v>99.9959782294534</v>
      </c>
      <c r="G369" s="103" t="s">
        <v>1040</v>
      </c>
      <c r="H369" s="65"/>
      <c r="I369" s="69" t="s">
        <v>570</v>
      </c>
      <c r="J369" s="70"/>
      <c r="K369" s="70"/>
      <c r="L369" s="69" t="s">
        <v>4993</v>
      </c>
      <c r="M369" s="73">
        <v>2.340322064165094</v>
      </c>
      <c r="N369" s="74">
        <v>6615.27734375</v>
      </c>
      <c r="O369" s="74">
        <v>7237.3994140625</v>
      </c>
      <c r="P369" s="75"/>
      <c r="Q369" s="76"/>
      <c r="R369" s="76"/>
      <c r="S369" s="88"/>
      <c r="T369" s="48">
        <v>0</v>
      </c>
      <c r="U369" s="48">
        <v>1</v>
      </c>
      <c r="V369" s="49">
        <v>0</v>
      </c>
      <c r="W369" s="49">
        <v>0.000877</v>
      </c>
      <c r="X369" s="49">
        <v>0.001844</v>
      </c>
      <c r="Y369" s="49">
        <v>0.485296</v>
      </c>
      <c r="Z369" s="49">
        <v>0</v>
      </c>
      <c r="AA369" s="49">
        <v>0</v>
      </c>
      <c r="AB369" s="71">
        <v>369</v>
      </c>
      <c r="AC369" s="71"/>
      <c r="AD369" s="72"/>
      <c r="AE369" s="78" t="s">
        <v>3048</v>
      </c>
      <c r="AF369" s="78">
        <v>702</v>
      </c>
      <c r="AG369" s="78">
        <v>1513</v>
      </c>
      <c r="AH369" s="78">
        <v>2707</v>
      </c>
      <c r="AI369" s="78">
        <v>1624</v>
      </c>
      <c r="AJ369" s="78"/>
      <c r="AK369" s="78" t="s">
        <v>3408</v>
      </c>
      <c r="AL369" s="78" t="s">
        <v>3674</v>
      </c>
      <c r="AM369" s="78"/>
      <c r="AN369" s="78"/>
      <c r="AO369" s="80">
        <v>41198.36616898148</v>
      </c>
      <c r="AP369" s="83" t="s">
        <v>4145</v>
      </c>
      <c r="AQ369" s="78" t="b">
        <v>0</v>
      </c>
      <c r="AR369" s="78" t="b">
        <v>0</v>
      </c>
      <c r="AS369" s="78" t="b">
        <v>0</v>
      </c>
      <c r="AT369" s="78"/>
      <c r="AU369" s="78">
        <v>35</v>
      </c>
      <c r="AV369" s="83" t="s">
        <v>4181</v>
      </c>
      <c r="AW369" s="78" t="b">
        <v>0</v>
      </c>
      <c r="AX369" s="78" t="s">
        <v>4210</v>
      </c>
      <c r="AY369" s="83" t="s">
        <v>4577</v>
      </c>
      <c r="AZ369" s="78" t="s">
        <v>66</v>
      </c>
      <c r="BA369" s="78" t="str">
        <f>REPLACE(INDEX(GroupVertices[Group],MATCH(Vertices[[#This Row],[Vertex]],GroupVertices[Vertex],0)),1,1,"")</f>
        <v>2</v>
      </c>
      <c r="BB369" s="48"/>
      <c r="BC369" s="48"/>
      <c r="BD369" s="48"/>
      <c r="BE369" s="48"/>
      <c r="BF369" s="48" t="s">
        <v>661</v>
      </c>
      <c r="BG369" s="48" t="s">
        <v>661</v>
      </c>
      <c r="BH369" s="119" t="s">
        <v>5447</v>
      </c>
      <c r="BI369" s="119" t="s">
        <v>5447</v>
      </c>
      <c r="BJ369" s="119" t="s">
        <v>5321</v>
      </c>
      <c r="BK369" s="119" t="s">
        <v>5321</v>
      </c>
      <c r="BL369" s="119">
        <v>0</v>
      </c>
      <c r="BM369" s="123">
        <v>0</v>
      </c>
      <c r="BN369" s="119">
        <v>0</v>
      </c>
      <c r="BO369" s="123">
        <v>0</v>
      </c>
      <c r="BP369" s="119">
        <v>0</v>
      </c>
      <c r="BQ369" s="123">
        <v>0</v>
      </c>
      <c r="BR369" s="119">
        <v>42</v>
      </c>
      <c r="BS369" s="123">
        <v>100</v>
      </c>
      <c r="BT369" s="119">
        <v>42</v>
      </c>
      <c r="BU369" s="2"/>
      <c r="BV369" s="3"/>
      <c r="BW369" s="3"/>
      <c r="BX369" s="3"/>
      <c r="BY369" s="3"/>
    </row>
    <row r="370" spans="1:77" ht="41.45" customHeight="1">
      <c r="A370" s="64" t="s">
        <v>571</v>
      </c>
      <c r="C370" s="65"/>
      <c r="D370" s="65" t="s">
        <v>64</v>
      </c>
      <c r="E370" s="66">
        <v>162.36515990082893</v>
      </c>
      <c r="F370" s="68">
        <v>99.99953748309642</v>
      </c>
      <c r="G370" s="103" t="s">
        <v>723</v>
      </c>
      <c r="H370" s="65"/>
      <c r="I370" s="69" t="s">
        <v>571</v>
      </c>
      <c r="J370" s="70"/>
      <c r="K370" s="70"/>
      <c r="L370" s="69" t="s">
        <v>4994</v>
      </c>
      <c r="M370" s="73">
        <v>1.154141466731478</v>
      </c>
      <c r="N370" s="74">
        <v>7746.97802734375</v>
      </c>
      <c r="O370" s="74">
        <v>6717.37841796875</v>
      </c>
      <c r="P370" s="75"/>
      <c r="Q370" s="76"/>
      <c r="R370" s="76"/>
      <c r="S370" s="88"/>
      <c r="T370" s="48">
        <v>0</v>
      </c>
      <c r="U370" s="48">
        <v>1</v>
      </c>
      <c r="V370" s="49">
        <v>0</v>
      </c>
      <c r="W370" s="49">
        <v>0.000877</v>
      </c>
      <c r="X370" s="49">
        <v>0.001844</v>
      </c>
      <c r="Y370" s="49">
        <v>0.485296</v>
      </c>
      <c r="Z370" s="49">
        <v>0</v>
      </c>
      <c r="AA370" s="49">
        <v>0</v>
      </c>
      <c r="AB370" s="71">
        <v>370</v>
      </c>
      <c r="AC370" s="71"/>
      <c r="AD370" s="72"/>
      <c r="AE370" s="78" t="s">
        <v>3049</v>
      </c>
      <c r="AF370" s="78">
        <v>161</v>
      </c>
      <c r="AG370" s="78">
        <v>174</v>
      </c>
      <c r="AH370" s="78">
        <v>45084</v>
      </c>
      <c r="AI370" s="78">
        <v>56585</v>
      </c>
      <c r="AJ370" s="78"/>
      <c r="AK370" s="78" t="s">
        <v>3409</v>
      </c>
      <c r="AL370" s="78" t="s">
        <v>3650</v>
      </c>
      <c r="AM370" s="78"/>
      <c r="AN370" s="78"/>
      <c r="AO370" s="80">
        <v>42628.98019675926</v>
      </c>
      <c r="AP370" s="78"/>
      <c r="AQ370" s="78" t="b">
        <v>0</v>
      </c>
      <c r="AR370" s="78" t="b">
        <v>1</v>
      </c>
      <c r="AS370" s="78" t="b">
        <v>0</v>
      </c>
      <c r="AT370" s="78"/>
      <c r="AU370" s="78">
        <v>0</v>
      </c>
      <c r="AV370" s="83" t="s">
        <v>4181</v>
      </c>
      <c r="AW370" s="78" t="b">
        <v>0</v>
      </c>
      <c r="AX370" s="78" t="s">
        <v>4210</v>
      </c>
      <c r="AY370" s="83" t="s">
        <v>4578</v>
      </c>
      <c r="AZ370" s="78" t="s">
        <v>66</v>
      </c>
      <c r="BA370" s="78" t="str">
        <f>REPLACE(INDEX(GroupVertices[Group],MATCH(Vertices[[#This Row],[Vertex]],GroupVertices[Vertex],0)),1,1,"")</f>
        <v>2</v>
      </c>
      <c r="BB370" s="48"/>
      <c r="BC370" s="48"/>
      <c r="BD370" s="48"/>
      <c r="BE370" s="48"/>
      <c r="BF370" s="48" t="s">
        <v>661</v>
      </c>
      <c r="BG370" s="48" t="s">
        <v>661</v>
      </c>
      <c r="BH370" s="119" t="s">
        <v>5447</v>
      </c>
      <c r="BI370" s="119" t="s">
        <v>5447</v>
      </c>
      <c r="BJ370" s="119" t="s">
        <v>5321</v>
      </c>
      <c r="BK370" s="119" t="s">
        <v>5321</v>
      </c>
      <c r="BL370" s="119">
        <v>0</v>
      </c>
      <c r="BM370" s="123">
        <v>0</v>
      </c>
      <c r="BN370" s="119">
        <v>0</v>
      </c>
      <c r="BO370" s="123">
        <v>0</v>
      </c>
      <c r="BP370" s="119">
        <v>0</v>
      </c>
      <c r="BQ370" s="123">
        <v>0</v>
      </c>
      <c r="BR370" s="119">
        <v>42</v>
      </c>
      <c r="BS370" s="123">
        <v>100</v>
      </c>
      <c r="BT370" s="119">
        <v>42</v>
      </c>
      <c r="BU370" s="2"/>
      <c r="BV370" s="3"/>
      <c r="BW370" s="3"/>
      <c r="BX370" s="3"/>
      <c r="BY370" s="3"/>
    </row>
    <row r="371" spans="1:77" ht="41.45" customHeight="1">
      <c r="A371" s="64" t="s">
        <v>572</v>
      </c>
      <c r="C371" s="65"/>
      <c r="D371" s="65" t="s">
        <v>64</v>
      </c>
      <c r="E371" s="66">
        <v>163.21510104931005</v>
      </c>
      <c r="F371" s="68">
        <v>99.9984609351312</v>
      </c>
      <c r="G371" s="103" t="s">
        <v>1041</v>
      </c>
      <c r="H371" s="65"/>
      <c r="I371" s="69" t="s">
        <v>572</v>
      </c>
      <c r="J371" s="70"/>
      <c r="K371" s="70"/>
      <c r="L371" s="69" t="s">
        <v>4995</v>
      </c>
      <c r="M371" s="73">
        <v>1.5129190186064703</v>
      </c>
      <c r="N371" s="74">
        <v>5233.07763671875</v>
      </c>
      <c r="O371" s="74">
        <v>5947.21826171875</v>
      </c>
      <c r="P371" s="75"/>
      <c r="Q371" s="76"/>
      <c r="R371" s="76"/>
      <c r="S371" s="88"/>
      <c r="T371" s="48">
        <v>0</v>
      </c>
      <c r="U371" s="48">
        <v>1</v>
      </c>
      <c r="V371" s="49">
        <v>0</v>
      </c>
      <c r="W371" s="49">
        <v>0.000877</v>
      </c>
      <c r="X371" s="49">
        <v>0.001844</v>
      </c>
      <c r="Y371" s="49">
        <v>0.485296</v>
      </c>
      <c r="Z371" s="49">
        <v>0</v>
      </c>
      <c r="AA371" s="49">
        <v>0</v>
      </c>
      <c r="AB371" s="71">
        <v>371</v>
      </c>
      <c r="AC371" s="71"/>
      <c r="AD371" s="72"/>
      <c r="AE371" s="78" t="s">
        <v>3050</v>
      </c>
      <c r="AF371" s="78">
        <v>152</v>
      </c>
      <c r="AG371" s="78">
        <v>579</v>
      </c>
      <c r="AH371" s="78">
        <v>9526</v>
      </c>
      <c r="AI371" s="78">
        <v>96</v>
      </c>
      <c r="AJ371" s="78"/>
      <c r="AK371" s="78" t="s">
        <v>3410</v>
      </c>
      <c r="AL371" s="78" t="s">
        <v>3675</v>
      </c>
      <c r="AM371" s="78"/>
      <c r="AN371" s="78"/>
      <c r="AO371" s="80">
        <v>40859.42092592592</v>
      </c>
      <c r="AP371" s="78"/>
      <c r="AQ371" s="78" t="b">
        <v>1</v>
      </c>
      <c r="AR371" s="78" t="b">
        <v>0</v>
      </c>
      <c r="AS371" s="78" t="b">
        <v>1</v>
      </c>
      <c r="AT371" s="78"/>
      <c r="AU371" s="78">
        <v>26</v>
      </c>
      <c r="AV371" s="83" t="s">
        <v>4181</v>
      </c>
      <c r="AW371" s="78" t="b">
        <v>0</v>
      </c>
      <c r="AX371" s="78" t="s">
        <v>4210</v>
      </c>
      <c r="AY371" s="83" t="s">
        <v>4579</v>
      </c>
      <c r="AZ371" s="78" t="s">
        <v>66</v>
      </c>
      <c r="BA371" s="78" t="str">
        <f>REPLACE(INDEX(GroupVertices[Group],MATCH(Vertices[[#This Row],[Vertex]],GroupVertices[Vertex],0)),1,1,"")</f>
        <v>2</v>
      </c>
      <c r="BB371" s="48"/>
      <c r="BC371" s="48"/>
      <c r="BD371" s="48"/>
      <c r="BE371" s="48"/>
      <c r="BF371" s="48" t="s">
        <v>661</v>
      </c>
      <c r="BG371" s="48" t="s">
        <v>661</v>
      </c>
      <c r="BH371" s="119" t="s">
        <v>5447</v>
      </c>
      <c r="BI371" s="119" t="s">
        <v>5447</v>
      </c>
      <c r="BJ371" s="119" t="s">
        <v>5321</v>
      </c>
      <c r="BK371" s="119" t="s">
        <v>5321</v>
      </c>
      <c r="BL371" s="119">
        <v>0</v>
      </c>
      <c r="BM371" s="123">
        <v>0</v>
      </c>
      <c r="BN371" s="119">
        <v>0</v>
      </c>
      <c r="BO371" s="123">
        <v>0</v>
      </c>
      <c r="BP371" s="119">
        <v>0</v>
      </c>
      <c r="BQ371" s="123">
        <v>0</v>
      </c>
      <c r="BR371" s="119">
        <v>42</v>
      </c>
      <c r="BS371" s="123">
        <v>100</v>
      </c>
      <c r="BT371" s="119">
        <v>42</v>
      </c>
      <c r="BU371" s="2"/>
      <c r="BV371" s="3"/>
      <c r="BW371" s="3"/>
      <c r="BX371" s="3"/>
      <c r="BY371" s="3"/>
    </row>
    <row r="372" spans="1:77" ht="41.45" customHeight="1">
      <c r="A372" s="64" t="s">
        <v>573</v>
      </c>
      <c r="C372" s="65"/>
      <c r="D372" s="65" t="s">
        <v>64</v>
      </c>
      <c r="E372" s="66">
        <v>162.20356615161154</v>
      </c>
      <c r="F372" s="68">
        <v>99.99974216011697</v>
      </c>
      <c r="G372" s="103" t="s">
        <v>1042</v>
      </c>
      <c r="H372" s="65"/>
      <c r="I372" s="69" t="s">
        <v>573</v>
      </c>
      <c r="J372" s="70"/>
      <c r="K372" s="70"/>
      <c r="L372" s="69" t="s">
        <v>4996</v>
      </c>
      <c r="M372" s="73">
        <v>1.0859294383503069</v>
      </c>
      <c r="N372" s="74">
        <v>5024.79736328125</v>
      </c>
      <c r="O372" s="74">
        <v>4943.6728515625</v>
      </c>
      <c r="P372" s="75"/>
      <c r="Q372" s="76"/>
      <c r="R372" s="76"/>
      <c r="S372" s="88"/>
      <c r="T372" s="48">
        <v>0</v>
      </c>
      <c r="U372" s="48">
        <v>1</v>
      </c>
      <c r="V372" s="49">
        <v>0</v>
      </c>
      <c r="W372" s="49">
        <v>0.000877</v>
      </c>
      <c r="X372" s="49">
        <v>0.001844</v>
      </c>
      <c r="Y372" s="49">
        <v>0.485296</v>
      </c>
      <c r="Z372" s="49">
        <v>0</v>
      </c>
      <c r="AA372" s="49">
        <v>0</v>
      </c>
      <c r="AB372" s="71">
        <v>372</v>
      </c>
      <c r="AC372" s="71"/>
      <c r="AD372" s="72"/>
      <c r="AE372" s="78" t="s">
        <v>3051</v>
      </c>
      <c r="AF372" s="78">
        <v>55</v>
      </c>
      <c r="AG372" s="78">
        <v>97</v>
      </c>
      <c r="AH372" s="78">
        <v>8</v>
      </c>
      <c r="AI372" s="78">
        <v>21</v>
      </c>
      <c r="AJ372" s="78"/>
      <c r="AK372" s="78" t="s">
        <v>3411</v>
      </c>
      <c r="AL372" s="78"/>
      <c r="AM372" s="78"/>
      <c r="AN372" s="78"/>
      <c r="AO372" s="80">
        <v>40550.89087962963</v>
      </c>
      <c r="AP372" s="78"/>
      <c r="AQ372" s="78" t="b">
        <v>1</v>
      </c>
      <c r="AR372" s="78" t="b">
        <v>0</v>
      </c>
      <c r="AS372" s="78" t="b">
        <v>0</v>
      </c>
      <c r="AT372" s="78"/>
      <c r="AU372" s="78">
        <v>3</v>
      </c>
      <c r="AV372" s="83" t="s">
        <v>4181</v>
      </c>
      <c r="AW372" s="78" t="b">
        <v>0</v>
      </c>
      <c r="AX372" s="78" t="s">
        <v>4210</v>
      </c>
      <c r="AY372" s="83" t="s">
        <v>4580</v>
      </c>
      <c r="AZ372" s="78" t="s">
        <v>66</v>
      </c>
      <c r="BA372" s="78" t="str">
        <f>REPLACE(INDEX(GroupVertices[Group],MATCH(Vertices[[#This Row],[Vertex]],GroupVertices[Vertex],0)),1,1,"")</f>
        <v>2</v>
      </c>
      <c r="BB372" s="48"/>
      <c r="BC372" s="48"/>
      <c r="BD372" s="48"/>
      <c r="BE372" s="48"/>
      <c r="BF372" s="48" t="s">
        <v>661</v>
      </c>
      <c r="BG372" s="48" t="s">
        <v>661</v>
      </c>
      <c r="BH372" s="119" t="s">
        <v>5447</v>
      </c>
      <c r="BI372" s="119" t="s">
        <v>5447</v>
      </c>
      <c r="BJ372" s="119" t="s">
        <v>5321</v>
      </c>
      <c r="BK372" s="119" t="s">
        <v>5321</v>
      </c>
      <c r="BL372" s="119">
        <v>0</v>
      </c>
      <c r="BM372" s="123">
        <v>0</v>
      </c>
      <c r="BN372" s="119">
        <v>0</v>
      </c>
      <c r="BO372" s="123">
        <v>0</v>
      </c>
      <c r="BP372" s="119">
        <v>0</v>
      </c>
      <c r="BQ372" s="123">
        <v>0</v>
      </c>
      <c r="BR372" s="119">
        <v>42</v>
      </c>
      <c r="BS372" s="123">
        <v>100</v>
      </c>
      <c r="BT372" s="119">
        <v>42</v>
      </c>
      <c r="BU372" s="2"/>
      <c r="BV372" s="3"/>
      <c r="BW372" s="3"/>
      <c r="BX372" s="3"/>
      <c r="BY372" s="3"/>
    </row>
    <row r="373" spans="1:77" ht="41.45" customHeight="1">
      <c r="A373" s="64" t="s">
        <v>574</v>
      </c>
      <c r="C373" s="65"/>
      <c r="D373" s="65" t="s">
        <v>64</v>
      </c>
      <c r="E373" s="66">
        <v>163.49421752523102</v>
      </c>
      <c r="F373" s="68">
        <v>99.99810740209571</v>
      </c>
      <c r="G373" s="103" t="s">
        <v>1043</v>
      </c>
      <c r="H373" s="65"/>
      <c r="I373" s="69" t="s">
        <v>574</v>
      </c>
      <c r="J373" s="70"/>
      <c r="K373" s="70"/>
      <c r="L373" s="69" t="s">
        <v>4997</v>
      </c>
      <c r="M373" s="73">
        <v>1.6307397949012208</v>
      </c>
      <c r="N373" s="74">
        <v>6861.2119140625</v>
      </c>
      <c r="O373" s="74">
        <v>3017.858642578125</v>
      </c>
      <c r="P373" s="75"/>
      <c r="Q373" s="76"/>
      <c r="R373" s="76"/>
      <c r="S373" s="88"/>
      <c r="T373" s="48">
        <v>0</v>
      </c>
      <c r="U373" s="48">
        <v>1</v>
      </c>
      <c r="V373" s="49">
        <v>0</v>
      </c>
      <c r="W373" s="49">
        <v>0.000877</v>
      </c>
      <c r="X373" s="49">
        <v>0.001844</v>
      </c>
      <c r="Y373" s="49">
        <v>0.485296</v>
      </c>
      <c r="Z373" s="49">
        <v>0</v>
      </c>
      <c r="AA373" s="49">
        <v>0</v>
      </c>
      <c r="AB373" s="71">
        <v>373</v>
      </c>
      <c r="AC373" s="71"/>
      <c r="AD373" s="72"/>
      <c r="AE373" s="78" t="s">
        <v>3052</v>
      </c>
      <c r="AF373" s="78">
        <v>696</v>
      </c>
      <c r="AG373" s="78">
        <v>712</v>
      </c>
      <c r="AH373" s="78">
        <v>74234</v>
      </c>
      <c r="AI373" s="78">
        <v>164214</v>
      </c>
      <c r="AJ373" s="78"/>
      <c r="AK373" s="78" t="s">
        <v>3412</v>
      </c>
      <c r="AL373" s="78" t="s">
        <v>3676</v>
      </c>
      <c r="AM373" s="78"/>
      <c r="AN373" s="78"/>
      <c r="AO373" s="80">
        <v>40680.70355324074</v>
      </c>
      <c r="AP373" s="83" t="s">
        <v>4146</v>
      </c>
      <c r="AQ373" s="78" t="b">
        <v>0</v>
      </c>
      <c r="AR373" s="78" t="b">
        <v>0</v>
      </c>
      <c r="AS373" s="78" t="b">
        <v>1</v>
      </c>
      <c r="AT373" s="78"/>
      <c r="AU373" s="78">
        <v>51</v>
      </c>
      <c r="AV373" s="83" t="s">
        <v>4191</v>
      </c>
      <c r="AW373" s="78" t="b">
        <v>0</v>
      </c>
      <c r="AX373" s="78" t="s">
        <v>4210</v>
      </c>
      <c r="AY373" s="83" t="s">
        <v>4581</v>
      </c>
      <c r="AZ373" s="78" t="s">
        <v>66</v>
      </c>
      <c r="BA373" s="78" t="str">
        <f>REPLACE(INDEX(GroupVertices[Group],MATCH(Vertices[[#This Row],[Vertex]],GroupVertices[Vertex],0)),1,1,"")</f>
        <v>2</v>
      </c>
      <c r="BB373" s="48"/>
      <c r="BC373" s="48"/>
      <c r="BD373" s="48"/>
      <c r="BE373" s="48"/>
      <c r="BF373" s="48" t="s">
        <v>661</v>
      </c>
      <c r="BG373" s="48" t="s">
        <v>661</v>
      </c>
      <c r="BH373" s="119" t="s">
        <v>5447</v>
      </c>
      <c r="BI373" s="119" t="s">
        <v>5447</v>
      </c>
      <c r="BJ373" s="119" t="s">
        <v>5321</v>
      </c>
      <c r="BK373" s="119" t="s">
        <v>5321</v>
      </c>
      <c r="BL373" s="119">
        <v>0</v>
      </c>
      <c r="BM373" s="123">
        <v>0</v>
      </c>
      <c r="BN373" s="119">
        <v>0</v>
      </c>
      <c r="BO373" s="123">
        <v>0</v>
      </c>
      <c r="BP373" s="119">
        <v>0</v>
      </c>
      <c r="BQ373" s="123">
        <v>0</v>
      </c>
      <c r="BR373" s="119">
        <v>42</v>
      </c>
      <c r="BS373" s="123">
        <v>100</v>
      </c>
      <c r="BT373" s="119">
        <v>42</v>
      </c>
      <c r="BU373" s="2"/>
      <c r="BV373" s="3"/>
      <c r="BW373" s="3"/>
      <c r="BX373" s="3"/>
      <c r="BY373" s="3"/>
    </row>
    <row r="374" spans="1:77" ht="41.45" customHeight="1">
      <c r="A374" s="64" t="s">
        <v>575</v>
      </c>
      <c r="C374" s="65"/>
      <c r="D374" s="65" t="s">
        <v>64</v>
      </c>
      <c r="E374" s="66">
        <v>162.54354261100397</v>
      </c>
      <c r="F374" s="68">
        <v>99.99931154093089</v>
      </c>
      <c r="G374" s="103" t="s">
        <v>1044</v>
      </c>
      <c r="H374" s="65"/>
      <c r="I374" s="69" t="s">
        <v>575</v>
      </c>
      <c r="J374" s="70"/>
      <c r="K374" s="70"/>
      <c r="L374" s="69" t="s">
        <v>4998</v>
      </c>
      <c r="M374" s="73">
        <v>1.2294404591003036</v>
      </c>
      <c r="N374" s="74">
        <v>7285.29248046875</v>
      </c>
      <c r="O374" s="74">
        <v>4988.87744140625</v>
      </c>
      <c r="P374" s="75"/>
      <c r="Q374" s="76"/>
      <c r="R374" s="76"/>
      <c r="S374" s="88"/>
      <c r="T374" s="48">
        <v>0</v>
      </c>
      <c r="U374" s="48">
        <v>1</v>
      </c>
      <c r="V374" s="49">
        <v>0</v>
      </c>
      <c r="W374" s="49">
        <v>0.000877</v>
      </c>
      <c r="X374" s="49">
        <v>0.001844</v>
      </c>
      <c r="Y374" s="49">
        <v>0.485296</v>
      </c>
      <c r="Z374" s="49">
        <v>0</v>
      </c>
      <c r="AA374" s="49">
        <v>0</v>
      </c>
      <c r="AB374" s="71">
        <v>374</v>
      </c>
      <c r="AC374" s="71"/>
      <c r="AD374" s="72"/>
      <c r="AE374" s="78" t="s">
        <v>3053</v>
      </c>
      <c r="AF374" s="78">
        <v>1012</v>
      </c>
      <c r="AG374" s="78">
        <v>259</v>
      </c>
      <c r="AH374" s="78">
        <v>4716</v>
      </c>
      <c r="AI374" s="78">
        <v>32750</v>
      </c>
      <c r="AJ374" s="78"/>
      <c r="AK374" s="78" t="s">
        <v>3413</v>
      </c>
      <c r="AL374" s="78" t="s">
        <v>3677</v>
      </c>
      <c r="AM374" s="83" t="s">
        <v>3823</v>
      </c>
      <c r="AN374" s="78"/>
      <c r="AO374" s="80">
        <v>40220.085023148145</v>
      </c>
      <c r="AP374" s="78"/>
      <c r="AQ374" s="78" t="b">
        <v>0</v>
      </c>
      <c r="AR374" s="78" t="b">
        <v>0</v>
      </c>
      <c r="AS374" s="78" t="b">
        <v>1</v>
      </c>
      <c r="AT374" s="78"/>
      <c r="AU374" s="78">
        <v>22</v>
      </c>
      <c r="AV374" s="83" t="s">
        <v>4184</v>
      </c>
      <c r="AW374" s="78" t="b">
        <v>0</v>
      </c>
      <c r="AX374" s="78" t="s">
        <v>4210</v>
      </c>
      <c r="AY374" s="83" t="s">
        <v>4582</v>
      </c>
      <c r="AZ374" s="78" t="s">
        <v>66</v>
      </c>
      <c r="BA374" s="78" t="str">
        <f>REPLACE(INDEX(GroupVertices[Group],MATCH(Vertices[[#This Row],[Vertex]],GroupVertices[Vertex],0)),1,1,"")</f>
        <v>2</v>
      </c>
      <c r="BB374" s="48"/>
      <c r="BC374" s="48"/>
      <c r="BD374" s="48"/>
      <c r="BE374" s="48"/>
      <c r="BF374" s="48" t="s">
        <v>661</v>
      </c>
      <c r="BG374" s="48" t="s">
        <v>661</v>
      </c>
      <c r="BH374" s="119" t="s">
        <v>5447</v>
      </c>
      <c r="BI374" s="119" t="s">
        <v>5447</v>
      </c>
      <c r="BJ374" s="119" t="s">
        <v>5321</v>
      </c>
      <c r="BK374" s="119" t="s">
        <v>5321</v>
      </c>
      <c r="BL374" s="119">
        <v>0</v>
      </c>
      <c r="BM374" s="123">
        <v>0</v>
      </c>
      <c r="BN374" s="119">
        <v>0</v>
      </c>
      <c r="BO374" s="123">
        <v>0</v>
      </c>
      <c r="BP374" s="119">
        <v>0</v>
      </c>
      <c r="BQ374" s="123">
        <v>0</v>
      </c>
      <c r="BR374" s="119">
        <v>42</v>
      </c>
      <c r="BS374" s="123">
        <v>100</v>
      </c>
      <c r="BT374" s="119">
        <v>42</v>
      </c>
      <c r="BU374" s="2"/>
      <c r="BV374" s="3"/>
      <c r="BW374" s="3"/>
      <c r="BX374" s="3"/>
      <c r="BY374" s="3"/>
    </row>
    <row r="375" spans="1:77" ht="41.45" customHeight="1">
      <c r="A375" s="64" t="s">
        <v>576</v>
      </c>
      <c r="C375" s="65"/>
      <c r="D375" s="65" t="s">
        <v>64</v>
      </c>
      <c r="E375" s="66">
        <v>188.048072925797</v>
      </c>
      <c r="F375" s="68">
        <v>99.96700712754497</v>
      </c>
      <c r="G375" s="103" t="s">
        <v>1045</v>
      </c>
      <c r="H375" s="65"/>
      <c r="I375" s="69" t="s">
        <v>576</v>
      </c>
      <c r="J375" s="70"/>
      <c r="K375" s="70"/>
      <c r="L375" s="69" t="s">
        <v>4999</v>
      </c>
      <c r="M375" s="73">
        <v>11.995424626845438</v>
      </c>
      <c r="N375" s="74">
        <v>8515.7939453125</v>
      </c>
      <c r="O375" s="74">
        <v>3787.8564453125</v>
      </c>
      <c r="P375" s="75"/>
      <c r="Q375" s="76"/>
      <c r="R375" s="76"/>
      <c r="S375" s="88"/>
      <c r="T375" s="48">
        <v>0</v>
      </c>
      <c r="U375" s="48">
        <v>2</v>
      </c>
      <c r="V375" s="49">
        <v>0</v>
      </c>
      <c r="W375" s="49">
        <v>0.000878</v>
      </c>
      <c r="X375" s="49">
        <v>0.002213</v>
      </c>
      <c r="Y375" s="49">
        <v>0.751099</v>
      </c>
      <c r="Z375" s="49">
        <v>0.5</v>
      </c>
      <c r="AA375" s="49">
        <v>0</v>
      </c>
      <c r="AB375" s="71">
        <v>375</v>
      </c>
      <c r="AC375" s="71"/>
      <c r="AD375" s="72"/>
      <c r="AE375" s="78" t="s">
        <v>3054</v>
      </c>
      <c r="AF375" s="78">
        <v>13632</v>
      </c>
      <c r="AG375" s="78">
        <v>12412</v>
      </c>
      <c r="AH375" s="78">
        <v>221987</v>
      </c>
      <c r="AI375" s="78">
        <v>68507</v>
      </c>
      <c r="AJ375" s="78"/>
      <c r="AK375" s="78" t="s">
        <v>3414</v>
      </c>
      <c r="AL375" s="78" t="s">
        <v>3678</v>
      </c>
      <c r="AM375" s="83" t="s">
        <v>3824</v>
      </c>
      <c r="AN375" s="78"/>
      <c r="AO375" s="80">
        <v>41420.76373842593</v>
      </c>
      <c r="AP375" s="83" t="s">
        <v>4147</v>
      </c>
      <c r="AQ375" s="78" t="b">
        <v>0</v>
      </c>
      <c r="AR375" s="78" t="b">
        <v>0</v>
      </c>
      <c r="AS375" s="78" t="b">
        <v>0</v>
      </c>
      <c r="AT375" s="78"/>
      <c r="AU375" s="78">
        <v>1224</v>
      </c>
      <c r="AV375" s="83" t="s">
        <v>4181</v>
      </c>
      <c r="AW375" s="78" t="b">
        <v>0</v>
      </c>
      <c r="AX375" s="78" t="s">
        <v>4210</v>
      </c>
      <c r="AY375" s="83" t="s">
        <v>4583</v>
      </c>
      <c r="AZ375" s="78" t="s">
        <v>66</v>
      </c>
      <c r="BA375" s="78" t="str">
        <f>REPLACE(INDEX(GroupVertices[Group],MATCH(Vertices[[#This Row],[Vertex]],GroupVertices[Vertex],0)),1,1,"")</f>
        <v>4</v>
      </c>
      <c r="BB375" s="48"/>
      <c r="BC375" s="48"/>
      <c r="BD375" s="48"/>
      <c r="BE375" s="48"/>
      <c r="BF375" s="48" t="s">
        <v>5398</v>
      </c>
      <c r="BG375" s="48" t="s">
        <v>5419</v>
      </c>
      <c r="BH375" s="119" t="s">
        <v>5461</v>
      </c>
      <c r="BI375" s="119" t="s">
        <v>5487</v>
      </c>
      <c r="BJ375" s="119" t="s">
        <v>5321</v>
      </c>
      <c r="BK375" s="119" t="s">
        <v>5321</v>
      </c>
      <c r="BL375" s="119">
        <v>1</v>
      </c>
      <c r="BM375" s="123">
        <v>0.9900990099009901</v>
      </c>
      <c r="BN375" s="119">
        <v>1</v>
      </c>
      <c r="BO375" s="123">
        <v>0.9900990099009901</v>
      </c>
      <c r="BP375" s="119">
        <v>0</v>
      </c>
      <c r="BQ375" s="123">
        <v>0</v>
      </c>
      <c r="BR375" s="119">
        <v>99</v>
      </c>
      <c r="BS375" s="123">
        <v>98.01980198019803</v>
      </c>
      <c r="BT375" s="119">
        <v>101</v>
      </c>
      <c r="BU375" s="2"/>
      <c r="BV375" s="3"/>
      <c r="BW375" s="3"/>
      <c r="BX375" s="3"/>
      <c r="BY375" s="3"/>
    </row>
    <row r="376" spans="1:77" ht="41.45" customHeight="1">
      <c r="A376" s="64" t="s">
        <v>577</v>
      </c>
      <c r="C376" s="65"/>
      <c r="D376" s="65" t="s">
        <v>64</v>
      </c>
      <c r="E376" s="66">
        <v>170.89814930755554</v>
      </c>
      <c r="F376" s="68">
        <v>99.98872947315427</v>
      </c>
      <c r="G376" s="103" t="s">
        <v>1046</v>
      </c>
      <c r="H376" s="65"/>
      <c r="I376" s="69" t="s">
        <v>577</v>
      </c>
      <c r="J376" s="70"/>
      <c r="K376" s="70"/>
      <c r="L376" s="69" t="s">
        <v>5000</v>
      </c>
      <c r="M376" s="73">
        <v>4.756090913456708</v>
      </c>
      <c r="N376" s="74">
        <v>6400.68310546875</v>
      </c>
      <c r="O376" s="74">
        <v>6113.68017578125</v>
      </c>
      <c r="P376" s="75"/>
      <c r="Q376" s="76"/>
      <c r="R376" s="76"/>
      <c r="S376" s="88"/>
      <c r="T376" s="48">
        <v>0</v>
      </c>
      <c r="U376" s="48">
        <v>1</v>
      </c>
      <c r="V376" s="49">
        <v>0</v>
      </c>
      <c r="W376" s="49">
        <v>0.000877</v>
      </c>
      <c r="X376" s="49">
        <v>0.001844</v>
      </c>
      <c r="Y376" s="49">
        <v>0.485296</v>
      </c>
      <c r="Z376" s="49">
        <v>0</v>
      </c>
      <c r="AA376" s="49">
        <v>0</v>
      </c>
      <c r="AB376" s="71">
        <v>376</v>
      </c>
      <c r="AC376" s="71"/>
      <c r="AD376" s="72"/>
      <c r="AE376" s="78" t="s">
        <v>3055</v>
      </c>
      <c r="AF376" s="78">
        <v>1523</v>
      </c>
      <c r="AG376" s="78">
        <v>4240</v>
      </c>
      <c r="AH376" s="78">
        <v>4447</v>
      </c>
      <c r="AI376" s="78">
        <v>3460</v>
      </c>
      <c r="AJ376" s="78"/>
      <c r="AK376" s="78" t="s">
        <v>3415</v>
      </c>
      <c r="AL376" s="78" t="s">
        <v>3679</v>
      </c>
      <c r="AM376" s="78"/>
      <c r="AN376" s="78"/>
      <c r="AO376" s="80">
        <v>43132.80966435185</v>
      </c>
      <c r="AP376" s="83" t="s">
        <v>4148</v>
      </c>
      <c r="AQ376" s="78" t="b">
        <v>1</v>
      </c>
      <c r="AR376" s="78" t="b">
        <v>0</v>
      </c>
      <c r="AS376" s="78" t="b">
        <v>0</v>
      </c>
      <c r="AT376" s="78"/>
      <c r="AU376" s="78">
        <v>70</v>
      </c>
      <c r="AV376" s="78"/>
      <c r="AW376" s="78" t="b">
        <v>0</v>
      </c>
      <c r="AX376" s="78" t="s">
        <v>4210</v>
      </c>
      <c r="AY376" s="83" t="s">
        <v>4584</v>
      </c>
      <c r="AZ376" s="78" t="s">
        <v>66</v>
      </c>
      <c r="BA376" s="78" t="str">
        <f>REPLACE(INDEX(GroupVertices[Group],MATCH(Vertices[[#This Row],[Vertex]],GroupVertices[Vertex],0)),1,1,"")</f>
        <v>2</v>
      </c>
      <c r="BB376" s="48"/>
      <c r="BC376" s="48"/>
      <c r="BD376" s="48"/>
      <c r="BE376" s="48"/>
      <c r="BF376" s="48" t="s">
        <v>661</v>
      </c>
      <c r="BG376" s="48" t="s">
        <v>661</v>
      </c>
      <c r="BH376" s="119" t="s">
        <v>5447</v>
      </c>
      <c r="BI376" s="119" t="s">
        <v>5447</v>
      </c>
      <c r="BJ376" s="119" t="s">
        <v>5321</v>
      </c>
      <c r="BK376" s="119" t="s">
        <v>5321</v>
      </c>
      <c r="BL376" s="119">
        <v>0</v>
      </c>
      <c r="BM376" s="123">
        <v>0</v>
      </c>
      <c r="BN376" s="119">
        <v>0</v>
      </c>
      <c r="BO376" s="123">
        <v>0</v>
      </c>
      <c r="BP376" s="119">
        <v>0</v>
      </c>
      <c r="BQ376" s="123">
        <v>0</v>
      </c>
      <c r="BR376" s="119">
        <v>42</v>
      </c>
      <c r="BS376" s="123">
        <v>100</v>
      </c>
      <c r="BT376" s="119">
        <v>42</v>
      </c>
      <c r="BU376" s="2"/>
      <c r="BV376" s="3"/>
      <c r="BW376" s="3"/>
      <c r="BX376" s="3"/>
      <c r="BY376" s="3"/>
    </row>
    <row r="377" spans="1:77" ht="41.45" customHeight="1">
      <c r="A377" s="64" t="s">
        <v>578</v>
      </c>
      <c r="C377" s="65"/>
      <c r="D377" s="65" t="s">
        <v>64</v>
      </c>
      <c r="E377" s="66">
        <v>162.30010267711802</v>
      </c>
      <c r="F377" s="68">
        <v>99.99961988553326</v>
      </c>
      <c r="G377" s="103" t="s">
        <v>1047</v>
      </c>
      <c r="H377" s="65"/>
      <c r="I377" s="69" t="s">
        <v>578</v>
      </c>
      <c r="J377" s="70"/>
      <c r="K377" s="70"/>
      <c r="L377" s="69" t="s">
        <v>5001</v>
      </c>
      <c r="M377" s="73">
        <v>1.1266794812793182</v>
      </c>
      <c r="N377" s="74">
        <v>5952.09033203125</v>
      </c>
      <c r="O377" s="74">
        <v>9330.32421875</v>
      </c>
      <c r="P377" s="75"/>
      <c r="Q377" s="76"/>
      <c r="R377" s="76"/>
      <c r="S377" s="88"/>
      <c r="T377" s="48">
        <v>0</v>
      </c>
      <c r="U377" s="48">
        <v>1</v>
      </c>
      <c r="V377" s="49">
        <v>0</v>
      </c>
      <c r="W377" s="49">
        <v>0.000877</v>
      </c>
      <c r="X377" s="49">
        <v>0.001844</v>
      </c>
      <c r="Y377" s="49">
        <v>0.485296</v>
      </c>
      <c r="Z377" s="49">
        <v>0</v>
      </c>
      <c r="AA377" s="49">
        <v>0</v>
      </c>
      <c r="AB377" s="71">
        <v>377</v>
      </c>
      <c r="AC377" s="71"/>
      <c r="AD377" s="72"/>
      <c r="AE377" s="78" t="s">
        <v>3056</v>
      </c>
      <c r="AF377" s="78">
        <v>867</v>
      </c>
      <c r="AG377" s="78">
        <v>143</v>
      </c>
      <c r="AH377" s="78">
        <v>917</v>
      </c>
      <c r="AI377" s="78">
        <v>38</v>
      </c>
      <c r="AJ377" s="78"/>
      <c r="AK377" s="78" t="s">
        <v>3416</v>
      </c>
      <c r="AL377" s="78"/>
      <c r="AM377" s="78"/>
      <c r="AN377" s="78"/>
      <c r="AO377" s="80">
        <v>41036.385405092595</v>
      </c>
      <c r="AP377" s="83" t="s">
        <v>4149</v>
      </c>
      <c r="AQ377" s="78" t="b">
        <v>0</v>
      </c>
      <c r="AR377" s="78" t="b">
        <v>0</v>
      </c>
      <c r="AS377" s="78" t="b">
        <v>0</v>
      </c>
      <c r="AT377" s="78"/>
      <c r="AU377" s="78">
        <v>1</v>
      </c>
      <c r="AV377" s="83" t="s">
        <v>4191</v>
      </c>
      <c r="AW377" s="78" t="b">
        <v>0</v>
      </c>
      <c r="AX377" s="78" t="s">
        <v>4210</v>
      </c>
      <c r="AY377" s="83" t="s">
        <v>4585</v>
      </c>
      <c r="AZ377" s="78" t="s">
        <v>66</v>
      </c>
      <c r="BA377" s="78" t="str">
        <f>REPLACE(INDEX(GroupVertices[Group],MATCH(Vertices[[#This Row],[Vertex]],GroupVertices[Vertex],0)),1,1,"")</f>
        <v>2</v>
      </c>
      <c r="BB377" s="48"/>
      <c r="BC377" s="48"/>
      <c r="BD377" s="48"/>
      <c r="BE377" s="48"/>
      <c r="BF377" s="48" t="s">
        <v>661</v>
      </c>
      <c r="BG377" s="48" t="s">
        <v>661</v>
      </c>
      <c r="BH377" s="119" t="s">
        <v>5447</v>
      </c>
      <c r="BI377" s="119" t="s">
        <v>5447</v>
      </c>
      <c r="BJ377" s="119" t="s">
        <v>5321</v>
      </c>
      <c r="BK377" s="119" t="s">
        <v>5321</v>
      </c>
      <c r="BL377" s="119">
        <v>0</v>
      </c>
      <c r="BM377" s="123">
        <v>0</v>
      </c>
      <c r="BN377" s="119">
        <v>0</v>
      </c>
      <c r="BO377" s="123">
        <v>0</v>
      </c>
      <c r="BP377" s="119">
        <v>0</v>
      </c>
      <c r="BQ377" s="123">
        <v>0</v>
      </c>
      <c r="BR377" s="119">
        <v>42</v>
      </c>
      <c r="BS377" s="123">
        <v>100</v>
      </c>
      <c r="BT377" s="119">
        <v>42</v>
      </c>
      <c r="BU377" s="2"/>
      <c r="BV377" s="3"/>
      <c r="BW377" s="3"/>
      <c r="BX377" s="3"/>
      <c r="BY377" s="3"/>
    </row>
    <row r="378" spans="1:77" ht="41.45" customHeight="1">
      <c r="A378" s="64" t="s">
        <v>579</v>
      </c>
      <c r="C378" s="65"/>
      <c r="D378" s="65" t="s">
        <v>64</v>
      </c>
      <c r="E378" s="66">
        <v>162.16788960957652</v>
      </c>
      <c r="F378" s="68">
        <v>99.99978734855009</v>
      </c>
      <c r="G378" s="103" t="s">
        <v>1048</v>
      </c>
      <c r="H378" s="65"/>
      <c r="I378" s="69" t="s">
        <v>579</v>
      </c>
      <c r="J378" s="70"/>
      <c r="K378" s="70"/>
      <c r="L378" s="69" t="s">
        <v>5002</v>
      </c>
      <c r="M378" s="73">
        <v>1.0708696398765416</v>
      </c>
      <c r="N378" s="74">
        <v>6053.3046875</v>
      </c>
      <c r="O378" s="74">
        <v>9646.09375</v>
      </c>
      <c r="P378" s="75"/>
      <c r="Q378" s="76"/>
      <c r="R378" s="76"/>
      <c r="S378" s="88"/>
      <c r="T378" s="48">
        <v>0</v>
      </c>
      <c r="U378" s="48">
        <v>1</v>
      </c>
      <c r="V378" s="49">
        <v>0</v>
      </c>
      <c r="W378" s="49">
        <v>0.000877</v>
      </c>
      <c r="X378" s="49">
        <v>0.001844</v>
      </c>
      <c r="Y378" s="49">
        <v>0.485296</v>
      </c>
      <c r="Z378" s="49">
        <v>0</v>
      </c>
      <c r="AA378" s="49">
        <v>0</v>
      </c>
      <c r="AB378" s="71">
        <v>378</v>
      </c>
      <c r="AC378" s="71"/>
      <c r="AD378" s="72"/>
      <c r="AE378" s="78" t="s">
        <v>3057</v>
      </c>
      <c r="AF378" s="78">
        <v>123</v>
      </c>
      <c r="AG378" s="78">
        <v>80</v>
      </c>
      <c r="AH378" s="78">
        <v>1334</v>
      </c>
      <c r="AI378" s="78">
        <v>1501</v>
      </c>
      <c r="AJ378" s="78"/>
      <c r="AK378" s="78"/>
      <c r="AL378" s="78"/>
      <c r="AM378" s="83" t="s">
        <v>3825</v>
      </c>
      <c r="AN378" s="78"/>
      <c r="AO378" s="80">
        <v>41074.7115625</v>
      </c>
      <c r="AP378" s="83" t="s">
        <v>4150</v>
      </c>
      <c r="AQ378" s="78" t="b">
        <v>1</v>
      </c>
      <c r="AR378" s="78" t="b">
        <v>0</v>
      </c>
      <c r="AS378" s="78" t="b">
        <v>1</v>
      </c>
      <c r="AT378" s="78"/>
      <c r="AU378" s="78">
        <v>2</v>
      </c>
      <c r="AV378" s="83" t="s">
        <v>4181</v>
      </c>
      <c r="AW378" s="78" t="b">
        <v>0</v>
      </c>
      <c r="AX378" s="78" t="s">
        <v>4210</v>
      </c>
      <c r="AY378" s="83" t="s">
        <v>4586</v>
      </c>
      <c r="AZ378" s="78" t="s">
        <v>66</v>
      </c>
      <c r="BA378" s="78" t="str">
        <f>REPLACE(INDEX(GroupVertices[Group],MATCH(Vertices[[#This Row],[Vertex]],GroupVertices[Vertex],0)),1,1,"")</f>
        <v>2</v>
      </c>
      <c r="BB378" s="48"/>
      <c r="BC378" s="48"/>
      <c r="BD378" s="48"/>
      <c r="BE378" s="48"/>
      <c r="BF378" s="48" t="s">
        <v>661</v>
      </c>
      <c r="BG378" s="48" t="s">
        <v>661</v>
      </c>
      <c r="BH378" s="119" t="s">
        <v>5447</v>
      </c>
      <c r="BI378" s="119" t="s">
        <v>5447</v>
      </c>
      <c r="BJ378" s="119" t="s">
        <v>5321</v>
      </c>
      <c r="BK378" s="119" t="s">
        <v>5321</v>
      </c>
      <c r="BL378" s="119">
        <v>0</v>
      </c>
      <c r="BM378" s="123">
        <v>0</v>
      </c>
      <c r="BN378" s="119">
        <v>0</v>
      </c>
      <c r="BO378" s="123">
        <v>0</v>
      </c>
      <c r="BP378" s="119">
        <v>0</v>
      </c>
      <c r="BQ378" s="123">
        <v>0</v>
      </c>
      <c r="BR378" s="119">
        <v>42</v>
      </c>
      <c r="BS378" s="123">
        <v>100</v>
      </c>
      <c r="BT378" s="119">
        <v>42</v>
      </c>
      <c r="BU378" s="2"/>
      <c r="BV378" s="3"/>
      <c r="BW378" s="3"/>
      <c r="BX378" s="3"/>
      <c r="BY378" s="3"/>
    </row>
    <row r="379" spans="1:77" ht="41.45" customHeight="1">
      <c r="A379" s="64" t="s">
        <v>580</v>
      </c>
      <c r="C379" s="65"/>
      <c r="D379" s="65" t="s">
        <v>64</v>
      </c>
      <c r="E379" s="66">
        <v>162.44071022513836</v>
      </c>
      <c r="F379" s="68">
        <v>99.99944178994396</v>
      </c>
      <c r="G379" s="103" t="s">
        <v>723</v>
      </c>
      <c r="H379" s="65"/>
      <c r="I379" s="69" t="s">
        <v>580</v>
      </c>
      <c r="J379" s="70"/>
      <c r="K379" s="70"/>
      <c r="L379" s="69" t="s">
        <v>5003</v>
      </c>
      <c r="M379" s="73">
        <v>1.1860328046759219</v>
      </c>
      <c r="N379" s="74">
        <v>4774.7509765625</v>
      </c>
      <c r="O379" s="74">
        <v>8309.443359375</v>
      </c>
      <c r="P379" s="75"/>
      <c r="Q379" s="76"/>
      <c r="R379" s="76"/>
      <c r="S379" s="88"/>
      <c r="T379" s="48">
        <v>0</v>
      </c>
      <c r="U379" s="48">
        <v>1</v>
      </c>
      <c r="V379" s="49">
        <v>0</v>
      </c>
      <c r="W379" s="49">
        <v>0.000877</v>
      </c>
      <c r="X379" s="49">
        <v>0.001844</v>
      </c>
      <c r="Y379" s="49">
        <v>0.485296</v>
      </c>
      <c r="Z379" s="49">
        <v>0</v>
      </c>
      <c r="AA379" s="49">
        <v>0</v>
      </c>
      <c r="AB379" s="71">
        <v>379</v>
      </c>
      <c r="AC379" s="71"/>
      <c r="AD379" s="72"/>
      <c r="AE379" s="78" t="s">
        <v>3058</v>
      </c>
      <c r="AF379" s="78">
        <v>943</v>
      </c>
      <c r="AG379" s="78">
        <v>210</v>
      </c>
      <c r="AH379" s="78">
        <v>26351</v>
      </c>
      <c r="AI379" s="78">
        <v>216</v>
      </c>
      <c r="AJ379" s="78"/>
      <c r="AK379" s="78" t="s">
        <v>3417</v>
      </c>
      <c r="AL379" s="78"/>
      <c r="AM379" s="78"/>
      <c r="AN379" s="78"/>
      <c r="AO379" s="80">
        <v>42267.756886574076</v>
      </c>
      <c r="AP379" s="78"/>
      <c r="AQ379" s="78" t="b">
        <v>1</v>
      </c>
      <c r="AR379" s="78" t="b">
        <v>1</v>
      </c>
      <c r="AS379" s="78" t="b">
        <v>0</v>
      </c>
      <c r="AT379" s="78"/>
      <c r="AU379" s="78">
        <v>7</v>
      </c>
      <c r="AV379" s="83" t="s">
        <v>4181</v>
      </c>
      <c r="AW379" s="78" t="b">
        <v>0</v>
      </c>
      <c r="AX379" s="78" t="s">
        <v>4210</v>
      </c>
      <c r="AY379" s="83" t="s">
        <v>4587</v>
      </c>
      <c r="AZ379" s="78" t="s">
        <v>66</v>
      </c>
      <c r="BA379" s="78" t="str">
        <f>REPLACE(INDEX(GroupVertices[Group],MATCH(Vertices[[#This Row],[Vertex]],GroupVertices[Vertex],0)),1,1,"")</f>
        <v>2</v>
      </c>
      <c r="BB379" s="48"/>
      <c r="BC379" s="48"/>
      <c r="BD379" s="48"/>
      <c r="BE379" s="48"/>
      <c r="BF379" s="48" t="s">
        <v>661</v>
      </c>
      <c r="BG379" s="48" t="s">
        <v>661</v>
      </c>
      <c r="BH379" s="119" t="s">
        <v>5447</v>
      </c>
      <c r="BI379" s="119" t="s">
        <v>5447</v>
      </c>
      <c r="BJ379" s="119" t="s">
        <v>5321</v>
      </c>
      <c r="BK379" s="119" t="s">
        <v>5321</v>
      </c>
      <c r="BL379" s="119">
        <v>0</v>
      </c>
      <c r="BM379" s="123">
        <v>0</v>
      </c>
      <c r="BN379" s="119">
        <v>0</v>
      </c>
      <c r="BO379" s="123">
        <v>0</v>
      </c>
      <c r="BP379" s="119">
        <v>0</v>
      </c>
      <c r="BQ379" s="123">
        <v>0</v>
      </c>
      <c r="BR379" s="119">
        <v>42</v>
      </c>
      <c r="BS379" s="123">
        <v>100</v>
      </c>
      <c r="BT379" s="119">
        <v>42</v>
      </c>
      <c r="BU379" s="2"/>
      <c r="BV379" s="3"/>
      <c r="BW379" s="3"/>
      <c r="BX379" s="3"/>
      <c r="BY379" s="3"/>
    </row>
    <row r="380" spans="1:77" ht="41.45" customHeight="1">
      <c r="A380" s="64" t="s">
        <v>582</v>
      </c>
      <c r="C380" s="65"/>
      <c r="D380" s="65" t="s">
        <v>64</v>
      </c>
      <c r="E380" s="66">
        <v>163.49841476547044</v>
      </c>
      <c r="F380" s="68">
        <v>99.99810208580946</v>
      </c>
      <c r="G380" s="103" t="s">
        <v>1050</v>
      </c>
      <c r="H380" s="65"/>
      <c r="I380" s="69" t="s">
        <v>582</v>
      </c>
      <c r="J380" s="70"/>
      <c r="K380" s="70"/>
      <c r="L380" s="69" t="s">
        <v>5004</v>
      </c>
      <c r="M380" s="73">
        <v>1.6325115358981344</v>
      </c>
      <c r="N380" s="74">
        <v>8888</v>
      </c>
      <c r="O380" s="74">
        <v>1023.7975463867188</v>
      </c>
      <c r="P380" s="75"/>
      <c r="Q380" s="76"/>
      <c r="R380" s="76"/>
      <c r="S380" s="88"/>
      <c r="T380" s="48">
        <v>0</v>
      </c>
      <c r="U380" s="48">
        <v>2</v>
      </c>
      <c r="V380" s="49">
        <v>0</v>
      </c>
      <c r="W380" s="49">
        <v>0.1</v>
      </c>
      <c r="X380" s="49">
        <v>0</v>
      </c>
      <c r="Y380" s="49">
        <v>0.644434</v>
      </c>
      <c r="Z380" s="49">
        <v>0.5</v>
      </c>
      <c r="AA380" s="49">
        <v>0</v>
      </c>
      <c r="AB380" s="71">
        <v>380</v>
      </c>
      <c r="AC380" s="71"/>
      <c r="AD380" s="72"/>
      <c r="AE380" s="78" t="s">
        <v>3059</v>
      </c>
      <c r="AF380" s="78">
        <v>1215</v>
      </c>
      <c r="AG380" s="78">
        <v>714</v>
      </c>
      <c r="AH380" s="78">
        <v>11776</v>
      </c>
      <c r="AI380" s="78">
        <v>23358</v>
      </c>
      <c r="AJ380" s="78"/>
      <c r="AK380" s="78" t="s">
        <v>3418</v>
      </c>
      <c r="AL380" s="78"/>
      <c r="AM380" s="78"/>
      <c r="AN380" s="78"/>
      <c r="AO380" s="80">
        <v>41155.84113425926</v>
      </c>
      <c r="AP380" s="83" t="s">
        <v>4151</v>
      </c>
      <c r="AQ380" s="78" t="b">
        <v>1</v>
      </c>
      <c r="AR380" s="78" t="b">
        <v>0</v>
      </c>
      <c r="AS380" s="78" t="b">
        <v>0</v>
      </c>
      <c r="AT380" s="78"/>
      <c r="AU380" s="78">
        <v>3</v>
      </c>
      <c r="AV380" s="83" t="s">
        <v>4181</v>
      </c>
      <c r="AW380" s="78" t="b">
        <v>0</v>
      </c>
      <c r="AX380" s="78" t="s">
        <v>4210</v>
      </c>
      <c r="AY380" s="83" t="s">
        <v>4588</v>
      </c>
      <c r="AZ380" s="78" t="s">
        <v>66</v>
      </c>
      <c r="BA380" s="78" t="str">
        <f>REPLACE(INDEX(GroupVertices[Group],MATCH(Vertices[[#This Row],[Vertex]],GroupVertices[Vertex],0)),1,1,"")</f>
        <v>5</v>
      </c>
      <c r="BB380" s="48"/>
      <c r="BC380" s="48"/>
      <c r="BD380" s="48"/>
      <c r="BE380" s="48"/>
      <c r="BF380" s="48" t="s">
        <v>670</v>
      </c>
      <c r="BG380" s="48" t="s">
        <v>670</v>
      </c>
      <c r="BH380" s="119" t="s">
        <v>5457</v>
      </c>
      <c r="BI380" s="119" t="s">
        <v>5457</v>
      </c>
      <c r="BJ380" s="119" t="s">
        <v>5512</v>
      </c>
      <c r="BK380" s="119" t="s">
        <v>5512</v>
      </c>
      <c r="BL380" s="119">
        <v>0</v>
      </c>
      <c r="BM380" s="123">
        <v>0</v>
      </c>
      <c r="BN380" s="119">
        <v>0</v>
      </c>
      <c r="BO380" s="123">
        <v>0</v>
      </c>
      <c r="BP380" s="119">
        <v>0</v>
      </c>
      <c r="BQ380" s="123">
        <v>0</v>
      </c>
      <c r="BR380" s="119">
        <v>23</v>
      </c>
      <c r="BS380" s="123">
        <v>100</v>
      </c>
      <c r="BT380" s="119">
        <v>23</v>
      </c>
      <c r="BU380" s="2"/>
      <c r="BV380" s="3"/>
      <c r="BW380" s="3"/>
      <c r="BX380" s="3"/>
      <c r="BY380" s="3"/>
    </row>
    <row r="381" spans="1:77" ht="41.45" customHeight="1">
      <c r="A381" s="64" t="s">
        <v>583</v>
      </c>
      <c r="C381" s="65"/>
      <c r="D381" s="65" t="s">
        <v>64</v>
      </c>
      <c r="E381" s="66">
        <v>163.53409130750543</v>
      </c>
      <c r="F381" s="68">
        <v>99.99805689737636</v>
      </c>
      <c r="G381" s="103" t="s">
        <v>1051</v>
      </c>
      <c r="H381" s="65"/>
      <c r="I381" s="69" t="s">
        <v>583</v>
      </c>
      <c r="J381" s="70"/>
      <c r="K381" s="70"/>
      <c r="L381" s="69" t="s">
        <v>5005</v>
      </c>
      <c r="M381" s="73">
        <v>1.6475713343718994</v>
      </c>
      <c r="N381" s="74">
        <v>7722.017578125</v>
      </c>
      <c r="O381" s="74">
        <v>6024.45654296875</v>
      </c>
      <c r="P381" s="75"/>
      <c r="Q381" s="76"/>
      <c r="R381" s="76"/>
      <c r="S381" s="88"/>
      <c r="T381" s="48">
        <v>0</v>
      </c>
      <c r="U381" s="48">
        <v>1</v>
      </c>
      <c r="V381" s="49">
        <v>0</v>
      </c>
      <c r="W381" s="49">
        <v>0.000877</v>
      </c>
      <c r="X381" s="49">
        <v>0.001844</v>
      </c>
      <c r="Y381" s="49">
        <v>0.485296</v>
      </c>
      <c r="Z381" s="49">
        <v>0</v>
      </c>
      <c r="AA381" s="49">
        <v>0</v>
      </c>
      <c r="AB381" s="71">
        <v>381</v>
      </c>
      <c r="AC381" s="71"/>
      <c r="AD381" s="72"/>
      <c r="AE381" s="78" t="s">
        <v>3060</v>
      </c>
      <c r="AF381" s="78">
        <v>512</v>
      </c>
      <c r="AG381" s="78">
        <v>731</v>
      </c>
      <c r="AH381" s="78">
        <v>25465</v>
      </c>
      <c r="AI381" s="78">
        <v>11246</v>
      </c>
      <c r="AJ381" s="78"/>
      <c r="AK381" s="78" t="s">
        <v>3419</v>
      </c>
      <c r="AL381" s="78"/>
      <c r="AM381" s="78"/>
      <c r="AN381" s="78"/>
      <c r="AO381" s="80">
        <v>41007.416597222225</v>
      </c>
      <c r="AP381" s="83" t="s">
        <v>4152</v>
      </c>
      <c r="AQ381" s="78" t="b">
        <v>0</v>
      </c>
      <c r="AR381" s="78" t="b">
        <v>0</v>
      </c>
      <c r="AS381" s="78" t="b">
        <v>0</v>
      </c>
      <c r="AT381" s="78"/>
      <c r="AU381" s="78">
        <v>16</v>
      </c>
      <c r="AV381" s="83" t="s">
        <v>4193</v>
      </c>
      <c r="AW381" s="78" t="b">
        <v>0</v>
      </c>
      <c r="AX381" s="78" t="s">
        <v>4210</v>
      </c>
      <c r="AY381" s="83" t="s">
        <v>4589</v>
      </c>
      <c r="AZ381" s="78" t="s">
        <v>66</v>
      </c>
      <c r="BA381" s="78" t="str">
        <f>REPLACE(INDEX(GroupVertices[Group],MATCH(Vertices[[#This Row],[Vertex]],GroupVertices[Vertex],0)),1,1,"")</f>
        <v>2</v>
      </c>
      <c r="BB381" s="48"/>
      <c r="BC381" s="48"/>
      <c r="BD381" s="48"/>
      <c r="BE381" s="48"/>
      <c r="BF381" s="48" t="s">
        <v>661</v>
      </c>
      <c r="BG381" s="48" t="s">
        <v>661</v>
      </c>
      <c r="BH381" s="119" t="s">
        <v>5447</v>
      </c>
      <c r="BI381" s="119" t="s">
        <v>5447</v>
      </c>
      <c r="BJ381" s="119" t="s">
        <v>5321</v>
      </c>
      <c r="BK381" s="119" t="s">
        <v>5321</v>
      </c>
      <c r="BL381" s="119">
        <v>0</v>
      </c>
      <c r="BM381" s="123">
        <v>0</v>
      </c>
      <c r="BN381" s="119">
        <v>0</v>
      </c>
      <c r="BO381" s="123">
        <v>0</v>
      </c>
      <c r="BP381" s="119">
        <v>0</v>
      </c>
      <c r="BQ381" s="123">
        <v>0</v>
      </c>
      <c r="BR381" s="119">
        <v>42</v>
      </c>
      <c r="BS381" s="123">
        <v>100</v>
      </c>
      <c r="BT381" s="119">
        <v>42</v>
      </c>
      <c r="BU381" s="2"/>
      <c r="BV381" s="3"/>
      <c r="BW381" s="3"/>
      <c r="BX381" s="3"/>
      <c r="BY381" s="3"/>
    </row>
    <row r="382" spans="1:77" ht="41.45" customHeight="1">
      <c r="A382" s="64" t="s">
        <v>584</v>
      </c>
      <c r="C382" s="65"/>
      <c r="D382" s="65" t="s">
        <v>64</v>
      </c>
      <c r="E382" s="66">
        <v>168.4322706669004</v>
      </c>
      <c r="F382" s="68">
        <v>99.99185279132496</v>
      </c>
      <c r="G382" s="103" t="s">
        <v>1052</v>
      </c>
      <c r="H382" s="65"/>
      <c r="I382" s="69" t="s">
        <v>584</v>
      </c>
      <c r="J382" s="70"/>
      <c r="K382" s="70"/>
      <c r="L382" s="69" t="s">
        <v>5006</v>
      </c>
      <c r="M382" s="73">
        <v>3.715193077770002</v>
      </c>
      <c r="N382" s="74">
        <v>7168.408203125</v>
      </c>
      <c r="O382" s="74">
        <v>8199.5732421875</v>
      </c>
      <c r="P382" s="75"/>
      <c r="Q382" s="76"/>
      <c r="R382" s="76"/>
      <c r="S382" s="88"/>
      <c r="T382" s="48">
        <v>0</v>
      </c>
      <c r="U382" s="48">
        <v>1</v>
      </c>
      <c r="V382" s="49">
        <v>0</v>
      </c>
      <c r="W382" s="49">
        <v>0.000877</v>
      </c>
      <c r="X382" s="49">
        <v>0.001844</v>
      </c>
      <c r="Y382" s="49">
        <v>0.485296</v>
      </c>
      <c r="Z382" s="49">
        <v>0</v>
      </c>
      <c r="AA382" s="49">
        <v>0</v>
      </c>
      <c r="AB382" s="71">
        <v>382</v>
      </c>
      <c r="AC382" s="71"/>
      <c r="AD382" s="72"/>
      <c r="AE382" s="78" t="s">
        <v>3061</v>
      </c>
      <c r="AF382" s="78">
        <v>1413</v>
      </c>
      <c r="AG382" s="78">
        <v>3065</v>
      </c>
      <c r="AH382" s="78">
        <v>51728</v>
      </c>
      <c r="AI382" s="78">
        <v>80544</v>
      </c>
      <c r="AJ382" s="78"/>
      <c r="AK382" s="78" t="s">
        <v>3420</v>
      </c>
      <c r="AL382" s="78"/>
      <c r="AM382" s="78"/>
      <c r="AN382" s="78"/>
      <c r="AO382" s="80">
        <v>41347.14722222222</v>
      </c>
      <c r="AP382" s="78"/>
      <c r="AQ382" s="78" t="b">
        <v>1</v>
      </c>
      <c r="AR382" s="78" t="b">
        <v>0</v>
      </c>
      <c r="AS382" s="78" t="b">
        <v>1</v>
      </c>
      <c r="AT382" s="78"/>
      <c r="AU382" s="78">
        <v>151</v>
      </c>
      <c r="AV382" s="83" t="s">
        <v>4181</v>
      </c>
      <c r="AW382" s="78" t="b">
        <v>0</v>
      </c>
      <c r="AX382" s="78" t="s">
        <v>4210</v>
      </c>
      <c r="AY382" s="83" t="s">
        <v>4590</v>
      </c>
      <c r="AZ382" s="78" t="s">
        <v>66</v>
      </c>
      <c r="BA382" s="78" t="str">
        <f>REPLACE(INDEX(GroupVertices[Group],MATCH(Vertices[[#This Row],[Vertex]],GroupVertices[Vertex],0)),1,1,"")</f>
        <v>2</v>
      </c>
      <c r="BB382" s="48"/>
      <c r="BC382" s="48"/>
      <c r="BD382" s="48"/>
      <c r="BE382" s="48"/>
      <c r="BF382" s="48" t="s">
        <v>661</v>
      </c>
      <c r="BG382" s="48" t="s">
        <v>661</v>
      </c>
      <c r="BH382" s="119" t="s">
        <v>5447</v>
      </c>
      <c r="BI382" s="119" t="s">
        <v>5447</v>
      </c>
      <c r="BJ382" s="119" t="s">
        <v>5321</v>
      </c>
      <c r="BK382" s="119" t="s">
        <v>5321</v>
      </c>
      <c r="BL382" s="119">
        <v>0</v>
      </c>
      <c r="BM382" s="123">
        <v>0</v>
      </c>
      <c r="BN382" s="119">
        <v>0</v>
      </c>
      <c r="BO382" s="123">
        <v>0</v>
      </c>
      <c r="BP382" s="119">
        <v>0</v>
      </c>
      <c r="BQ382" s="123">
        <v>0</v>
      </c>
      <c r="BR382" s="119">
        <v>42</v>
      </c>
      <c r="BS382" s="123">
        <v>100</v>
      </c>
      <c r="BT382" s="119">
        <v>42</v>
      </c>
      <c r="BU382" s="2"/>
      <c r="BV382" s="3"/>
      <c r="BW382" s="3"/>
      <c r="BX382" s="3"/>
      <c r="BY382" s="3"/>
    </row>
    <row r="383" spans="1:77" ht="41.45" customHeight="1">
      <c r="A383" s="64" t="s">
        <v>585</v>
      </c>
      <c r="C383" s="65"/>
      <c r="D383" s="65" t="s">
        <v>64</v>
      </c>
      <c r="E383" s="66">
        <v>162.34627231975156</v>
      </c>
      <c r="F383" s="68">
        <v>99.99956140638454</v>
      </c>
      <c r="G383" s="103" t="s">
        <v>1053</v>
      </c>
      <c r="H383" s="65"/>
      <c r="I383" s="69" t="s">
        <v>585</v>
      </c>
      <c r="J383" s="70"/>
      <c r="K383" s="70"/>
      <c r="L383" s="69" t="s">
        <v>5007</v>
      </c>
      <c r="M383" s="73">
        <v>1.1461686322453672</v>
      </c>
      <c r="N383" s="74">
        <v>6467.46435546875</v>
      </c>
      <c r="O383" s="74">
        <v>9630.1875</v>
      </c>
      <c r="P383" s="75"/>
      <c r="Q383" s="76"/>
      <c r="R383" s="76"/>
      <c r="S383" s="88"/>
      <c r="T383" s="48">
        <v>0</v>
      </c>
      <c r="U383" s="48">
        <v>1</v>
      </c>
      <c r="V383" s="49">
        <v>0</v>
      </c>
      <c r="W383" s="49">
        <v>0.000877</v>
      </c>
      <c r="X383" s="49">
        <v>0.001844</v>
      </c>
      <c r="Y383" s="49">
        <v>0.485296</v>
      </c>
      <c r="Z383" s="49">
        <v>0</v>
      </c>
      <c r="AA383" s="49">
        <v>0</v>
      </c>
      <c r="AB383" s="71">
        <v>383</v>
      </c>
      <c r="AC383" s="71"/>
      <c r="AD383" s="72"/>
      <c r="AE383" s="78" t="s">
        <v>3062</v>
      </c>
      <c r="AF383" s="78">
        <v>130</v>
      </c>
      <c r="AG383" s="78">
        <v>165</v>
      </c>
      <c r="AH383" s="78">
        <v>417</v>
      </c>
      <c r="AI383" s="78">
        <v>48</v>
      </c>
      <c r="AJ383" s="78"/>
      <c r="AK383" s="78" t="s">
        <v>3421</v>
      </c>
      <c r="AL383" s="78" t="s">
        <v>3618</v>
      </c>
      <c r="AM383" s="83" t="s">
        <v>3826</v>
      </c>
      <c r="AN383" s="78"/>
      <c r="AO383" s="80">
        <v>40907.90903935185</v>
      </c>
      <c r="AP383" s="78"/>
      <c r="AQ383" s="78" t="b">
        <v>1</v>
      </c>
      <c r="AR383" s="78" t="b">
        <v>0</v>
      </c>
      <c r="AS383" s="78" t="b">
        <v>0</v>
      </c>
      <c r="AT383" s="78"/>
      <c r="AU383" s="78">
        <v>6</v>
      </c>
      <c r="AV383" s="83" t="s">
        <v>4181</v>
      </c>
      <c r="AW383" s="78" t="b">
        <v>0</v>
      </c>
      <c r="AX383" s="78" t="s">
        <v>4210</v>
      </c>
      <c r="AY383" s="83" t="s">
        <v>4591</v>
      </c>
      <c r="AZ383" s="78" t="s">
        <v>66</v>
      </c>
      <c r="BA383" s="78" t="str">
        <f>REPLACE(INDEX(GroupVertices[Group],MATCH(Vertices[[#This Row],[Vertex]],GroupVertices[Vertex],0)),1,1,"")</f>
        <v>2</v>
      </c>
      <c r="BB383" s="48"/>
      <c r="BC383" s="48"/>
      <c r="BD383" s="48"/>
      <c r="BE383" s="48"/>
      <c r="BF383" s="48" t="s">
        <v>661</v>
      </c>
      <c r="BG383" s="48" t="s">
        <v>661</v>
      </c>
      <c r="BH383" s="119" t="s">
        <v>5447</v>
      </c>
      <c r="BI383" s="119" t="s">
        <v>5447</v>
      </c>
      <c r="BJ383" s="119" t="s">
        <v>5321</v>
      </c>
      <c r="BK383" s="119" t="s">
        <v>5321</v>
      </c>
      <c r="BL383" s="119">
        <v>0</v>
      </c>
      <c r="BM383" s="123">
        <v>0</v>
      </c>
      <c r="BN383" s="119">
        <v>0</v>
      </c>
      <c r="BO383" s="123">
        <v>0</v>
      </c>
      <c r="BP383" s="119">
        <v>0</v>
      </c>
      <c r="BQ383" s="123">
        <v>0</v>
      </c>
      <c r="BR383" s="119">
        <v>42</v>
      </c>
      <c r="BS383" s="123">
        <v>100</v>
      </c>
      <c r="BT383" s="119">
        <v>42</v>
      </c>
      <c r="BU383" s="2"/>
      <c r="BV383" s="3"/>
      <c r="BW383" s="3"/>
      <c r="BX383" s="3"/>
      <c r="BY383" s="3"/>
    </row>
    <row r="384" spans="1:77" ht="41.45" customHeight="1">
      <c r="A384" s="64" t="s">
        <v>586</v>
      </c>
      <c r="C384" s="65"/>
      <c r="D384" s="65" t="s">
        <v>64</v>
      </c>
      <c r="E384" s="66">
        <v>173.39970449024568</v>
      </c>
      <c r="F384" s="68">
        <v>99.98556096655045</v>
      </c>
      <c r="G384" s="103" t="s">
        <v>1054</v>
      </c>
      <c r="H384" s="65"/>
      <c r="I384" s="69" t="s">
        <v>586</v>
      </c>
      <c r="J384" s="70"/>
      <c r="K384" s="70"/>
      <c r="L384" s="69" t="s">
        <v>5008</v>
      </c>
      <c r="M384" s="73">
        <v>5.812048547617178</v>
      </c>
      <c r="N384" s="74">
        <v>5480.38916015625</v>
      </c>
      <c r="O384" s="74">
        <v>4151.35888671875</v>
      </c>
      <c r="P384" s="75"/>
      <c r="Q384" s="76"/>
      <c r="R384" s="76"/>
      <c r="S384" s="88"/>
      <c r="T384" s="48">
        <v>0</v>
      </c>
      <c r="U384" s="48">
        <v>1</v>
      </c>
      <c r="V384" s="49">
        <v>0</v>
      </c>
      <c r="W384" s="49">
        <v>0.000877</v>
      </c>
      <c r="X384" s="49">
        <v>0.001844</v>
      </c>
      <c r="Y384" s="49">
        <v>0.485296</v>
      </c>
      <c r="Z384" s="49">
        <v>0</v>
      </c>
      <c r="AA384" s="49">
        <v>0</v>
      </c>
      <c r="AB384" s="71">
        <v>384</v>
      </c>
      <c r="AC384" s="71"/>
      <c r="AD384" s="72"/>
      <c r="AE384" s="78" t="s">
        <v>3063</v>
      </c>
      <c r="AF384" s="78">
        <v>359</v>
      </c>
      <c r="AG384" s="78">
        <v>5432</v>
      </c>
      <c r="AH384" s="78">
        <v>28744</v>
      </c>
      <c r="AI384" s="78">
        <v>334</v>
      </c>
      <c r="AJ384" s="78"/>
      <c r="AK384" s="78" t="s">
        <v>3422</v>
      </c>
      <c r="AL384" s="78"/>
      <c r="AM384" s="78"/>
      <c r="AN384" s="78"/>
      <c r="AO384" s="80">
        <v>40441.56298611111</v>
      </c>
      <c r="AP384" s="83" t="s">
        <v>4153</v>
      </c>
      <c r="AQ384" s="78" t="b">
        <v>1</v>
      </c>
      <c r="AR384" s="78" t="b">
        <v>0</v>
      </c>
      <c r="AS384" s="78" t="b">
        <v>0</v>
      </c>
      <c r="AT384" s="78"/>
      <c r="AU384" s="78">
        <v>155</v>
      </c>
      <c r="AV384" s="83" t="s">
        <v>4181</v>
      </c>
      <c r="AW384" s="78" t="b">
        <v>0</v>
      </c>
      <c r="AX384" s="78" t="s">
        <v>4210</v>
      </c>
      <c r="AY384" s="83" t="s">
        <v>4592</v>
      </c>
      <c r="AZ384" s="78" t="s">
        <v>66</v>
      </c>
      <c r="BA384" s="78" t="str">
        <f>REPLACE(INDEX(GroupVertices[Group],MATCH(Vertices[[#This Row],[Vertex]],GroupVertices[Vertex],0)),1,1,"")</f>
        <v>2</v>
      </c>
      <c r="BB384" s="48"/>
      <c r="BC384" s="48"/>
      <c r="BD384" s="48"/>
      <c r="BE384" s="48"/>
      <c r="BF384" s="48" t="s">
        <v>661</v>
      </c>
      <c r="BG384" s="48" t="s">
        <v>661</v>
      </c>
      <c r="BH384" s="119" t="s">
        <v>5447</v>
      </c>
      <c r="BI384" s="119" t="s">
        <v>5447</v>
      </c>
      <c r="BJ384" s="119" t="s">
        <v>5321</v>
      </c>
      <c r="BK384" s="119" t="s">
        <v>5321</v>
      </c>
      <c r="BL384" s="119">
        <v>0</v>
      </c>
      <c r="BM384" s="123">
        <v>0</v>
      </c>
      <c r="BN384" s="119">
        <v>0</v>
      </c>
      <c r="BO384" s="123">
        <v>0</v>
      </c>
      <c r="BP384" s="119">
        <v>0</v>
      </c>
      <c r="BQ384" s="123">
        <v>0</v>
      </c>
      <c r="BR384" s="119">
        <v>42</v>
      </c>
      <c r="BS384" s="123">
        <v>100</v>
      </c>
      <c r="BT384" s="119">
        <v>42</v>
      </c>
      <c r="BU384" s="2"/>
      <c r="BV384" s="3"/>
      <c r="BW384" s="3"/>
      <c r="BX384" s="3"/>
      <c r="BY384" s="3"/>
    </row>
    <row r="385" spans="1:77" ht="41.45" customHeight="1">
      <c r="A385" s="64" t="s">
        <v>587</v>
      </c>
      <c r="C385" s="65"/>
      <c r="D385" s="65" t="s">
        <v>64</v>
      </c>
      <c r="E385" s="66">
        <v>162.28541233628007</v>
      </c>
      <c r="F385" s="68">
        <v>99.99963849253514</v>
      </c>
      <c r="G385" s="103" t="s">
        <v>1055</v>
      </c>
      <c r="H385" s="65"/>
      <c r="I385" s="69" t="s">
        <v>587</v>
      </c>
      <c r="J385" s="70"/>
      <c r="K385" s="70"/>
      <c r="L385" s="69" t="s">
        <v>5009</v>
      </c>
      <c r="M385" s="73">
        <v>1.1204783877901208</v>
      </c>
      <c r="N385" s="74">
        <v>5923.31689453125</v>
      </c>
      <c r="O385" s="74">
        <v>8842.29296875</v>
      </c>
      <c r="P385" s="75"/>
      <c r="Q385" s="76"/>
      <c r="R385" s="76"/>
      <c r="S385" s="88"/>
      <c r="T385" s="48">
        <v>0</v>
      </c>
      <c r="U385" s="48">
        <v>1</v>
      </c>
      <c r="V385" s="49">
        <v>0</v>
      </c>
      <c r="W385" s="49">
        <v>0.000877</v>
      </c>
      <c r="X385" s="49">
        <v>0.001844</v>
      </c>
      <c r="Y385" s="49">
        <v>0.485296</v>
      </c>
      <c r="Z385" s="49">
        <v>0</v>
      </c>
      <c r="AA385" s="49">
        <v>0</v>
      </c>
      <c r="AB385" s="71">
        <v>385</v>
      </c>
      <c r="AC385" s="71"/>
      <c r="AD385" s="72"/>
      <c r="AE385" s="78" t="s">
        <v>587</v>
      </c>
      <c r="AF385" s="78">
        <v>2039</v>
      </c>
      <c r="AG385" s="78">
        <v>136</v>
      </c>
      <c r="AH385" s="78">
        <v>40092</v>
      </c>
      <c r="AI385" s="78">
        <v>20650</v>
      </c>
      <c r="AJ385" s="78"/>
      <c r="AK385" s="78" t="s">
        <v>3423</v>
      </c>
      <c r="AL385" s="78"/>
      <c r="AM385" s="78"/>
      <c r="AN385" s="78"/>
      <c r="AO385" s="80">
        <v>41906.1225</v>
      </c>
      <c r="AP385" s="78"/>
      <c r="AQ385" s="78" t="b">
        <v>1</v>
      </c>
      <c r="AR385" s="78" t="b">
        <v>0</v>
      </c>
      <c r="AS385" s="78" t="b">
        <v>1</v>
      </c>
      <c r="AT385" s="78"/>
      <c r="AU385" s="78">
        <v>2</v>
      </c>
      <c r="AV385" s="83" t="s">
        <v>4181</v>
      </c>
      <c r="AW385" s="78" t="b">
        <v>0</v>
      </c>
      <c r="AX385" s="78" t="s">
        <v>4210</v>
      </c>
      <c r="AY385" s="83" t="s">
        <v>4593</v>
      </c>
      <c r="AZ385" s="78" t="s">
        <v>66</v>
      </c>
      <c r="BA385" s="78" t="str">
        <f>REPLACE(INDEX(GroupVertices[Group],MATCH(Vertices[[#This Row],[Vertex]],GroupVertices[Vertex],0)),1,1,"")</f>
        <v>2</v>
      </c>
      <c r="BB385" s="48"/>
      <c r="BC385" s="48"/>
      <c r="BD385" s="48"/>
      <c r="BE385" s="48"/>
      <c r="BF385" s="48" t="s">
        <v>661</v>
      </c>
      <c r="BG385" s="48" t="s">
        <v>661</v>
      </c>
      <c r="BH385" s="119" t="s">
        <v>5447</v>
      </c>
      <c r="BI385" s="119" t="s">
        <v>5447</v>
      </c>
      <c r="BJ385" s="119" t="s">
        <v>5321</v>
      </c>
      <c r="BK385" s="119" t="s">
        <v>5321</v>
      </c>
      <c r="BL385" s="119">
        <v>0</v>
      </c>
      <c r="BM385" s="123">
        <v>0</v>
      </c>
      <c r="BN385" s="119">
        <v>0</v>
      </c>
      <c r="BO385" s="123">
        <v>0</v>
      </c>
      <c r="BP385" s="119">
        <v>0</v>
      </c>
      <c r="BQ385" s="123">
        <v>0</v>
      </c>
      <c r="BR385" s="119">
        <v>42</v>
      </c>
      <c r="BS385" s="123">
        <v>100</v>
      </c>
      <c r="BT385" s="119">
        <v>42</v>
      </c>
      <c r="BU385" s="2"/>
      <c r="BV385" s="3"/>
      <c r="BW385" s="3"/>
      <c r="BX385" s="3"/>
      <c r="BY385" s="3"/>
    </row>
    <row r="386" spans="1:77" ht="41.45" customHeight="1">
      <c r="A386" s="64" t="s">
        <v>588</v>
      </c>
      <c r="C386" s="65"/>
      <c r="D386" s="65" t="s">
        <v>64</v>
      </c>
      <c r="E386" s="66">
        <v>178.55601412436454</v>
      </c>
      <c r="F386" s="68">
        <v>99.9790299088948</v>
      </c>
      <c r="G386" s="103" t="s">
        <v>1056</v>
      </c>
      <c r="H386" s="65"/>
      <c r="I386" s="69" t="s">
        <v>588</v>
      </c>
      <c r="J386" s="70"/>
      <c r="K386" s="70"/>
      <c r="L386" s="69" t="s">
        <v>5010</v>
      </c>
      <c r="M386" s="73">
        <v>7.988632362325464</v>
      </c>
      <c r="N386" s="74">
        <v>5486.609375</v>
      </c>
      <c r="O386" s="74">
        <v>8514.544921875</v>
      </c>
      <c r="P386" s="75"/>
      <c r="Q386" s="76"/>
      <c r="R386" s="76"/>
      <c r="S386" s="88"/>
      <c r="T386" s="48">
        <v>0</v>
      </c>
      <c r="U386" s="48">
        <v>1</v>
      </c>
      <c r="V386" s="49">
        <v>0</v>
      </c>
      <c r="W386" s="49">
        <v>0.000877</v>
      </c>
      <c r="X386" s="49">
        <v>0.001844</v>
      </c>
      <c r="Y386" s="49">
        <v>0.485296</v>
      </c>
      <c r="Z386" s="49">
        <v>0</v>
      </c>
      <c r="AA386" s="49">
        <v>0</v>
      </c>
      <c r="AB386" s="71">
        <v>386</v>
      </c>
      <c r="AC386" s="71"/>
      <c r="AD386" s="72"/>
      <c r="AE386" s="78" t="s">
        <v>3064</v>
      </c>
      <c r="AF386" s="78">
        <v>1412</v>
      </c>
      <c r="AG386" s="78">
        <v>7889</v>
      </c>
      <c r="AH386" s="78">
        <v>13606</v>
      </c>
      <c r="AI386" s="78">
        <v>3102</v>
      </c>
      <c r="AJ386" s="78"/>
      <c r="AK386" s="78" t="s">
        <v>3424</v>
      </c>
      <c r="AL386" s="78"/>
      <c r="AM386" s="83" t="s">
        <v>3827</v>
      </c>
      <c r="AN386" s="78"/>
      <c r="AO386" s="80">
        <v>39889.5378587963</v>
      </c>
      <c r="AP386" s="83" t="s">
        <v>4154</v>
      </c>
      <c r="AQ386" s="78" t="b">
        <v>0</v>
      </c>
      <c r="AR386" s="78" t="b">
        <v>0</v>
      </c>
      <c r="AS386" s="78" t="b">
        <v>0</v>
      </c>
      <c r="AT386" s="78"/>
      <c r="AU386" s="78">
        <v>511</v>
      </c>
      <c r="AV386" s="83" t="s">
        <v>4198</v>
      </c>
      <c r="AW386" s="78" t="b">
        <v>1</v>
      </c>
      <c r="AX386" s="78" t="s">
        <v>4210</v>
      </c>
      <c r="AY386" s="83" t="s">
        <v>4594</v>
      </c>
      <c r="AZ386" s="78" t="s">
        <v>66</v>
      </c>
      <c r="BA386" s="78" t="str">
        <f>REPLACE(INDEX(GroupVertices[Group],MATCH(Vertices[[#This Row],[Vertex]],GroupVertices[Vertex],0)),1,1,"")</f>
        <v>2</v>
      </c>
      <c r="BB386" s="48"/>
      <c r="BC386" s="48"/>
      <c r="BD386" s="48"/>
      <c r="BE386" s="48"/>
      <c r="BF386" s="48" t="s">
        <v>661</v>
      </c>
      <c r="BG386" s="48" t="s">
        <v>661</v>
      </c>
      <c r="BH386" s="119" t="s">
        <v>5447</v>
      </c>
      <c r="BI386" s="119" t="s">
        <v>5447</v>
      </c>
      <c r="BJ386" s="119" t="s">
        <v>5321</v>
      </c>
      <c r="BK386" s="119" t="s">
        <v>5321</v>
      </c>
      <c r="BL386" s="119">
        <v>0</v>
      </c>
      <c r="BM386" s="123">
        <v>0</v>
      </c>
      <c r="BN386" s="119">
        <v>0</v>
      </c>
      <c r="BO386" s="123">
        <v>0</v>
      </c>
      <c r="BP386" s="119">
        <v>0</v>
      </c>
      <c r="BQ386" s="123">
        <v>0</v>
      </c>
      <c r="BR386" s="119">
        <v>42</v>
      </c>
      <c r="BS386" s="123">
        <v>100</v>
      </c>
      <c r="BT386" s="119">
        <v>42</v>
      </c>
      <c r="BU386" s="2"/>
      <c r="BV386" s="3"/>
      <c r="BW386" s="3"/>
      <c r="BX386" s="3"/>
      <c r="BY386" s="3"/>
    </row>
    <row r="387" spans="1:77" ht="41.45" customHeight="1">
      <c r="A387" s="64" t="s">
        <v>589</v>
      </c>
      <c r="C387" s="65"/>
      <c r="D387" s="65" t="s">
        <v>64</v>
      </c>
      <c r="E387" s="66">
        <v>163.81740502366583</v>
      </c>
      <c r="F387" s="68">
        <v>99.99769804805462</v>
      </c>
      <c r="G387" s="103" t="s">
        <v>1057</v>
      </c>
      <c r="H387" s="65"/>
      <c r="I387" s="69" t="s">
        <v>589</v>
      </c>
      <c r="J387" s="70"/>
      <c r="K387" s="70"/>
      <c r="L387" s="69" t="s">
        <v>5011</v>
      </c>
      <c r="M387" s="73">
        <v>1.7671638516635633</v>
      </c>
      <c r="N387" s="74">
        <v>4892.7724609375</v>
      </c>
      <c r="O387" s="74">
        <v>3790.81591796875</v>
      </c>
      <c r="P387" s="75"/>
      <c r="Q387" s="76"/>
      <c r="R387" s="76"/>
      <c r="S387" s="88"/>
      <c r="T387" s="48">
        <v>0</v>
      </c>
      <c r="U387" s="48">
        <v>1</v>
      </c>
      <c r="V387" s="49">
        <v>0</v>
      </c>
      <c r="W387" s="49">
        <v>0.000877</v>
      </c>
      <c r="X387" s="49">
        <v>0.001844</v>
      </c>
      <c r="Y387" s="49">
        <v>0.485296</v>
      </c>
      <c r="Z387" s="49">
        <v>0</v>
      </c>
      <c r="AA387" s="49">
        <v>0</v>
      </c>
      <c r="AB387" s="71">
        <v>387</v>
      </c>
      <c r="AC387" s="71"/>
      <c r="AD387" s="72"/>
      <c r="AE387" s="78" t="s">
        <v>3065</v>
      </c>
      <c r="AF387" s="78">
        <v>546</v>
      </c>
      <c r="AG387" s="78">
        <v>866</v>
      </c>
      <c r="AH387" s="78">
        <v>30132</v>
      </c>
      <c r="AI387" s="78">
        <v>5661</v>
      </c>
      <c r="AJ387" s="78"/>
      <c r="AK387" s="78" t="s">
        <v>3425</v>
      </c>
      <c r="AL387" s="78" t="s">
        <v>3680</v>
      </c>
      <c r="AM387" s="78"/>
      <c r="AN387" s="78"/>
      <c r="AO387" s="80">
        <v>41408.89460648148</v>
      </c>
      <c r="AP387" s="83" t="s">
        <v>4155</v>
      </c>
      <c r="AQ387" s="78" t="b">
        <v>0</v>
      </c>
      <c r="AR387" s="78" t="b">
        <v>0</v>
      </c>
      <c r="AS387" s="78" t="b">
        <v>0</v>
      </c>
      <c r="AT387" s="78"/>
      <c r="AU387" s="78">
        <v>9</v>
      </c>
      <c r="AV387" s="83" t="s">
        <v>4181</v>
      </c>
      <c r="AW387" s="78" t="b">
        <v>0</v>
      </c>
      <c r="AX387" s="78" t="s">
        <v>4210</v>
      </c>
      <c r="AY387" s="83" t="s">
        <v>4595</v>
      </c>
      <c r="AZ387" s="78" t="s">
        <v>66</v>
      </c>
      <c r="BA387" s="78" t="str">
        <f>REPLACE(INDEX(GroupVertices[Group],MATCH(Vertices[[#This Row],[Vertex]],GroupVertices[Vertex],0)),1,1,"")</f>
        <v>2</v>
      </c>
      <c r="BB387" s="48"/>
      <c r="BC387" s="48"/>
      <c r="BD387" s="48"/>
      <c r="BE387" s="48"/>
      <c r="BF387" s="48" t="s">
        <v>661</v>
      </c>
      <c r="BG387" s="48" t="s">
        <v>661</v>
      </c>
      <c r="BH387" s="119" t="s">
        <v>5447</v>
      </c>
      <c r="BI387" s="119" t="s">
        <v>5447</v>
      </c>
      <c r="BJ387" s="119" t="s">
        <v>5321</v>
      </c>
      <c r="BK387" s="119" t="s">
        <v>5321</v>
      </c>
      <c r="BL387" s="119">
        <v>0</v>
      </c>
      <c r="BM387" s="123">
        <v>0</v>
      </c>
      <c r="BN387" s="119">
        <v>0</v>
      </c>
      <c r="BO387" s="123">
        <v>0</v>
      </c>
      <c r="BP387" s="119">
        <v>0</v>
      </c>
      <c r="BQ387" s="123">
        <v>0</v>
      </c>
      <c r="BR387" s="119">
        <v>42</v>
      </c>
      <c r="BS387" s="123">
        <v>100</v>
      </c>
      <c r="BT387" s="119">
        <v>42</v>
      </c>
      <c r="BU387" s="2"/>
      <c r="BV387" s="3"/>
      <c r="BW387" s="3"/>
      <c r="BX387" s="3"/>
      <c r="BY387" s="3"/>
    </row>
    <row r="388" spans="1:77" ht="41.45" customHeight="1">
      <c r="A388" s="64" t="s">
        <v>591</v>
      </c>
      <c r="C388" s="65"/>
      <c r="D388" s="65" t="s">
        <v>64</v>
      </c>
      <c r="E388" s="66">
        <v>162.60020535423607</v>
      </c>
      <c r="F388" s="68">
        <v>99.99923977106654</v>
      </c>
      <c r="G388" s="103" t="s">
        <v>723</v>
      </c>
      <c r="H388" s="65"/>
      <c r="I388" s="69" t="s">
        <v>591</v>
      </c>
      <c r="J388" s="70"/>
      <c r="K388" s="70"/>
      <c r="L388" s="69" t="s">
        <v>5012</v>
      </c>
      <c r="M388" s="73">
        <v>1.2533589625586363</v>
      </c>
      <c r="N388" s="74">
        <v>9012.7421875</v>
      </c>
      <c r="O388" s="74">
        <v>4140.76220703125</v>
      </c>
      <c r="P388" s="75"/>
      <c r="Q388" s="76"/>
      <c r="R388" s="76"/>
      <c r="S388" s="88"/>
      <c r="T388" s="48">
        <v>0</v>
      </c>
      <c r="U388" s="48">
        <v>2</v>
      </c>
      <c r="V388" s="49">
        <v>0</v>
      </c>
      <c r="W388" s="49">
        <v>0.0006</v>
      </c>
      <c r="X388" s="49">
        <v>8E-05</v>
      </c>
      <c r="Y388" s="49">
        <v>0.559317</v>
      </c>
      <c r="Z388" s="49">
        <v>0.5</v>
      </c>
      <c r="AA388" s="49">
        <v>0</v>
      </c>
      <c r="AB388" s="71">
        <v>388</v>
      </c>
      <c r="AC388" s="71"/>
      <c r="AD388" s="72"/>
      <c r="AE388" s="78" t="s">
        <v>3066</v>
      </c>
      <c r="AF388" s="78">
        <v>8</v>
      </c>
      <c r="AG388" s="78">
        <v>286</v>
      </c>
      <c r="AH388" s="78">
        <v>82597</v>
      </c>
      <c r="AI388" s="78">
        <v>232</v>
      </c>
      <c r="AJ388" s="78"/>
      <c r="AK388" s="78"/>
      <c r="AL388" s="78"/>
      <c r="AM388" s="78"/>
      <c r="AN388" s="78"/>
      <c r="AO388" s="80">
        <v>40274.46412037037</v>
      </c>
      <c r="AP388" s="78"/>
      <c r="AQ388" s="78" t="b">
        <v>1</v>
      </c>
      <c r="AR388" s="78" t="b">
        <v>1</v>
      </c>
      <c r="AS388" s="78" t="b">
        <v>0</v>
      </c>
      <c r="AT388" s="78"/>
      <c r="AU388" s="78">
        <v>81</v>
      </c>
      <c r="AV388" s="83" t="s">
        <v>4181</v>
      </c>
      <c r="AW388" s="78" t="b">
        <v>0</v>
      </c>
      <c r="AX388" s="78" t="s">
        <v>4210</v>
      </c>
      <c r="AY388" s="83" t="s">
        <v>4596</v>
      </c>
      <c r="AZ388" s="78" t="s">
        <v>66</v>
      </c>
      <c r="BA388" s="78" t="str">
        <f>REPLACE(INDEX(GroupVertices[Group],MATCH(Vertices[[#This Row],[Vertex]],GroupVertices[Vertex],0)),1,1,"")</f>
        <v>3</v>
      </c>
      <c r="BB388" s="48"/>
      <c r="BC388" s="48"/>
      <c r="BD388" s="48"/>
      <c r="BE388" s="48"/>
      <c r="BF388" s="48" t="s">
        <v>663</v>
      </c>
      <c r="BG388" s="48" t="s">
        <v>663</v>
      </c>
      <c r="BH388" s="119" t="s">
        <v>5431</v>
      </c>
      <c r="BI388" s="119" t="s">
        <v>5431</v>
      </c>
      <c r="BJ388" s="119" t="s">
        <v>5497</v>
      </c>
      <c r="BK388" s="119" t="s">
        <v>5497</v>
      </c>
      <c r="BL388" s="119">
        <v>0</v>
      </c>
      <c r="BM388" s="123">
        <v>0</v>
      </c>
      <c r="BN388" s="119">
        <v>0</v>
      </c>
      <c r="BO388" s="123">
        <v>0</v>
      </c>
      <c r="BP388" s="119">
        <v>0</v>
      </c>
      <c r="BQ388" s="123">
        <v>0</v>
      </c>
      <c r="BR388" s="119">
        <v>6</v>
      </c>
      <c r="BS388" s="123">
        <v>100</v>
      </c>
      <c r="BT388" s="119">
        <v>6</v>
      </c>
      <c r="BU388" s="2"/>
      <c r="BV388" s="3"/>
      <c r="BW388" s="3"/>
      <c r="BX388" s="3"/>
      <c r="BY388" s="3"/>
    </row>
    <row r="389" spans="1:77" ht="41.45" customHeight="1">
      <c r="A389" s="64" t="s">
        <v>592</v>
      </c>
      <c r="C389" s="65"/>
      <c r="D389" s="65" t="s">
        <v>64</v>
      </c>
      <c r="E389" s="66">
        <v>162.00629586035913</v>
      </c>
      <c r="F389" s="68">
        <v>99.99999202557063</v>
      </c>
      <c r="G389" s="103" t="s">
        <v>1058</v>
      </c>
      <c r="H389" s="65"/>
      <c r="I389" s="69" t="s">
        <v>592</v>
      </c>
      <c r="J389" s="70"/>
      <c r="K389" s="70"/>
      <c r="L389" s="69" t="s">
        <v>5013</v>
      </c>
      <c r="M389" s="73">
        <v>1.0026576114953702</v>
      </c>
      <c r="N389" s="74">
        <v>6584.744140625</v>
      </c>
      <c r="O389" s="74">
        <v>7456.07470703125</v>
      </c>
      <c r="P389" s="75"/>
      <c r="Q389" s="76"/>
      <c r="R389" s="76"/>
      <c r="S389" s="88"/>
      <c r="T389" s="48">
        <v>0</v>
      </c>
      <c r="U389" s="48">
        <v>1</v>
      </c>
      <c r="V389" s="49">
        <v>0</v>
      </c>
      <c r="W389" s="49">
        <v>0.000877</v>
      </c>
      <c r="X389" s="49">
        <v>0.001844</v>
      </c>
      <c r="Y389" s="49">
        <v>0.485296</v>
      </c>
      <c r="Z389" s="49">
        <v>0</v>
      </c>
      <c r="AA389" s="49">
        <v>0</v>
      </c>
      <c r="AB389" s="71">
        <v>389</v>
      </c>
      <c r="AC389" s="71"/>
      <c r="AD389" s="72"/>
      <c r="AE389" s="78" t="s">
        <v>3067</v>
      </c>
      <c r="AF389" s="78">
        <v>7</v>
      </c>
      <c r="AG389" s="78">
        <v>3</v>
      </c>
      <c r="AH389" s="78">
        <v>9</v>
      </c>
      <c r="AI389" s="78">
        <v>10</v>
      </c>
      <c r="AJ389" s="78"/>
      <c r="AK389" s="78" t="s">
        <v>3426</v>
      </c>
      <c r="AL389" s="78"/>
      <c r="AM389" s="78"/>
      <c r="AN389" s="78"/>
      <c r="AO389" s="80">
        <v>43665.597719907404</v>
      </c>
      <c r="AP389" s="78"/>
      <c r="AQ389" s="78" t="b">
        <v>1</v>
      </c>
      <c r="AR389" s="78" t="b">
        <v>0</v>
      </c>
      <c r="AS389" s="78" t="b">
        <v>0</v>
      </c>
      <c r="AT389" s="78"/>
      <c r="AU389" s="78">
        <v>0</v>
      </c>
      <c r="AV389" s="78"/>
      <c r="AW389" s="78" t="b">
        <v>0</v>
      </c>
      <c r="AX389" s="78" t="s">
        <v>4210</v>
      </c>
      <c r="AY389" s="83" t="s">
        <v>4597</v>
      </c>
      <c r="AZ389" s="78" t="s">
        <v>66</v>
      </c>
      <c r="BA389" s="78" t="str">
        <f>REPLACE(INDEX(GroupVertices[Group],MATCH(Vertices[[#This Row],[Vertex]],GroupVertices[Vertex],0)),1,1,"")</f>
        <v>2</v>
      </c>
      <c r="BB389" s="48"/>
      <c r="BC389" s="48"/>
      <c r="BD389" s="48"/>
      <c r="BE389" s="48"/>
      <c r="BF389" s="48" t="s">
        <v>661</v>
      </c>
      <c r="BG389" s="48" t="s">
        <v>661</v>
      </c>
      <c r="BH389" s="119" t="s">
        <v>5447</v>
      </c>
      <c r="BI389" s="119" t="s">
        <v>5447</v>
      </c>
      <c r="BJ389" s="119" t="s">
        <v>5321</v>
      </c>
      <c r="BK389" s="119" t="s">
        <v>5321</v>
      </c>
      <c r="BL389" s="119">
        <v>0</v>
      </c>
      <c r="BM389" s="123">
        <v>0</v>
      </c>
      <c r="BN389" s="119">
        <v>0</v>
      </c>
      <c r="BO389" s="123">
        <v>0</v>
      </c>
      <c r="BP389" s="119">
        <v>0</v>
      </c>
      <c r="BQ389" s="123">
        <v>0</v>
      </c>
      <c r="BR389" s="119">
        <v>42</v>
      </c>
      <c r="BS389" s="123">
        <v>100</v>
      </c>
      <c r="BT389" s="119">
        <v>42</v>
      </c>
      <c r="BU389" s="2"/>
      <c r="BV389" s="3"/>
      <c r="BW389" s="3"/>
      <c r="BX389" s="3"/>
      <c r="BY389" s="3"/>
    </row>
    <row r="390" spans="1:77" ht="41.45" customHeight="1">
      <c r="A390" s="64" t="s">
        <v>593</v>
      </c>
      <c r="C390" s="65"/>
      <c r="D390" s="65" t="s">
        <v>64</v>
      </c>
      <c r="E390" s="66">
        <v>162.7387142821367</v>
      </c>
      <c r="F390" s="68">
        <v>99.99906433362035</v>
      </c>
      <c r="G390" s="103" t="s">
        <v>1059</v>
      </c>
      <c r="H390" s="65"/>
      <c r="I390" s="69" t="s">
        <v>593</v>
      </c>
      <c r="J390" s="70"/>
      <c r="K390" s="70"/>
      <c r="L390" s="69" t="s">
        <v>5014</v>
      </c>
      <c r="M390" s="73">
        <v>1.3118264154567834</v>
      </c>
      <c r="N390" s="74">
        <v>5664.35986328125</v>
      </c>
      <c r="O390" s="74">
        <v>9356.3232421875</v>
      </c>
      <c r="P390" s="75"/>
      <c r="Q390" s="76"/>
      <c r="R390" s="76"/>
      <c r="S390" s="88"/>
      <c r="T390" s="48">
        <v>0</v>
      </c>
      <c r="U390" s="48">
        <v>1</v>
      </c>
      <c r="V390" s="49">
        <v>0</v>
      </c>
      <c r="W390" s="49">
        <v>0.000877</v>
      </c>
      <c r="X390" s="49">
        <v>0.001844</v>
      </c>
      <c r="Y390" s="49">
        <v>0.485296</v>
      </c>
      <c r="Z390" s="49">
        <v>0</v>
      </c>
      <c r="AA390" s="49">
        <v>0</v>
      </c>
      <c r="AB390" s="71">
        <v>390</v>
      </c>
      <c r="AC390" s="71"/>
      <c r="AD390" s="72"/>
      <c r="AE390" s="78" t="s">
        <v>3068</v>
      </c>
      <c r="AF390" s="78">
        <v>1506</v>
      </c>
      <c r="AG390" s="78">
        <v>352</v>
      </c>
      <c r="AH390" s="78">
        <v>15622</v>
      </c>
      <c r="AI390" s="78">
        <v>49199</v>
      </c>
      <c r="AJ390" s="78"/>
      <c r="AK390" s="78" t="s">
        <v>3427</v>
      </c>
      <c r="AL390" s="78" t="s">
        <v>3681</v>
      </c>
      <c r="AM390" s="78"/>
      <c r="AN390" s="78"/>
      <c r="AO390" s="80">
        <v>39643.65001157407</v>
      </c>
      <c r="AP390" s="83" t="s">
        <v>4156</v>
      </c>
      <c r="AQ390" s="78" t="b">
        <v>0</v>
      </c>
      <c r="AR390" s="78" t="b">
        <v>0</v>
      </c>
      <c r="AS390" s="78" t="b">
        <v>1</v>
      </c>
      <c r="AT390" s="78"/>
      <c r="AU390" s="78">
        <v>17</v>
      </c>
      <c r="AV390" s="83" t="s">
        <v>4181</v>
      </c>
      <c r="AW390" s="78" t="b">
        <v>0</v>
      </c>
      <c r="AX390" s="78" t="s">
        <v>4210</v>
      </c>
      <c r="AY390" s="83" t="s">
        <v>4598</v>
      </c>
      <c r="AZ390" s="78" t="s">
        <v>66</v>
      </c>
      <c r="BA390" s="78" t="str">
        <f>REPLACE(INDEX(GroupVertices[Group],MATCH(Vertices[[#This Row],[Vertex]],GroupVertices[Vertex],0)),1,1,"")</f>
        <v>2</v>
      </c>
      <c r="BB390" s="48"/>
      <c r="BC390" s="48"/>
      <c r="BD390" s="48"/>
      <c r="BE390" s="48"/>
      <c r="BF390" s="48" t="s">
        <v>661</v>
      </c>
      <c r="BG390" s="48" t="s">
        <v>661</v>
      </c>
      <c r="BH390" s="119" t="s">
        <v>5447</v>
      </c>
      <c r="BI390" s="119" t="s">
        <v>5447</v>
      </c>
      <c r="BJ390" s="119" t="s">
        <v>5321</v>
      </c>
      <c r="BK390" s="119" t="s">
        <v>5321</v>
      </c>
      <c r="BL390" s="119">
        <v>0</v>
      </c>
      <c r="BM390" s="123">
        <v>0</v>
      </c>
      <c r="BN390" s="119">
        <v>0</v>
      </c>
      <c r="BO390" s="123">
        <v>0</v>
      </c>
      <c r="BP390" s="119">
        <v>0</v>
      </c>
      <c r="BQ390" s="123">
        <v>0</v>
      </c>
      <c r="BR390" s="119">
        <v>42</v>
      </c>
      <c r="BS390" s="123">
        <v>100</v>
      </c>
      <c r="BT390" s="119">
        <v>42</v>
      </c>
      <c r="BU390" s="2"/>
      <c r="BV390" s="3"/>
      <c r="BW390" s="3"/>
      <c r="BX390" s="3"/>
      <c r="BY390" s="3"/>
    </row>
    <row r="391" spans="1:77" ht="41.45" customHeight="1">
      <c r="A391" s="64" t="s">
        <v>594</v>
      </c>
      <c r="C391" s="65"/>
      <c r="D391" s="65" t="s">
        <v>64</v>
      </c>
      <c r="E391" s="66">
        <v>169.05765946257293</v>
      </c>
      <c r="F391" s="68">
        <v>99.99106066467401</v>
      </c>
      <c r="G391" s="103" t="s">
        <v>1060</v>
      </c>
      <c r="H391" s="65"/>
      <c r="I391" s="69" t="s">
        <v>594</v>
      </c>
      <c r="J391" s="70"/>
      <c r="K391" s="70"/>
      <c r="L391" s="69" t="s">
        <v>5015</v>
      </c>
      <c r="M391" s="73">
        <v>3.97918248631012</v>
      </c>
      <c r="N391" s="74">
        <v>5363.69580078125</v>
      </c>
      <c r="O391" s="74">
        <v>8099.57470703125</v>
      </c>
      <c r="P391" s="75"/>
      <c r="Q391" s="76"/>
      <c r="R391" s="76"/>
      <c r="S391" s="88"/>
      <c r="T391" s="48">
        <v>0</v>
      </c>
      <c r="U391" s="48">
        <v>1</v>
      </c>
      <c r="V391" s="49">
        <v>0</v>
      </c>
      <c r="W391" s="49">
        <v>0.000877</v>
      </c>
      <c r="X391" s="49">
        <v>0.001844</v>
      </c>
      <c r="Y391" s="49">
        <v>0.485296</v>
      </c>
      <c r="Z391" s="49">
        <v>0</v>
      </c>
      <c r="AA391" s="49">
        <v>0</v>
      </c>
      <c r="AB391" s="71">
        <v>391</v>
      </c>
      <c r="AC391" s="71"/>
      <c r="AD391" s="72"/>
      <c r="AE391" s="78" t="s">
        <v>3069</v>
      </c>
      <c r="AF391" s="78">
        <v>3820</v>
      </c>
      <c r="AG391" s="78">
        <v>3363</v>
      </c>
      <c r="AH391" s="78">
        <v>372285</v>
      </c>
      <c r="AI391" s="78">
        <v>785568</v>
      </c>
      <c r="AJ391" s="78"/>
      <c r="AK391" s="83" t="s">
        <v>3428</v>
      </c>
      <c r="AL391" s="78" t="s">
        <v>3682</v>
      </c>
      <c r="AM391" s="83" t="s">
        <v>3828</v>
      </c>
      <c r="AN391" s="78"/>
      <c r="AO391" s="80">
        <v>39029.660150462965</v>
      </c>
      <c r="AP391" s="83" t="s">
        <v>4157</v>
      </c>
      <c r="AQ391" s="78" t="b">
        <v>0</v>
      </c>
      <c r="AR391" s="78" t="b">
        <v>0</v>
      </c>
      <c r="AS391" s="78" t="b">
        <v>0</v>
      </c>
      <c r="AT391" s="78"/>
      <c r="AU391" s="78">
        <v>630</v>
      </c>
      <c r="AV391" s="83" t="s">
        <v>4182</v>
      </c>
      <c r="AW391" s="78" t="b">
        <v>0</v>
      </c>
      <c r="AX391" s="78" t="s">
        <v>4210</v>
      </c>
      <c r="AY391" s="83" t="s">
        <v>4599</v>
      </c>
      <c r="AZ391" s="78" t="s">
        <v>66</v>
      </c>
      <c r="BA391" s="78" t="str">
        <f>REPLACE(INDEX(GroupVertices[Group],MATCH(Vertices[[#This Row],[Vertex]],GroupVertices[Vertex],0)),1,1,"")</f>
        <v>2</v>
      </c>
      <c r="BB391" s="48"/>
      <c r="BC391" s="48"/>
      <c r="BD391" s="48"/>
      <c r="BE391" s="48"/>
      <c r="BF391" s="48" t="s">
        <v>661</v>
      </c>
      <c r="BG391" s="48" t="s">
        <v>661</v>
      </c>
      <c r="BH391" s="119" t="s">
        <v>5447</v>
      </c>
      <c r="BI391" s="119" t="s">
        <v>5447</v>
      </c>
      <c r="BJ391" s="119" t="s">
        <v>5321</v>
      </c>
      <c r="BK391" s="119" t="s">
        <v>5321</v>
      </c>
      <c r="BL391" s="119">
        <v>0</v>
      </c>
      <c r="BM391" s="123">
        <v>0</v>
      </c>
      <c r="BN391" s="119">
        <v>0</v>
      </c>
      <c r="BO391" s="123">
        <v>0</v>
      </c>
      <c r="BP391" s="119">
        <v>0</v>
      </c>
      <c r="BQ391" s="123">
        <v>0</v>
      </c>
      <c r="BR391" s="119">
        <v>42</v>
      </c>
      <c r="BS391" s="123">
        <v>100</v>
      </c>
      <c r="BT391" s="119">
        <v>42</v>
      </c>
      <c r="BU391" s="2"/>
      <c r="BV391" s="3"/>
      <c r="BW391" s="3"/>
      <c r="BX391" s="3"/>
      <c r="BY391" s="3"/>
    </row>
    <row r="392" spans="1:77" ht="41.45" customHeight="1">
      <c r="A392" s="64" t="s">
        <v>595</v>
      </c>
      <c r="C392" s="65"/>
      <c r="D392" s="65" t="s">
        <v>64</v>
      </c>
      <c r="E392" s="66">
        <v>162.82265908692494</v>
      </c>
      <c r="F392" s="68">
        <v>99.9989580078954</v>
      </c>
      <c r="G392" s="103" t="s">
        <v>1061</v>
      </c>
      <c r="H392" s="65"/>
      <c r="I392" s="69" t="s">
        <v>595</v>
      </c>
      <c r="J392" s="70"/>
      <c r="K392" s="70"/>
      <c r="L392" s="69" t="s">
        <v>5016</v>
      </c>
      <c r="M392" s="73">
        <v>1.3472612353950542</v>
      </c>
      <c r="N392" s="74">
        <v>6477.087890625</v>
      </c>
      <c r="O392" s="74">
        <v>4243.87744140625</v>
      </c>
      <c r="P392" s="75"/>
      <c r="Q392" s="76"/>
      <c r="R392" s="76"/>
      <c r="S392" s="88"/>
      <c r="T392" s="48">
        <v>0</v>
      </c>
      <c r="U392" s="48">
        <v>1</v>
      </c>
      <c r="V392" s="49">
        <v>0</v>
      </c>
      <c r="W392" s="49">
        <v>0.000877</v>
      </c>
      <c r="X392" s="49">
        <v>0.001844</v>
      </c>
      <c r="Y392" s="49">
        <v>0.485296</v>
      </c>
      <c r="Z392" s="49">
        <v>0</v>
      </c>
      <c r="AA392" s="49">
        <v>0</v>
      </c>
      <c r="AB392" s="71">
        <v>392</v>
      </c>
      <c r="AC392" s="71"/>
      <c r="AD392" s="72"/>
      <c r="AE392" s="78" t="s">
        <v>3070</v>
      </c>
      <c r="AF392" s="78">
        <v>599</v>
      </c>
      <c r="AG392" s="78">
        <v>392</v>
      </c>
      <c r="AH392" s="78">
        <v>51545</v>
      </c>
      <c r="AI392" s="78">
        <v>41657</v>
      </c>
      <c r="AJ392" s="78"/>
      <c r="AK392" s="78" t="s">
        <v>3429</v>
      </c>
      <c r="AL392" s="78"/>
      <c r="AM392" s="78"/>
      <c r="AN392" s="78"/>
      <c r="AO392" s="80">
        <v>43391.50815972222</v>
      </c>
      <c r="AP392" s="78"/>
      <c r="AQ392" s="78" t="b">
        <v>1</v>
      </c>
      <c r="AR392" s="78" t="b">
        <v>0</v>
      </c>
      <c r="AS392" s="78" t="b">
        <v>1</v>
      </c>
      <c r="AT392" s="78"/>
      <c r="AU392" s="78">
        <v>4</v>
      </c>
      <c r="AV392" s="78"/>
      <c r="AW392" s="78" t="b">
        <v>0</v>
      </c>
      <c r="AX392" s="78" t="s">
        <v>4210</v>
      </c>
      <c r="AY392" s="83" t="s">
        <v>4600</v>
      </c>
      <c r="AZ392" s="78" t="s">
        <v>66</v>
      </c>
      <c r="BA392" s="78" t="str">
        <f>REPLACE(INDEX(GroupVertices[Group],MATCH(Vertices[[#This Row],[Vertex]],GroupVertices[Vertex],0)),1,1,"")</f>
        <v>2</v>
      </c>
      <c r="BB392" s="48"/>
      <c r="BC392" s="48"/>
      <c r="BD392" s="48"/>
      <c r="BE392" s="48"/>
      <c r="BF392" s="48" t="s">
        <v>661</v>
      </c>
      <c r="BG392" s="48" t="s">
        <v>661</v>
      </c>
      <c r="BH392" s="119" t="s">
        <v>5447</v>
      </c>
      <c r="BI392" s="119" t="s">
        <v>5447</v>
      </c>
      <c r="BJ392" s="119" t="s">
        <v>5321</v>
      </c>
      <c r="BK392" s="119" t="s">
        <v>5321</v>
      </c>
      <c r="BL392" s="119">
        <v>0</v>
      </c>
      <c r="BM392" s="123">
        <v>0</v>
      </c>
      <c r="BN392" s="119">
        <v>0</v>
      </c>
      <c r="BO392" s="123">
        <v>0</v>
      </c>
      <c r="BP392" s="119">
        <v>0</v>
      </c>
      <c r="BQ392" s="123">
        <v>0</v>
      </c>
      <c r="BR392" s="119">
        <v>42</v>
      </c>
      <c r="BS392" s="123">
        <v>100</v>
      </c>
      <c r="BT392" s="119">
        <v>42</v>
      </c>
      <c r="BU392" s="2"/>
      <c r="BV392" s="3"/>
      <c r="BW392" s="3"/>
      <c r="BX392" s="3"/>
      <c r="BY392" s="3"/>
    </row>
    <row r="393" spans="1:77" ht="41.45" customHeight="1">
      <c r="A393" s="64" t="s">
        <v>596</v>
      </c>
      <c r="C393" s="65"/>
      <c r="D393" s="65" t="s">
        <v>64</v>
      </c>
      <c r="E393" s="66">
        <v>162.0314793017956</v>
      </c>
      <c r="F393" s="68">
        <v>99.99996012785314</v>
      </c>
      <c r="G393" s="103" t="s">
        <v>1062</v>
      </c>
      <c r="H393" s="65"/>
      <c r="I393" s="69" t="s">
        <v>596</v>
      </c>
      <c r="J393" s="70"/>
      <c r="K393" s="70"/>
      <c r="L393" s="69" t="s">
        <v>5017</v>
      </c>
      <c r="M393" s="73">
        <v>1.0132880574768515</v>
      </c>
      <c r="N393" s="74">
        <v>8968.7314453125</v>
      </c>
      <c r="O393" s="74">
        <v>3633.32080078125</v>
      </c>
      <c r="P393" s="75"/>
      <c r="Q393" s="76"/>
      <c r="R393" s="76"/>
      <c r="S393" s="88"/>
      <c r="T393" s="48">
        <v>0</v>
      </c>
      <c r="U393" s="48">
        <v>2</v>
      </c>
      <c r="V393" s="49">
        <v>0</v>
      </c>
      <c r="W393" s="49">
        <v>0.000878</v>
      </c>
      <c r="X393" s="49">
        <v>0.002213</v>
      </c>
      <c r="Y393" s="49">
        <v>0.751099</v>
      </c>
      <c r="Z393" s="49">
        <v>0.5</v>
      </c>
      <c r="AA393" s="49">
        <v>0</v>
      </c>
      <c r="AB393" s="71">
        <v>393</v>
      </c>
      <c r="AC393" s="71"/>
      <c r="AD393" s="72"/>
      <c r="AE393" s="78" t="s">
        <v>3071</v>
      </c>
      <c r="AF393" s="78">
        <v>47</v>
      </c>
      <c r="AG393" s="78">
        <v>15</v>
      </c>
      <c r="AH393" s="78">
        <v>199</v>
      </c>
      <c r="AI393" s="78">
        <v>28</v>
      </c>
      <c r="AJ393" s="78"/>
      <c r="AK393" s="78" t="s">
        <v>3430</v>
      </c>
      <c r="AL393" s="78" t="s">
        <v>3683</v>
      </c>
      <c r="AM393" s="78"/>
      <c r="AN393" s="78"/>
      <c r="AO393" s="80">
        <v>41846.07331018519</v>
      </c>
      <c r="AP393" s="83" t="s">
        <v>4158</v>
      </c>
      <c r="AQ393" s="78" t="b">
        <v>1</v>
      </c>
      <c r="AR393" s="78" t="b">
        <v>0</v>
      </c>
      <c r="AS393" s="78" t="b">
        <v>0</v>
      </c>
      <c r="AT393" s="78"/>
      <c r="AU393" s="78">
        <v>0</v>
      </c>
      <c r="AV393" s="83" t="s">
        <v>4181</v>
      </c>
      <c r="AW393" s="78" t="b">
        <v>0</v>
      </c>
      <c r="AX393" s="78" t="s">
        <v>4210</v>
      </c>
      <c r="AY393" s="83" t="s">
        <v>4601</v>
      </c>
      <c r="AZ393" s="78" t="s">
        <v>66</v>
      </c>
      <c r="BA393" s="78" t="str">
        <f>REPLACE(INDEX(GroupVertices[Group],MATCH(Vertices[[#This Row],[Vertex]],GroupVertices[Vertex],0)),1,1,"")</f>
        <v>4</v>
      </c>
      <c r="BB393" s="48"/>
      <c r="BC393" s="48"/>
      <c r="BD393" s="48"/>
      <c r="BE393" s="48"/>
      <c r="BF393" s="48" t="s">
        <v>5399</v>
      </c>
      <c r="BG393" s="48" t="s">
        <v>5420</v>
      </c>
      <c r="BH393" s="119" t="s">
        <v>5462</v>
      </c>
      <c r="BI393" s="119" t="s">
        <v>5488</v>
      </c>
      <c r="BJ393" s="119" t="s">
        <v>5321</v>
      </c>
      <c r="BK393" s="119" t="s">
        <v>5321</v>
      </c>
      <c r="BL393" s="119">
        <v>1</v>
      </c>
      <c r="BM393" s="123">
        <v>0.8620689655172413</v>
      </c>
      <c r="BN393" s="119">
        <v>1</v>
      </c>
      <c r="BO393" s="123">
        <v>0.8620689655172413</v>
      </c>
      <c r="BP393" s="119">
        <v>0</v>
      </c>
      <c r="BQ393" s="123">
        <v>0</v>
      </c>
      <c r="BR393" s="119">
        <v>114</v>
      </c>
      <c r="BS393" s="123">
        <v>98.27586206896552</v>
      </c>
      <c r="BT393" s="119">
        <v>116</v>
      </c>
      <c r="BU393" s="2"/>
      <c r="BV393" s="3"/>
      <c r="BW393" s="3"/>
      <c r="BX393" s="3"/>
      <c r="BY393" s="3"/>
    </row>
    <row r="394" spans="1:77" ht="41.45" customHeight="1">
      <c r="A394" s="64" t="s">
        <v>598</v>
      </c>
      <c r="C394" s="65"/>
      <c r="D394" s="65" t="s">
        <v>64</v>
      </c>
      <c r="E394" s="66">
        <v>162.88561769051614</v>
      </c>
      <c r="F394" s="68">
        <v>99.99887826360167</v>
      </c>
      <c r="G394" s="103" t="s">
        <v>1063</v>
      </c>
      <c r="H394" s="65"/>
      <c r="I394" s="69" t="s">
        <v>598</v>
      </c>
      <c r="J394" s="70"/>
      <c r="K394" s="70"/>
      <c r="L394" s="69" t="s">
        <v>5018</v>
      </c>
      <c r="M394" s="73">
        <v>1.3738373503487573</v>
      </c>
      <c r="N394" s="74">
        <v>8983.5078125</v>
      </c>
      <c r="O394" s="74">
        <v>2705.063232421875</v>
      </c>
      <c r="P394" s="75"/>
      <c r="Q394" s="76"/>
      <c r="R394" s="76"/>
      <c r="S394" s="88"/>
      <c r="T394" s="48">
        <v>0</v>
      </c>
      <c r="U394" s="48">
        <v>5</v>
      </c>
      <c r="V394" s="49">
        <v>141.560823</v>
      </c>
      <c r="W394" s="49">
        <v>0.001106</v>
      </c>
      <c r="X394" s="49">
        <v>0.005674</v>
      </c>
      <c r="Y394" s="49">
        <v>1.612907</v>
      </c>
      <c r="Z394" s="49">
        <v>0.25</v>
      </c>
      <c r="AA394" s="49">
        <v>0</v>
      </c>
      <c r="AB394" s="71">
        <v>394</v>
      </c>
      <c r="AC394" s="71"/>
      <c r="AD394" s="72"/>
      <c r="AE394" s="78" t="s">
        <v>3072</v>
      </c>
      <c r="AF394" s="78">
        <v>174</v>
      </c>
      <c r="AG394" s="78">
        <v>422</v>
      </c>
      <c r="AH394" s="78">
        <v>1471</v>
      </c>
      <c r="AI394" s="78">
        <v>1843</v>
      </c>
      <c r="AJ394" s="78"/>
      <c r="AK394" s="78" t="s">
        <v>3431</v>
      </c>
      <c r="AL394" s="78" t="s">
        <v>3457</v>
      </c>
      <c r="AM394" s="83" t="s">
        <v>3702</v>
      </c>
      <c r="AN394" s="78"/>
      <c r="AO394" s="80">
        <v>42005.884675925925</v>
      </c>
      <c r="AP394" s="83" t="s">
        <v>4159</v>
      </c>
      <c r="AQ394" s="78" t="b">
        <v>0</v>
      </c>
      <c r="AR394" s="78" t="b">
        <v>0</v>
      </c>
      <c r="AS394" s="78" t="b">
        <v>0</v>
      </c>
      <c r="AT394" s="78"/>
      <c r="AU394" s="78">
        <v>12</v>
      </c>
      <c r="AV394" s="83" t="s">
        <v>4181</v>
      </c>
      <c r="AW394" s="78" t="b">
        <v>0</v>
      </c>
      <c r="AX394" s="78" t="s">
        <v>4210</v>
      </c>
      <c r="AY394" s="83" t="s">
        <v>4602</v>
      </c>
      <c r="AZ394" s="78" t="s">
        <v>66</v>
      </c>
      <c r="BA394" s="78" t="str">
        <f>REPLACE(INDEX(GroupVertices[Group],MATCH(Vertices[[#This Row],[Vertex]],GroupVertices[Vertex],0)),1,1,"")</f>
        <v>4</v>
      </c>
      <c r="BB394" s="48"/>
      <c r="BC394" s="48"/>
      <c r="BD394" s="48"/>
      <c r="BE394" s="48"/>
      <c r="BF394" s="48" t="s">
        <v>5394</v>
      </c>
      <c r="BG394" s="48" t="s">
        <v>5394</v>
      </c>
      <c r="BH394" s="119" t="s">
        <v>5463</v>
      </c>
      <c r="BI394" s="119" t="s">
        <v>5482</v>
      </c>
      <c r="BJ394" s="119" t="s">
        <v>5320</v>
      </c>
      <c r="BK394" s="119" t="s">
        <v>5320</v>
      </c>
      <c r="BL394" s="119">
        <v>4</v>
      </c>
      <c r="BM394" s="123">
        <v>1.550387596899225</v>
      </c>
      <c r="BN394" s="119">
        <v>1</v>
      </c>
      <c r="BO394" s="123">
        <v>0.3875968992248062</v>
      </c>
      <c r="BP394" s="119">
        <v>0</v>
      </c>
      <c r="BQ394" s="123">
        <v>0</v>
      </c>
      <c r="BR394" s="119">
        <v>253</v>
      </c>
      <c r="BS394" s="123">
        <v>98.06201550387597</v>
      </c>
      <c r="BT394" s="119">
        <v>258</v>
      </c>
      <c r="BU394" s="2"/>
      <c r="BV394" s="3"/>
      <c r="BW394" s="3"/>
      <c r="BX394" s="3"/>
      <c r="BY394" s="3"/>
    </row>
    <row r="395" spans="1:77" ht="41.45" customHeight="1">
      <c r="A395" s="64" t="s">
        <v>600</v>
      </c>
      <c r="C395" s="65"/>
      <c r="D395" s="65" t="s">
        <v>64</v>
      </c>
      <c r="E395" s="66">
        <v>186.38176855075005</v>
      </c>
      <c r="F395" s="68">
        <v>99.96911769318542</v>
      </c>
      <c r="G395" s="103" t="s">
        <v>1064</v>
      </c>
      <c r="H395" s="65"/>
      <c r="I395" s="69" t="s">
        <v>600</v>
      </c>
      <c r="J395" s="70"/>
      <c r="K395" s="70"/>
      <c r="L395" s="69" t="s">
        <v>5019</v>
      </c>
      <c r="M395" s="73">
        <v>11.292043451070763</v>
      </c>
      <c r="N395" s="74">
        <v>7256.66259765625</v>
      </c>
      <c r="O395" s="74">
        <v>5456.7822265625</v>
      </c>
      <c r="P395" s="75"/>
      <c r="Q395" s="76"/>
      <c r="R395" s="76"/>
      <c r="S395" s="88"/>
      <c r="T395" s="48">
        <v>0</v>
      </c>
      <c r="U395" s="48">
        <v>1</v>
      </c>
      <c r="V395" s="49">
        <v>0</v>
      </c>
      <c r="W395" s="49">
        <v>0.000877</v>
      </c>
      <c r="X395" s="49">
        <v>0.001844</v>
      </c>
      <c r="Y395" s="49">
        <v>0.485296</v>
      </c>
      <c r="Z395" s="49">
        <v>0</v>
      </c>
      <c r="AA395" s="49">
        <v>0</v>
      </c>
      <c r="AB395" s="71">
        <v>395</v>
      </c>
      <c r="AC395" s="71"/>
      <c r="AD395" s="72"/>
      <c r="AE395" s="78" t="s">
        <v>3073</v>
      </c>
      <c r="AF395" s="78">
        <v>2799</v>
      </c>
      <c r="AG395" s="78">
        <v>11618</v>
      </c>
      <c r="AH395" s="78">
        <v>35082</v>
      </c>
      <c r="AI395" s="78">
        <v>90891</v>
      </c>
      <c r="AJ395" s="78"/>
      <c r="AK395" s="78" t="s">
        <v>3432</v>
      </c>
      <c r="AL395" s="78" t="s">
        <v>3679</v>
      </c>
      <c r="AM395" s="83" t="s">
        <v>3829</v>
      </c>
      <c r="AN395" s="78"/>
      <c r="AO395" s="80">
        <v>41390.75817129629</v>
      </c>
      <c r="AP395" s="83" t="s">
        <v>4160</v>
      </c>
      <c r="AQ395" s="78" t="b">
        <v>0</v>
      </c>
      <c r="AR395" s="78" t="b">
        <v>0</v>
      </c>
      <c r="AS395" s="78" t="b">
        <v>0</v>
      </c>
      <c r="AT395" s="78"/>
      <c r="AU395" s="78">
        <v>447</v>
      </c>
      <c r="AV395" s="83" t="s">
        <v>4196</v>
      </c>
      <c r="AW395" s="78" t="b">
        <v>0</v>
      </c>
      <c r="AX395" s="78" t="s">
        <v>4210</v>
      </c>
      <c r="AY395" s="83" t="s">
        <v>4603</v>
      </c>
      <c r="AZ395" s="78" t="s">
        <v>66</v>
      </c>
      <c r="BA395" s="78" t="str">
        <f>REPLACE(INDEX(GroupVertices[Group],MATCH(Vertices[[#This Row],[Vertex]],GroupVertices[Vertex],0)),1,1,"")</f>
        <v>2</v>
      </c>
      <c r="BB395" s="48"/>
      <c r="BC395" s="48"/>
      <c r="BD395" s="48"/>
      <c r="BE395" s="48"/>
      <c r="BF395" s="48" t="s">
        <v>661</v>
      </c>
      <c r="BG395" s="48" t="s">
        <v>661</v>
      </c>
      <c r="BH395" s="119" t="s">
        <v>5447</v>
      </c>
      <c r="BI395" s="119" t="s">
        <v>5447</v>
      </c>
      <c r="BJ395" s="119" t="s">
        <v>5321</v>
      </c>
      <c r="BK395" s="119" t="s">
        <v>5321</v>
      </c>
      <c r="BL395" s="119">
        <v>0</v>
      </c>
      <c r="BM395" s="123">
        <v>0</v>
      </c>
      <c r="BN395" s="119">
        <v>0</v>
      </c>
      <c r="BO395" s="123">
        <v>0</v>
      </c>
      <c r="BP395" s="119">
        <v>0</v>
      </c>
      <c r="BQ395" s="123">
        <v>0</v>
      </c>
      <c r="BR395" s="119">
        <v>42</v>
      </c>
      <c r="BS395" s="123">
        <v>100</v>
      </c>
      <c r="BT395" s="119">
        <v>42</v>
      </c>
      <c r="BU395" s="2"/>
      <c r="BV395" s="3"/>
      <c r="BW395" s="3"/>
      <c r="BX395" s="3"/>
      <c r="BY395" s="3"/>
    </row>
    <row r="396" spans="1:77" ht="41.45" customHeight="1">
      <c r="A396" s="64" t="s">
        <v>601</v>
      </c>
      <c r="C396" s="65"/>
      <c r="D396" s="65" t="s">
        <v>64</v>
      </c>
      <c r="E396" s="66">
        <v>163.03042247877588</v>
      </c>
      <c r="F396" s="68">
        <v>99.99869485172611</v>
      </c>
      <c r="G396" s="103" t="s">
        <v>1065</v>
      </c>
      <c r="H396" s="65"/>
      <c r="I396" s="69" t="s">
        <v>601</v>
      </c>
      <c r="J396" s="70"/>
      <c r="K396" s="70"/>
      <c r="L396" s="69" t="s">
        <v>5020</v>
      </c>
      <c r="M396" s="73">
        <v>1.4349624147422744</v>
      </c>
      <c r="N396" s="74">
        <v>4928.5068359375</v>
      </c>
      <c r="O396" s="74">
        <v>8546.2802734375</v>
      </c>
      <c r="P396" s="75"/>
      <c r="Q396" s="76"/>
      <c r="R396" s="76"/>
      <c r="S396" s="88"/>
      <c r="T396" s="48">
        <v>0</v>
      </c>
      <c r="U396" s="48">
        <v>1</v>
      </c>
      <c r="V396" s="49">
        <v>0</v>
      </c>
      <c r="W396" s="49">
        <v>0.000877</v>
      </c>
      <c r="X396" s="49">
        <v>0.001844</v>
      </c>
      <c r="Y396" s="49">
        <v>0.485296</v>
      </c>
      <c r="Z396" s="49">
        <v>0</v>
      </c>
      <c r="AA396" s="49">
        <v>0</v>
      </c>
      <c r="AB396" s="71">
        <v>396</v>
      </c>
      <c r="AC396" s="71"/>
      <c r="AD396" s="72"/>
      <c r="AE396" s="78" t="s">
        <v>3074</v>
      </c>
      <c r="AF396" s="78">
        <v>168</v>
      </c>
      <c r="AG396" s="78">
        <v>491</v>
      </c>
      <c r="AH396" s="78">
        <v>11045</v>
      </c>
      <c r="AI396" s="78">
        <v>905</v>
      </c>
      <c r="AJ396" s="78"/>
      <c r="AK396" s="78" t="s">
        <v>3433</v>
      </c>
      <c r="AL396" s="78" t="s">
        <v>3684</v>
      </c>
      <c r="AM396" s="83" t="s">
        <v>3830</v>
      </c>
      <c r="AN396" s="78"/>
      <c r="AO396" s="80">
        <v>42208.42741898148</v>
      </c>
      <c r="AP396" s="83" t="s">
        <v>4161</v>
      </c>
      <c r="AQ396" s="78" t="b">
        <v>0</v>
      </c>
      <c r="AR396" s="78" t="b">
        <v>0</v>
      </c>
      <c r="AS396" s="78" t="b">
        <v>0</v>
      </c>
      <c r="AT396" s="78"/>
      <c r="AU396" s="78">
        <v>18</v>
      </c>
      <c r="AV396" s="83" t="s">
        <v>4181</v>
      </c>
      <c r="AW396" s="78" t="b">
        <v>0</v>
      </c>
      <c r="AX396" s="78" t="s">
        <v>4210</v>
      </c>
      <c r="AY396" s="83" t="s">
        <v>4604</v>
      </c>
      <c r="AZ396" s="78" t="s">
        <v>66</v>
      </c>
      <c r="BA396" s="78" t="str">
        <f>REPLACE(INDEX(GroupVertices[Group],MATCH(Vertices[[#This Row],[Vertex]],GroupVertices[Vertex],0)),1,1,"")</f>
        <v>2</v>
      </c>
      <c r="BB396" s="48"/>
      <c r="BC396" s="48"/>
      <c r="BD396" s="48"/>
      <c r="BE396" s="48"/>
      <c r="BF396" s="48" t="s">
        <v>661</v>
      </c>
      <c r="BG396" s="48" t="s">
        <v>661</v>
      </c>
      <c r="BH396" s="119" t="s">
        <v>5447</v>
      </c>
      <c r="BI396" s="119" t="s">
        <v>5447</v>
      </c>
      <c r="BJ396" s="119" t="s">
        <v>5321</v>
      </c>
      <c r="BK396" s="119" t="s">
        <v>5321</v>
      </c>
      <c r="BL396" s="119">
        <v>0</v>
      </c>
      <c r="BM396" s="123">
        <v>0</v>
      </c>
      <c r="BN396" s="119">
        <v>0</v>
      </c>
      <c r="BO396" s="123">
        <v>0</v>
      </c>
      <c r="BP396" s="119">
        <v>0</v>
      </c>
      <c r="BQ396" s="123">
        <v>0</v>
      </c>
      <c r="BR396" s="119">
        <v>42</v>
      </c>
      <c r="BS396" s="123">
        <v>100</v>
      </c>
      <c r="BT396" s="119">
        <v>42</v>
      </c>
      <c r="BU396" s="2"/>
      <c r="BV396" s="3"/>
      <c r="BW396" s="3"/>
      <c r="BX396" s="3"/>
      <c r="BY396" s="3"/>
    </row>
    <row r="397" spans="1:77" ht="41.45" customHeight="1">
      <c r="A397" s="64" t="s">
        <v>602</v>
      </c>
      <c r="C397" s="65"/>
      <c r="D397" s="65" t="s">
        <v>64</v>
      </c>
      <c r="E397" s="66">
        <v>164.35675039443038</v>
      </c>
      <c r="F397" s="68">
        <v>99.99701490527175</v>
      </c>
      <c r="G397" s="103" t="s">
        <v>1066</v>
      </c>
      <c r="H397" s="65"/>
      <c r="I397" s="69" t="s">
        <v>602</v>
      </c>
      <c r="J397" s="70"/>
      <c r="K397" s="70"/>
      <c r="L397" s="69" t="s">
        <v>5021</v>
      </c>
      <c r="M397" s="73">
        <v>1.9948325697669536</v>
      </c>
      <c r="N397" s="74">
        <v>5323.310546875</v>
      </c>
      <c r="O397" s="74">
        <v>6765.53759765625</v>
      </c>
      <c r="P397" s="75"/>
      <c r="Q397" s="76"/>
      <c r="R397" s="76"/>
      <c r="S397" s="88"/>
      <c r="T397" s="48">
        <v>0</v>
      </c>
      <c r="U397" s="48">
        <v>1</v>
      </c>
      <c r="V397" s="49">
        <v>0</v>
      </c>
      <c r="W397" s="49">
        <v>0.000877</v>
      </c>
      <c r="X397" s="49">
        <v>0.001844</v>
      </c>
      <c r="Y397" s="49">
        <v>0.485296</v>
      </c>
      <c r="Z397" s="49">
        <v>0</v>
      </c>
      <c r="AA397" s="49">
        <v>0</v>
      </c>
      <c r="AB397" s="71">
        <v>397</v>
      </c>
      <c r="AC397" s="71"/>
      <c r="AD397" s="72"/>
      <c r="AE397" s="78" t="s">
        <v>3075</v>
      </c>
      <c r="AF397" s="78">
        <v>2320</v>
      </c>
      <c r="AG397" s="78">
        <v>1123</v>
      </c>
      <c r="AH397" s="78">
        <v>40687</v>
      </c>
      <c r="AI397" s="78">
        <v>71388</v>
      </c>
      <c r="AJ397" s="78"/>
      <c r="AK397" s="78" t="s">
        <v>3434</v>
      </c>
      <c r="AL397" s="78" t="s">
        <v>3564</v>
      </c>
      <c r="AM397" s="83" t="s">
        <v>3831</v>
      </c>
      <c r="AN397" s="78"/>
      <c r="AO397" s="80">
        <v>40562.77810185185</v>
      </c>
      <c r="AP397" s="83" t="s">
        <v>4162</v>
      </c>
      <c r="AQ397" s="78" t="b">
        <v>0</v>
      </c>
      <c r="AR397" s="78" t="b">
        <v>0</v>
      </c>
      <c r="AS397" s="78" t="b">
        <v>1</v>
      </c>
      <c r="AT397" s="78"/>
      <c r="AU397" s="78">
        <v>111</v>
      </c>
      <c r="AV397" s="83" t="s">
        <v>4181</v>
      </c>
      <c r="AW397" s="78" t="b">
        <v>0</v>
      </c>
      <c r="AX397" s="78" t="s">
        <v>4210</v>
      </c>
      <c r="AY397" s="83" t="s">
        <v>4605</v>
      </c>
      <c r="AZ397" s="78" t="s">
        <v>66</v>
      </c>
      <c r="BA397" s="78" t="str">
        <f>REPLACE(INDEX(GroupVertices[Group],MATCH(Vertices[[#This Row],[Vertex]],GroupVertices[Vertex],0)),1,1,"")</f>
        <v>2</v>
      </c>
      <c r="BB397" s="48"/>
      <c r="BC397" s="48"/>
      <c r="BD397" s="48"/>
      <c r="BE397" s="48"/>
      <c r="BF397" s="48" t="s">
        <v>661</v>
      </c>
      <c r="BG397" s="48" t="s">
        <v>661</v>
      </c>
      <c r="BH397" s="119" t="s">
        <v>5447</v>
      </c>
      <c r="BI397" s="119" t="s">
        <v>5447</v>
      </c>
      <c r="BJ397" s="119" t="s">
        <v>5321</v>
      </c>
      <c r="BK397" s="119" t="s">
        <v>5321</v>
      </c>
      <c r="BL397" s="119">
        <v>0</v>
      </c>
      <c r="BM397" s="123">
        <v>0</v>
      </c>
      <c r="BN397" s="119">
        <v>0</v>
      </c>
      <c r="BO397" s="123">
        <v>0</v>
      </c>
      <c r="BP397" s="119">
        <v>0</v>
      </c>
      <c r="BQ397" s="123">
        <v>0</v>
      </c>
      <c r="BR397" s="119">
        <v>42</v>
      </c>
      <c r="BS397" s="123">
        <v>100</v>
      </c>
      <c r="BT397" s="119">
        <v>42</v>
      </c>
      <c r="BU397" s="2"/>
      <c r="BV397" s="3"/>
      <c r="BW397" s="3"/>
      <c r="BX397" s="3"/>
      <c r="BY397" s="3"/>
    </row>
    <row r="398" spans="1:77" ht="41.45" customHeight="1">
      <c r="A398" s="64" t="s">
        <v>603</v>
      </c>
      <c r="C398" s="65"/>
      <c r="D398" s="65" t="s">
        <v>64</v>
      </c>
      <c r="E398" s="66">
        <v>162.04197240239412</v>
      </c>
      <c r="F398" s="68">
        <v>99.99994683713751</v>
      </c>
      <c r="G398" s="103" t="s">
        <v>723</v>
      </c>
      <c r="H398" s="65"/>
      <c r="I398" s="69" t="s">
        <v>603</v>
      </c>
      <c r="J398" s="70"/>
      <c r="K398" s="70"/>
      <c r="L398" s="69" t="s">
        <v>5022</v>
      </c>
      <c r="M398" s="73">
        <v>1.0177174099691355</v>
      </c>
      <c r="N398" s="74">
        <v>7174.583984375</v>
      </c>
      <c r="O398" s="74">
        <v>5013.767578125</v>
      </c>
      <c r="P398" s="75"/>
      <c r="Q398" s="76"/>
      <c r="R398" s="76"/>
      <c r="S398" s="88"/>
      <c r="T398" s="48">
        <v>0</v>
      </c>
      <c r="U398" s="48">
        <v>1</v>
      </c>
      <c r="V398" s="49">
        <v>0</v>
      </c>
      <c r="W398" s="49">
        <v>0.000877</v>
      </c>
      <c r="X398" s="49">
        <v>0.001844</v>
      </c>
      <c r="Y398" s="49">
        <v>0.485296</v>
      </c>
      <c r="Z398" s="49">
        <v>0</v>
      </c>
      <c r="AA398" s="49">
        <v>0</v>
      </c>
      <c r="AB398" s="71">
        <v>398</v>
      </c>
      <c r="AC398" s="71"/>
      <c r="AD398" s="72"/>
      <c r="AE398" s="78" t="s">
        <v>3076</v>
      </c>
      <c r="AF398" s="78">
        <v>178</v>
      </c>
      <c r="AG398" s="78">
        <v>20</v>
      </c>
      <c r="AH398" s="78">
        <v>2923</v>
      </c>
      <c r="AI398" s="78">
        <v>1139</v>
      </c>
      <c r="AJ398" s="78"/>
      <c r="AK398" s="78" t="s">
        <v>3435</v>
      </c>
      <c r="AL398" s="78" t="s">
        <v>3685</v>
      </c>
      <c r="AM398" s="78"/>
      <c r="AN398" s="78"/>
      <c r="AO398" s="80">
        <v>42063.998715277776</v>
      </c>
      <c r="AP398" s="78"/>
      <c r="AQ398" s="78" t="b">
        <v>0</v>
      </c>
      <c r="AR398" s="78" t="b">
        <v>1</v>
      </c>
      <c r="AS398" s="78" t="b">
        <v>1</v>
      </c>
      <c r="AT398" s="78"/>
      <c r="AU398" s="78">
        <v>2</v>
      </c>
      <c r="AV398" s="83" t="s">
        <v>4181</v>
      </c>
      <c r="AW398" s="78" t="b">
        <v>0</v>
      </c>
      <c r="AX398" s="78" t="s">
        <v>4210</v>
      </c>
      <c r="AY398" s="83" t="s">
        <v>4606</v>
      </c>
      <c r="AZ398" s="78" t="s">
        <v>66</v>
      </c>
      <c r="BA398" s="78" t="str">
        <f>REPLACE(INDEX(GroupVertices[Group],MATCH(Vertices[[#This Row],[Vertex]],GroupVertices[Vertex],0)),1,1,"")</f>
        <v>2</v>
      </c>
      <c r="BB398" s="48"/>
      <c r="BC398" s="48"/>
      <c r="BD398" s="48"/>
      <c r="BE398" s="48"/>
      <c r="BF398" s="48" t="s">
        <v>661</v>
      </c>
      <c r="BG398" s="48" t="s">
        <v>661</v>
      </c>
      <c r="BH398" s="119" t="s">
        <v>5447</v>
      </c>
      <c r="BI398" s="119" t="s">
        <v>5447</v>
      </c>
      <c r="BJ398" s="119" t="s">
        <v>5321</v>
      </c>
      <c r="BK398" s="119" t="s">
        <v>5321</v>
      </c>
      <c r="BL398" s="119">
        <v>0</v>
      </c>
      <c r="BM398" s="123">
        <v>0</v>
      </c>
      <c r="BN398" s="119">
        <v>0</v>
      </c>
      <c r="BO398" s="123">
        <v>0</v>
      </c>
      <c r="BP398" s="119">
        <v>0</v>
      </c>
      <c r="BQ398" s="123">
        <v>0</v>
      </c>
      <c r="BR398" s="119">
        <v>42</v>
      </c>
      <c r="BS398" s="123">
        <v>100</v>
      </c>
      <c r="BT398" s="119">
        <v>42</v>
      </c>
      <c r="BU398" s="2"/>
      <c r="BV398" s="3"/>
      <c r="BW398" s="3"/>
      <c r="BX398" s="3"/>
      <c r="BY398" s="3"/>
    </row>
    <row r="399" spans="1:77" ht="41.45" customHeight="1">
      <c r="A399" s="64" t="s">
        <v>604</v>
      </c>
      <c r="C399" s="65"/>
      <c r="D399" s="65" t="s">
        <v>64</v>
      </c>
      <c r="E399" s="66">
        <v>162.14690340837944</v>
      </c>
      <c r="F399" s="68">
        <v>99.99981392998131</v>
      </c>
      <c r="G399" s="103" t="s">
        <v>1067</v>
      </c>
      <c r="H399" s="65"/>
      <c r="I399" s="69" t="s">
        <v>604</v>
      </c>
      <c r="J399" s="70"/>
      <c r="K399" s="70"/>
      <c r="L399" s="69" t="s">
        <v>5023</v>
      </c>
      <c r="M399" s="73">
        <v>1.062010934891974</v>
      </c>
      <c r="N399" s="74">
        <v>5736.1923828125</v>
      </c>
      <c r="O399" s="74">
        <v>4175.513671875</v>
      </c>
      <c r="P399" s="75"/>
      <c r="Q399" s="76"/>
      <c r="R399" s="76"/>
      <c r="S399" s="88"/>
      <c r="T399" s="48">
        <v>0</v>
      </c>
      <c r="U399" s="48">
        <v>1</v>
      </c>
      <c r="V399" s="49">
        <v>0</v>
      </c>
      <c r="W399" s="49">
        <v>0.000877</v>
      </c>
      <c r="X399" s="49">
        <v>0.001844</v>
      </c>
      <c r="Y399" s="49">
        <v>0.485296</v>
      </c>
      <c r="Z399" s="49">
        <v>0</v>
      </c>
      <c r="AA399" s="49">
        <v>0</v>
      </c>
      <c r="AB399" s="71">
        <v>399</v>
      </c>
      <c r="AC399" s="71"/>
      <c r="AD399" s="72"/>
      <c r="AE399" s="78" t="s">
        <v>3077</v>
      </c>
      <c r="AF399" s="78">
        <v>586</v>
      </c>
      <c r="AG399" s="78">
        <v>70</v>
      </c>
      <c r="AH399" s="78">
        <v>4556</v>
      </c>
      <c r="AI399" s="78">
        <v>8386</v>
      </c>
      <c r="AJ399" s="78"/>
      <c r="AK399" s="78"/>
      <c r="AL399" s="78"/>
      <c r="AM399" s="78"/>
      <c r="AN399" s="78"/>
      <c r="AO399" s="80">
        <v>39807.903078703705</v>
      </c>
      <c r="AP399" s="78"/>
      <c r="AQ399" s="78" t="b">
        <v>1</v>
      </c>
      <c r="AR399" s="78" t="b">
        <v>0</v>
      </c>
      <c r="AS399" s="78" t="b">
        <v>0</v>
      </c>
      <c r="AT399" s="78"/>
      <c r="AU399" s="78">
        <v>6</v>
      </c>
      <c r="AV399" s="83" t="s">
        <v>4181</v>
      </c>
      <c r="AW399" s="78" t="b">
        <v>0</v>
      </c>
      <c r="AX399" s="78" t="s">
        <v>4210</v>
      </c>
      <c r="AY399" s="83" t="s">
        <v>4607</v>
      </c>
      <c r="AZ399" s="78" t="s">
        <v>66</v>
      </c>
      <c r="BA399" s="78" t="str">
        <f>REPLACE(INDEX(GroupVertices[Group],MATCH(Vertices[[#This Row],[Vertex]],GroupVertices[Vertex],0)),1,1,"")</f>
        <v>2</v>
      </c>
      <c r="BB399" s="48"/>
      <c r="BC399" s="48"/>
      <c r="BD399" s="48"/>
      <c r="BE399" s="48"/>
      <c r="BF399" s="48" t="s">
        <v>661</v>
      </c>
      <c r="BG399" s="48" t="s">
        <v>661</v>
      </c>
      <c r="BH399" s="119" t="s">
        <v>5447</v>
      </c>
      <c r="BI399" s="119" t="s">
        <v>5447</v>
      </c>
      <c r="BJ399" s="119" t="s">
        <v>5321</v>
      </c>
      <c r="BK399" s="119" t="s">
        <v>5321</v>
      </c>
      <c r="BL399" s="119">
        <v>0</v>
      </c>
      <c r="BM399" s="123">
        <v>0</v>
      </c>
      <c r="BN399" s="119">
        <v>0</v>
      </c>
      <c r="BO399" s="123">
        <v>0</v>
      </c>
      <c r="BP399" s="119">
        <v>0</v>
      </c>
      <c r="BQ399" s="123">
        <v>0</v>
      </c>
      <c r="BR399" s="119">
        <v>42</v>
      </c>
      <c r="BS399" s="123">
        <v>100</v>
      </c>
      <c r="BT399" s="119">
        <v>42</v>
      </c>
      <c r="BU399" s="2"/>
      <c r="BV399" s="3"/>
      <c r="BW399" s="3"/>
      <c r="BX399" s="3"/>
      <c r="BY399" s="3"/>
    </row>
    <row r="400" spans="1:77" ht="41.45" customHeight="1">
      <c r="A400" s="64" t="s">
        <v>605</v>
      </c>
      <c r="C400" s="65"/>
      <c r="D400" s="65" t="s">
        <v>64</v>
      </c>
      <c r="E400" s="66">
        <v>163.75444642007463</v>
      </c>
      <c r="F400" s="68">
        <v>99.99777779234834</v>
      </c>
      <c r="G400" s="103" t="s">
        <v>1068</v>
      </c>
      <c r="H400" s="65"/>
      <c r="I400" s="69" t="s">
        <v>605</v>
      </c>
      <c r="J400" s="70"/>
      <c r="K400" s="70"/>
      <c r="L400" s="69" t="s">
        <v>5024</v>
      </c>
      <c r="M400" s="73">
        <v>1.7405877367098603</v>
      </c>
      <c r="N400" s="74">
        <v>5774.4306640625</v>
      </c>
      <c r="O400" s="74">
        <v>3662.069091796875</v>
      </c>
      <c r="P400" s="75"/>
      <c r="Q400" s="76"/>
      <c r="R400" s="76"/>
      <c r="S400" s="88"/>
      <c r="T400" s="48">
        <v>0</v>
      </c>
      <c r="U400" s="48">
        <v>1</v>
      </c>
      <c r="V400" s="49">
        <v>0</v>
      </c>
      <c r="W400" s="49">
        <v>0.000877</v>
      </c>
      <c r="X400" s="49">
        <v>0.001844</v>
      </c>
      <c r="Y400" s="49">
        <v>0.485296</v>
      </c>
      <c r="Z400" s="49">
        <v>0</v>
      </c>
      <c r="AA400" s="49">
        <v>0</v>
      </c>
      <c r="AB400" s="71">
        <v>400</v>
      </c>
      <c r="AC400" s="71"/>
      <c r="AD400" s="72"/>
      <c r="AE400" s="78" t="s">
        <v>3078</v>
      </c>
      <c r="AF400" s="78">
        <v>1468</v>
      </c>
      <c r="AG400" s="78">
        <v>836</v>
      </c>
      <c r="AH400" s="78">
        <v>71343</v>
      </c>
      <c r="AI400" s="78">
        <v>19522</v>
      </c>
      <c r="AJ400" s="78"/>
      <c r="AK400" s="78" t="s">
        <v>3436</v>
      </c>
      <c r="AL400" s="78" t="s">
        <v>3455</v>
      </c>
      <c r="AM400" s="83" t="s">
        <v>3832</v>
      </c>
      <c r="AN400" s="78"/>
      <c r="AO400" s="80">
        <v>39821.368993055556</v>
      </c>
      <c r="AP400" s="83" t="s">
        <v>4163</v>
      </c>
      <c r="AQ400" s="78" t="b">
        <v>0</v>
      </c>
      <c r="AR400" s="78" t="b">
        <v>0</v>
      </c>
      <c r="AS400" s="78" t="b">
        <v>1</v>
      </c>
      <c r="AT400" s="78"/>
      <c r="AU400" s="78">
        <v>184</v>
      </c>
      <c r="AV400" s="83" t="s">
        <v>4187</v>
      </c>
      <c r="AW400" s="78" t="b">
        <v>0</v>
      </c>
      <c r="AX400" s="78" t="s">
        <v>4210</v>
      </c>
      <c r="AY400" s="83" t="s">
        <v>4608</v>
      </c>
      <c r="AZ400" s="78" t="s">
        <v>66</v>
      </c>
      <c r="BA400" s="78" t="str">
        <f>REPLACE(INDEX(GroupVertices[Group],MATCH(Vertices[[#This Row],[Vertex]],GroupVertices[Vertex],0)),1,1,"")</f>
        <v>2</v>
      </c>
      <c r="BB400" s="48"/>
      <c r="BC400" s="48"/>
      <c r="BD400" s="48"/>
      <c r="BE400" s="48"/>
      <c r="BF400" s="48" t="s">
        <v>661</v>
      </c>
      <c r="BG400" s="48" t="s">
        <v>661</v>
      </c>
      <c r="BH400" s="119" t="s">
        <v>5447</v>
      </c>
      <c r="BI400" s="119" t="s">
        <v>5447</v>
      </c>
      <c r="BJ400" s="119" t="s">
        <v>5321</v>
      </c>
      <c r="BK400" s="119" t="s">
        <v>5321</v>
      </c>
      <c r="BL400" s="119">
        <v>0</v>
      </c>
      <c r="BM400" s="123">
        <v>0</v>
      </c>
      <c r="BN400" s="119">
        <v>0</v>
      </c>
      <c r="BO400" s="123">
        <v>0</v>
      </c>
      <c r="BP400" s="119">
        <v>0</v>
      </c>
      <c r="BQ400" s="123">
        <v>0</v>
      </c>
      <c r="BR400" s="119">
        <v>42</v>
      </c>
      <c r="BS400" s="123">
        <v>100</v>
      </c>
      <c r="BT400" s="119">
        <v>42</v>
      </c>
      <c r="BU400" s="2"/>
      <c r="BV400" s="3"/>
      <c r="BW400" s="3"/>
      <c r="BX400" s="3"/>
      <c r="BY400" s="3"/>
    </row>
    <row r="401" spans="1:77" ht="41.45" customHeight="1">
      <c r="A401" s="64" t="s">
        <v>606</v>
      </c>
      <c r="C401" s="65"/>
      <c r="D401" s="65" t="s">
        <v>64</v>
      </c>
      <c r="E401" s="66">
        <v>166.15526783701887</v>
      </c>
      <c r="F401" s="68">
        <v>99.9947368766145</v>
      </c>
      <c r="G401" s="103" t="s">
        <v>1069</v>
      </c>
      <c r="H401" s="65"/>
      <c r="I401" s="69" t="s">
        <v>606</v>
      </c>
      <c r="J401" s="70"/>
      <c r="K401" s="70"/>
      <c r="L401" s="69" t="s">
        <v>5025</v>
      </c>
      <c r="M401" s="73">
        <v>2.754023586944406</v>
      </c>
      <c r="N401" s="74">
        <v>7162.19189453125</v>
      </c>
      <c r="O401" s="74">
        <v>3828.891845703125</v>
      </c>
      <c r="P401" s="75"/>
      <c r="Q401" s="76"/>
      <c r="R401" s="76"/>
      <c r="S401" s="88"/>
      <c r="T401" s="48">
        <v>0</v>
      </c>
      <c r="U401" s="48">
        <v>1</v>
      </c>
      <c r="V401" s="49">
        <v>0</v>
      </c>
      <c r="W401" s="49">
        <v>0.000877</v>
      </c>
      <c r="X401" s="49">
        <v>0.001844</v>
      </c>
      <c r="Y401" s="49">
        <v>0.485296</v>
      </c>
      <c r="Z401" s="49">
        <v>0</v>
      </c>
      <c r="AA401" s="49">
        <v>0</v>
      </c>
      <c r="AB401" s="71">
        <v>401</v>
      </c>
      <c r="AC401" s="71"/>
      <c r="AD401" s="72"/>
      <c r="AE401" s="78" t="s">
        <v>3079</v>
      </c>
      <c r="AF401" s="78">
        <v>2930</v>
      </c>
      <c r="AG401" s="78">
        <v>1980</v>
      </c>
      <c r="AH401" s="78">
        <v>22731</v>
      </c>
      <c r="AI401" s="78">
        <v>20634</v>
      </c>
      <c r="AJ401" s="78"/>
      <c r="AK401" s="78" t="s">
        <v>3437</v>
      </c>
      <c r="AL401" s="78" t="s">
        <v>3686</v>
      </c>
      <c r="AM401" s="83" t="s">
        <v>3833</v>
      </c>
      <c r="AN401" s="78"/>
      <c r="AO401" s="80">
        <v>40394.427777777775</v>
      </c>
      <c r="AP401" s="83" t="s">
        <v>4164</v>
      </c>
      <c r="AQ401" s="78" t="b">
        <v>1</v>
      </c>
      <c r="AR401" s="78" t="b">
        <v>0</v>
      </c>
      <c r="AS401" s="78" t="b">
        <v>1</v>
      </c>
      <c r="AT401" s="78"/>
      <c r="AU401" s="78">
        <v>95</v>
      </c>
      <c r="AV401" s="83" t="s">
        <v>4181</v>
      </c>
      <c r="AW401" s="78" t="b">
        <v>0</v>
      </c>
      <c r="AX401" s="78" t="s">
        <v>4210</v>
      </c>
      <c r="AY401" s="83" t="s">
        <v>4609</v>
      </c>
      <c r="AZ401" s="78" t="s">
        <v>66</v>
      </c>
      <c r="BA401" s="78" t="str">
        <f>REPLACE(INDEX(GroupVertices[Group],MATCH(Vertices[[#This Row],[Vertex]],GroupVertices[Vertex],0)),1,1,"")</f>
        <v>2</v>
      </c>
      <c r="BB401" s="48"/>
      <c r="BC401" s="48"/>
      <c r="BD401" s="48"/>
      <c r="BE401" s="48"/>
      <c r="BF401" s="48" t="s">
        <v>661</v>
      </c>
      <c r="BG401" s="48" t="s">
        <v>661</v>
      </c>
      <c r="BH401" s="119" t="s">
        <v>5447</v>
      </c>
      <c r="BI401" s="119" t="s">
        <v>5447</v>
      </c>
      <c r="BJ401" s="119" t="s">
        <v>5321</v>
      </c>
      <c r="BK401" s="119" t="s">
        <v>5321</v>
      </c>
      <c r="BL401" s="119">
        <v>0</v>
      </c>
      <c r="BM401" s="123">
        <v>0</v>
      </c>
      <c r="BN401" s="119">
        <v>0</v>
      </c>
      <c r="BO401" s="123">
        <v>0</v>
      </c>
      <c r="BP401" s="119">
        <v>0</v>
      </c>
      <c r="BQ401" s="123">
        <v>0</v>
      </c>
      <c r="BR401" s="119">
        <v>42</v>
      </c>
      <c r="BS401" s="123">
        <v>100</v>
      </c>
      <c r="BT401" s="119">
        <v>42</v>
      </c>
      <c r="BU401" s="2"/>
      <c r="BV401" s="3"/>
      <c r="BW401" s="3"/>
      <c r="BX401" s="3"/>
      <c r="BY401" s="3"/>
    </row>
    <row r="402" spans="1:77" ht="41.45" customHeight="1">
      <c r="A402" s="64" t="s">
        <v>607</v>
      </c>
      <c r="C402" s="65"/>
      <c r="D402" s="65" t="s">
        <v>64</v>
      </c>
      <c r="E402" s="66">
        <v>173.55080513886455</v>
      </c>
      <c r="F402" s="68">
        <v>99.98536958024553</v>
      </c>
      <c r="G402" s="103" t="s">
        <v>1070</v>
      </c>
      <c r="H402" s="65"/>
      <c r="I402" s="69" t="s">
        <v>607</v>
      </c>
      <c r="J402" s="70"/>
      <c r="K402" s="70"/>
      <c r="L402" s="69" t="s">
        <v>5026</v>
      </c>
      <c r="M402" s="73">
        <v>5.875831223506066</v>
      </c>
      <c r="N402" s="74">
        <v>6227.875</v>
      </c>
      <c r="O402" s="74">
        <v>3526.466796875</v>
      </c>
      <c r="P402" s="75"/>
      <c r="Q402" s="76"/>
      <c r="R402" s="76"/>
      <c r="S402" s="88"/>
      <c r="T402" s="48">
        <v>0</v>
      </c>
      <c r="U402" s="48">
        <v>1</v>
      </c>
      <c r="V402" s="49">
        <v>0</v>
      </c>
      <c r="W402" s="49">
        <v>0.000877</v>
      </c>
      <c r="X402" s="49">
        <v>0.001844</v>
      </c>
      <c r="Y402" s="49">
        <v>0.485296</v>
      </c>
      <c r="Z402" s="49">
        <v>0</v>
      </c>
      <c r="AA402" s="49">
        <v>0</v>
      </c>
      <c r="AB402" s="71">
        <v>402</v>
      </c>
      <c r="AC402" s="71"/>
      <c r="AD402" s="72"/>
      <c r="AE402" s="78" t="s">
        <v>3080</v>
      </c>
      <c r="AF402" s="78">
        <v>745</v>
      </c>
      <c r="AG402" s="78">
        <v>5504</v>
      </c>
      <c r="AH402" s="78">
        <v>31924</v>
      </c>
      <c r="AI402" s="78">
        <v>9912</v>
      </c>
      <c r="AJ402" s="78"/>
      <c r="AK402" s="78" t="s">
        <v>3438</v>
      </c>
      <c r="AL402" s="78"/>
      <c r="AM402" s="83" t="s">
        <v>3834</v>
      </c>
      <c r="AN402" s="78"/>
      <c r="AO402" s="80">
        <v>42541.36278935185</v>
      </c>
      <c r="AP402" s="83" t="s">
        <v>4165</v>
      </c>
      <c r="AQ402" s="78" t="b">
        <v>1</v>
      </c>
      <c r="AR402" s="78" t="b">
        <v>0</v>
      </c>
      <c r="AS402" s="78" t="b">
        <v>0</v>
      </c>
      <c r="AT402" s="78"/>
      <c r="AU402" s="78">
        <v>110</v>
      </c>
      <c r="AV402" s="78"/>
      <c r="AW402" s="78" t="b">
        <v>0</v>
      </c>
      <c r="AX402" s="78" t="s">
        <v>4210</v>
      </c>
      <c r="AY402" s="83" t="s">
        <v>4610</v>
      </c>
      <c r="AZ402" s="78" t="s">
        <v>66</v>
      </c>
      <c r="BA402" s="78" t="str">
        <f>REPLACE(INDEX(GroupVertices[Group],MATCH(Vertices[[#This Row],[Vertex]],GroupVertices[Vertex],0)),1,1,"")</f>
        <v>2</v>
      </c>
      <c r="BB402" s="48"/>
      <c r="BC402" s="48"/>
      <c r="BD402" s="48"/>
      <c r="BE402" s="48"/>
      <c r="BF402" s="48" t="s">
        <v>661</v>
      </c>
      <c r="BG402" s="48" t="s">
        <v>661</v>
      </c>
      <c r="BH402" s="119" t="s">
        <v>5447</v>
      </c>
      <c r="BI402" s="119" t="s">
        <v>5447</v>
      </c>
      <c r="BJ402" s="119" t="s">
        <v>5321</v>
      </c>
      <c r="BK402" s="119" t="s">
        <v>5321</v>
      </c>
      <c r="BL402" s="119">
        <v>0</v>
      </c>
      <c r="BM402" s="123">
        <v>0</v>
      </c>
      <c r="BN402" s="119">
        <v>0</v>
      </c>
      <c r="BO402" s="123">
        <v>0</v>
      </c>
      <c r="BP402" s="119">
        <v>0</v>
      </c>
      <c r="BQ402" s="123">
        <v>0</v>
      </c>
      <c r="BR402" s="119">
        <v>42</v>
      </c>
      <c r="BS402" s="123">
        <v>100</v>
      </c>
      <c r="BT402" s="119">
        <v>42</v>
      </c>
      <c r="BU402" s="2"/>
      <c r="BV402" s="3"/>
      <c r="BW402" s="3"/>
      <c r="BX402" s="3"/>
      <c r="BY402" s="3"/>
    </row>
    <row r="403" spans="1:77" ht="41.45" customHeight="1">
      <c r="A403" s="64" t="s">
        <v>608</v>
      </c>
      <c r="C403" s="65"/>
      <c r="D403" s="65" t="s">
        <v>64</v>
      </c>
      <c r="E403" s="66">
        <v>171.23812576694797</v>
      </c>
      <c r="F403" s="68">
        <v>99.98829885396817</v>
      </c>
      <c r="G403" s="103" t="s">
        <v>1071</v>
      </c>
      <c r="H403" s="65"/>
      <c r="I403" s="69" t="s">
        <v>608</v>
      </c>
      <c r="J403" s="70"/>
      <c r="K403" s="70"/>
      <c r="L403" s="69" t="s">
        <v>5027</v>
      </c>
      <c r="M403" s="73">
        <v>4.8996019342067045</v>
      </c>
      <c r="N403" s="74">
        <v>7284.16455078125</v>
      </c>
      <c r="O403" s="74">
        <v>8929.6416015625</v>
      </c>
      <c r="P403" s="75"/>
      <c r="Q403" s="76"/>
      <c r="R403" s="76"/>
      <c r="S403" s="88"/>
      <c r="T403" s="48">
        <v>0</v>
      </c>
      <c r="U403" s="48">
        <v>1</v>
      </c>
      <c r="V403" s="49">
        <v>0</v>
      </c>
      <c r="W403" s="49">
        <v>0.000877</v>
      </c>
      <c r="X403" s="49">
        <v>0.001844</v>
      </c>
      <c r="Y403" s="49">
        <v>0.485296</v>
      </c>
      <c r="Z403" s="49">
        <v>0</v>
      </c>
      <c r="AA403" s="49">
        <v>0</v>
      </c>
      <c r="AB403" s="71">
        <v>403</v>
      </c>
      <c r="AC403" s="71"/>
      <c r="AD403" s="72"/>
      <c r="AE403" s="78" t="s">
        <v>3081</v>
      </c>
      <c r="AF403" s="78">
        <v>3139</v>
      </c>
      <c r="AG403" s="78">
        <v>4402</v>
      </c>
      <c r="AH403" s="78">
        <v>74832</v>
      </c>
      <c r="AI403" s="78">
        <v>52770</v>
      </c>
      <c r="AJ403" s="78"/>
      <c r="AK403" s="78" t="s">
        <v>3439</v>
      </c>
      <c r="AL403" s="78" t="s">
        <v>3687</v>
      </c>
      <c r="AM403" s="78"/>
      <c r="AN403" s="78"/>
      <c r="AO403" s="80">
        <v>40987.72615740741</v>
      </c>
      <c r="AP403" s="83" t="s">
        <v>4166</v>
      </c>
      <c r="AQ403" s="78" t="b">
        <v>0</v>
      </c>
      <c r="AR403" s="78" t="b">
        <v>0</v>
      </c>
      <c r="AS403" s="78" t="b">
        <v>0</v>
      </c>
      <c r="AT403" s="78"/>
      <c r="AU403" s="78">
        <v>207</v>
      </c>
      <c r="AV403" s="83" t="s">
        <v>4181</v>
      </c>
      <c r="AW403" s="78" t="b">
        <v>0</v>
      </c>
      <c r="AX403" s="78" t="s">
        <v>4210</v>
      </c>
      <c r="AY403" s="83" t="s">
        <v>4611</v>
      </c>
      <c r="AZ403" s="78" t="s">
        <v>66</v>
      </c>
      <c r="BA403" s="78" t="str">
        <f>REPLACE(INDEX(GroupVertices[Group],MATCH(Vertices[[#This Row],[Vertex]],GroupVertices[Vertex],0)),1,1,"")</f>
        <v>2</v>
      </c>
      <c r="BB403" s="48"/>
      <c r="BC403" s="48"/>
      <c r="BD403" s="48"/>
      <c r="BE403" s="48"/>
      <c r="BF403" s="48" t="s">
        <v>661</v>
      </c>
      <c r="BG403" s="48" t="s">
        <v>661</v>
      </c>
      <c r="BH403" s="119" t="s">
        <v>5447</v>
      </c>
      <c r="BI403" s="119" t="s">
        <v>5447</v>
      </c>
      <c r="BJ403" s="119" t="s">
        <v>5321</v>
      </c>
      <c r="BK403" s="119" t="s">
        <v>5321</v>
      </c>
      <c r="BL403" s="119">
        <v>0</v>
      </c>
      <c r="BM403" s="123">
        <v>0</v>
      </c>
      <c r="BN403" s="119">
        <v>0</v>
      </c>
      <c r="BO403" s="123">
        <v>0</v>
      </c>
      <c r="BP403" s="119">
        <v>0</v>
      </c>
      <c r="BQ403" s="123">
        <v>0</v>
      </c>
      <c r="BR403" s="119">
        <v>42</v>
      </c>
      <c r="BS403" s="123">
        <v>100</v>
      </c>
      <c r="BT403" s="119">
        <v>42</v>
      </c>
      <c r="BU403" s="2"/>
      <c r="BV403" s="3"/>
      <c r="BW403" s="3"/>
      <c r="BX403" s="3"/>
      <c r="BY403" s="3"/>
    </row>
    <row r="404" spans="1:77" ht="41.45" customHeight="1">
      <c r="A404" s="64" t="s">
        <v>609</v>
      </c>
      <c r="C404" s="65"/>
      <c r="D404" s="65" t="s">
        <v>64</v>
      </c>
      <c r="E404" s="66">
        <v>180.57488667952217</v>
      </c>
      <c r="F404" s="68">
        <v>99.97647277520952</v>
      </c>
      <c r="G404" s="103" t="s">
        <v>1072</v>
      </c>
      <c r="H404" s="65"/>
      <c r="I404" s="69" t="s">
        <v>609</v>
      </c>
      <c r="J404" s="70"/>
      <c r="K404" s="70"/>
      <c r="L404" s="69" t="s">
        <v>5028</v>
      </c>
      <c r="M404" s="73">
        <v>8.840839781840877</v>
      </c>
      <c r="N404" s="74">
        <v>5414.4462890625</v>
      </c>
      <c r="O404" s="74">
        <v>9199.802734375</v>
      </c>
      <c r="P404" s="75"/>
      <c r="Q404" s="76"/>
      <c r="R404" s="76"/>
      <c r="S404" s="88"/>
      <c r="T404" s="48">
        <v>0</v>
      </c>
      <c r="U404" s="48">
        <v>1</v>
      </c>
      <c r="V404" s="49">
        <v>0</v>
      </c>
      <c r="W404" s="49">
        <v>0.000877</v>
      </c>
      <c r="X404" s="49">
        <v>0.001844</v>
      </c>
      <c r="Y404" s="49">
        <v>0.485296</v>
      </c>
      <c r="Z404" s="49">
        <v>0</v>
      </c>
      <c r="AA404" s="49">
        <v>0</v>
      </c>
      <c r="AB404" s="71">
        <v>404</v>
      </c>
      <c r="AC404" s="71"/>
      <c r="AD404" s="72"/>
      <c r="AE404" s="78" t="s">
        <v>3082</v>
      </c>
      <c r="AF404" s="78">
        <v>2494</v>
      </c>
      <c r="AG404" s="78">
        <v>8851</v>
      </c>
      <c r="AH404" s="78">
        <v>31335</v>
      </c>
      <c r="AI404" s="78">
        <v>5033</v>
      </c>
      <c r="AJ404" s="78"/>
      <c r="AK404" s="78" t="s">
        <v>3440</v>
      </c>
      <c r="AL404" s="78" t="s">
        <v>3688</v>
      </c>
      <c r="AM404" s="83" t="s">
        <v>3835</v>
      </c>
      <c r="AN404" s="78"/>
      <c r="AO404" s="80">
        <v>40904.70475694445</v>
      </c>
      <c r="AP404" s="83" t="s">
        <v>4167</v>
      </c>
      <c r="AQ404" s="78" t="b">
        <v>1</v>
      </c>
      <c r="AR404" s="78" t="b">
        <v>0</v>
      </c>
      <c r="AS404" s="78" t="b">
        <v>1</v>
      </c>
      <c r="AT404" s="78"/>
      <c r="AU404" s="78">
        <v>324</v>
      </c>
      <c r="AV404" s="83" t="s">
        <v>4181</v>
      </c>
      <c r="AW404" s="78" t="b">
        <v>0</v>
      </c>
      <c r="AX404" s="78" t="s">
        <v>4210</v>
      </c>
      <c r="AY404" s="83" t="s">
        <v>4612</v>
      </c>
      <c r="AZ404" s="78" t="s">
        <v>66</v>
      </c>
      <c r="BA404" s="78" t="str">
        <f>REPLACE(INDEX(GroupVertices[Group],MATCH(Vertices[[#This Row],[Vertex]],GroupVertices[Vertex],0)),1,1,"")</f>
        <v>2</v>
      </c>
      <c r="BB404" s="48"/>
      <c r="BC404" s="48"/>
      <c r="BD404" s="48"/>
      <c r="BE404" s="48"/>
      <c r="BF404" s="48" t="s">
        <v>661</v>
      </c>
      <c r="BG404" s="48" t="s">
        <v>661</v>
      </c>
      <c r="BH404" s="119" t="s">
        <v>5447</v>
      </c>
      <c r="BI404" s="119" t="s">
        <v>5447</v>
      </c>
      <c r="BJ404" s="119" t="s">
        <v>5321</v>
      </c>
      <c r="BK404" s="119" t="s">
        <v>5321</v>
      </c>
      <c r="BL404" s="119">
        <v>0</v>
      </c>
      <c r="BM404" s="123">
        <v>0</v>
      </c>
      <c r="BN404" s="119">
        <v>0</v>
      </c>
      <c r="BO404" s="123">
        <v>0</v>
      </c>
      <c r="BP404" s="119">
        <v>0</v>
      </c>
      <c r="BQ404" s="123">
        <v>0</v>
      </c>
      <c r="BR404" s="119">
        <v>42</v>
      </c>
      <c r="BS404" s="123">
        <v>100</v>
      </c>
      <c r="BT404" s="119">
        <v>42</v>
      </c>
      <c r="BU404" s="2"/>
      <c r="BV404" s="3"/>
      <c r="BW404" s="3"/>
      <c r="BX404" s="3"/>
      <c r="BY404" s="3"/>
    </row>
    <row r="405" spans="1:77" ht="41.45" customHeight="1">
      <c r="A405" s="64" t="s">
        <v>610</v>
      </c>
      <c r="C405" s="65"/>
      <c r="D405" s="65" t="s">
        <v>64</v>
      </c>
      <c r="E405" s="66">
        <v>162.57082467256018</v>
      </c>
      <c r="F405" s="68">
        <v>99.99927698507027</v>
      </c>
      <c r="G405" s="103" t="s">
        <v>1073</v>
      </c>
      <c r="H405" s="65"/>
      <c r="I405" s="69" t="s">
        <v>610</v>
      </c>
      <c r="J405" s="70"/>
      <c r="K405" s="70"/>
      <c r="L405" s="69" t="s">
        <v>5029</v>
      </c>
      <c r="M405" s="73">
        <v>1.2409567755802415</v>
      </c>
      <c r="N405" s="74">
        <v>4392.0234375</v>
      </c>
      <c r="O405" s="74">
        <v>5516.4501953125</v>
      </c>
      <c r="P405" s="75"/>
      <c r="Q405" s="76"/>
      <c r="R405" s="76"/>
      <c r="S405" s="88"/>
      <c r="T405" s="48">
        <v>0</v>
      </c>
      <c r="U405" s="48">
        <v>1</v>
      </c>
      <c r="V405" s="49">
        <v>0</v>
      </c>
      <c r="W405" s="49">
        <v>0.000877</v>
      </c>
      <c r="X405" s="49">
        <v>0.001844</v>
      </c>
      <c r="Y405" s="49">
        <v>0.485296</v>
      </c>
      <c r="Z405" s="49">
        <v>0</v>
      </c>
      <c r="AA405" s="49">
        <v>0</v>
      </c>
      <c r="AB405" s="71">
        <v>405</v>
      </c>
      <c r="AC405" s="71"/>
      <c r="AD405" s="72"/>
      <c r="AE405" s="78" t="s">
        <v>3083</v>
      </c>
      <c r="AF405" s="78">
        <v>905</v>
      </c>
      <c r="AG405" s="78">
        <v>272</v>
      </c>
      <c r="AH405" s="78">
        <v>1917</v>
      </c>
      <c r="AI405" s="78">
        <v>1167</v>
      </c>
      <c r="AJ405" s="78"/>
      <c r="AK405" s="78" t="s">
        <v>3441</v>
      </c>
      <c r="AL405" s="78" t="s">
        <v>3689</v>
      </c>
      <c r="AM405" s="83" t="s">
        <v>3836</v>
      </c>
      <c r="AN405" s="78"/>
      <c r="AO405" s="80">
        <v>40332.78034722222</v>
      </c>
      <c r="AP405" s="83" t="s">
        <v>4168</v>
      </c>
      <c r="AQ405" s="78" t="b">
        <v>0</v>
      </c>
      <c r="AR405" s="78" t="b">
        <v>0</v>
      </c>
      <c r="AS405" s="78" t="b">
        <v>1</v>
      </c>
      <c r="AT405" s="78"/>
      <c r="AU405" s="78">
        <v>25</v>
      </c>
      <c r="AV405" s="83" t="s">
        <v>4198</v>
      </c>
      <c r="AW405" s="78" t="b">
        <v>0</v>
      </c>
      <c r="AX405" s="78" t="s">
        <v>4210</v>
      </c>
      <c r="AY405" s="83" t="s">
        <v>4613</v>
      </c>
      <c r="AZ405" s="78" t="s">
        <v>66</v>
      </c>
      <c r="BA405" s="78" t="str">
        <f>REPLACE(INDEX(GroupVertices[Group],MATCH(Vertices[[#This Row],[Vertex]],GroupVertices[Vertex],0)),1,1,"")</f>
        <v>2</v>
      </c>
      <c r="BB405" s="48"/>
      <c r="BC405" s="48"/>
      <c r="BD405" s="48"/>
      <c r="BE405" s="48"/>
      <c r="BF405" s="48" t="s">
        <v>661</v>
      </c>
      <c r="BG405" s="48" t="s">
        <v>661</v>
      </c>
      <c r="BH405" s="119" t="s">
        <v>5447</v>
      </c>
      <c r="BI405" s="119" t="s">
        <v>5447</v>
      </c>
      <c r="BJ405" s="119" t="s">
        <v>5321</v>
      </c>
      <c r="BK405" s="119" t="s">
        <v>5321</v>
      </c>
      <c r="BL405" s="119">
        <v>0</v>
      </c>
      <c r="BM405" s="123">
        <v>0</v>
      </c>
      <c r="BN405" s="119">
        <v>0</v>
      </c>
      <c r="BO405" s="123">
        <v>0</v>
      </c>
      <c r="BP405" s="119">
        <v>0</v>
      </c>
      <c r="BQ405" s="123">
        <v>0</v>
      </c>
      <c r="BR405" s="119">
        <v>42</v>
      </c>
      <c r="BS405" s="123">
        <v>100</v>
      </c>
      <c r="BT405" s="119">
        <v>42</v>
      </c>
      <c r="BU405" s="2"/>
      <c r="BV405" s="3"/>
      <c r="BW405" s="3"/>
      <c r="BX405" s="3"/>
      <c r="BY405" s="3"/>
    </row>
    <row r="406" spans="1:77" ht="41.45" customHeight="1">
      <c r="A406" s="64" t="s">
        <v>611</v>
      </c>
      <c r="C406" s="65"/>
      <c r="D406" s="65" t="s">
        <v>64</v>
      </c>
      <c r="E406" s="66">
        <v>162.33577921915304</v>
      </c>
      <c r="F406" s="68">
        <v>99.99957469710016</v>
      </c>
      <c r="G406" s="103" t="s">
        <v>1074</v>
      </c>
      <c r="H406" s="65"/>
      <c r="I406" s="69" t="s">
        <v>611</v>
      </c>
      <c r="J406" s="70"/>
      <c r="K406" s="70"/>
      <c r="L406" s="69" t="s">
        <v>5030</v>
      </c>
      <c r="M406" s="73">
        <v>1.1417392797530832</v>
      </c>
      <c r="N406" s="74">
        <v>5679.7900390625</v>
      </c>
      <c r="O406" s="74">
        <v>8664.013671875</v>
      </c>
      <c r="P406" s="75"/>
      <c r="Q406" s="76"/>
      <c r="R406" s="76"/>
      <c r="S406" s="88"/>
      <c r="T406" s="48">
        <v>0</v>
      </c>
      <c r="U406" s="48">
        <v>1</v>
      </c>
      <c r="V406" s="49">
        <v>0</v>
      </c>
      <c r="W406" s="49">
        <v>0.000877</v>
      </c>
      <c r="X406" s="49">
        <v>0.001844</v>
      </c>
      <c r="Y406" s="49">
        <v>0.485296</v>
      </c>
      <c r="Z406" s="49">
        <v>0</v>
      </c>
      <c r="AA406" s="49">
        <v>0</v>
      </c>
      <c r="AB406" s="71">
        <v>406</v>
      </c>
      <c r="AC406" s="71"/>
      <c r="AD406" s="72"/>
      <c r="AE406" s="78" t="s">
        <v>3084</v>
      </c>
      <c r="AF406" s="78">
        <v>950</v>
      </c>
      <c r="AG406" s="78">
        <v>160</v>
      </c>
      <c r="AH406" s="78">
        <v>9515</v>
      </c>
      <c r="AI406" s="78">
        <v>1623</v>
      </c>
      <c r="AJ406" s="78"/>
      <c r="AK406" s="78" t="s">
        <v>3442</v>
      </c>
      <c r="AL406" s="78" t="s">
        <v>3690</v>
      </c>
      <c r="AM406" s="83" t="s">
        <v>3837</v>
      </c>
      <c r="AN406" s="78"/>
      <c r="AO406" s="80">
        <v>41524.930289351854</v>
      </c>
      <c r="AP406" s="83" t="s">
        <v>4169</v>
      </c>
      <c r="AQ406" s="78" t="b">
        <v>0</v>
      </c>
      <c r="AR406" s="78" t="b">
        <v>0</v>
      </c>
      <c r="AS406" s="78" t="b">
        <v>0</v>
      </c>
      <c r="AT406" s="78"/>
      <c r="AU406" s="78">
        <v>2</v>
      </c>
      <c r="AV406" s="83" t="s">
        <v>4191</v>
      </c>
      <c r="AW406" s="78" t="b">
        <v>0</v>
      </c>
      <c r="AX406" s="78" t="s">
        <v>4210</v>
      </c>
      <c r="AY406" s="83" t="s">
        <v>4614</v>
      </c>
      <c r="AZ406" s="78" t="s">
        <v>66</v>
      </c>
      <c r="BA406" s="78" t="str">
        <f>REPLACE(INDEX(GroupVertices[Group],MATCH(Vertices[[#This Row],[Vertex]],GroupVertices[Vertex],0)),1,1,"")</f>
        <v>2</v>
      </c>
      <c r="BB406" s="48"/>
      <c r="BC406" s="48"/>
      <c r="BD406" s="48"/>
      <c r="BE406" s="48"/>
      <c r="BF406" s="48" t="s">
        <v>661</v>
      </c>
      <c r="BG406" s="48" t="s">
        <v>661</v>
      </c>
      <c r="BH406" s="119" t="s">
        <v>5447</v>
      </c>
      <c r="BI406" s="119" t="s">
        <v>5447</v>
      </c>
      <c r="BJ406" s="119" t="s">
        <v>5321</v>
      </c>
      <c r="BK406" s="119" t="s">
        <v>5321</v>
      </c>
      <c r="BL406" s="119">
        <v>0</v>
      </c>
      <c r="BM406" s="123">
        <v>0</v>
      </c>
      <c r="BN406" s="119">
        <v>0</v>
      </c>
      <c r="BO406" s="123">
        <v>0</v>
      </c>
      <c r="BP406" s="119">
        <v>0</v>
      </c>
      <c r="BQ406" s="123">
        <v>0</v>
      </c>
      <c r="BR406" s="119">
        <v>42</v>
      </c>
      <c r="BS406" s="123">
        <v>100</v>
      </c>
      <c r="BT406" s="119">
        <v>42</v>
      </c>
      <c r="BU406" s="2"/>
      <c r="BV406" s="3"/>
      <c r="BW406" s="3"/>
      <c r="BX406" s="3"/>
      <c r="BY406" s="3"/>
    </row>
    <row r="407" spans="1:77" ht="41.45" customHeight="1">
      <c r="A407" s="64" t="s">
        <v>612</v>
      </c>
      <c r="C407" s="65"/>
      <c r="D407" s="65" t="s">
        <v>64</v>
      </c>
      <c r="E407" s="66">
        <v>193.01340812902257</v>
      </c>
      <c r="F407" s="68">
        <v>99.9607179609136</v>
      </c>
      <c r="G407" s="103" t="s">
        <v>1077</v>
      </c>
      <c r="H407" s="65"/>
      <c r="I407" s="69" t="s">
        <v>612</v>
      </c>
      <c r="J407" s="70"/>
      <c r="K407" s="70"/>
      <c r="L407" s="69" t="s">
        <v>5031</v>
      </c>
      <c r="M407" s="73">
        <v>14.091394226194158</v>
      </c>
      <c r="N407" s="74">
        <v>4990.548828125</v>
      </c>
      <c r="O407" s="74">
        <v>6418.712890625</v>
      </c>
      <c r="P407" s="75"/>
      <c r="Q407" s="76"/>
      <c r="R407" s="76"/>
      <c r="S407" s="88"/>
      <c r="T407" s="48">
        <v>0</v>
      </c>
      <c r="U407" s="48">
        <v>2</v>
      </c>
      <c r="V407" s="49">
        <v>0</v>
      </c>
      <c r="W407" s="49">
        <v>0.001103</v>
      </c>
      <c r="X407" s="49">
        <v>0.004674</v>
      </c>
      <c r="Y407" s="49">
        <v>0.829018</v>
      </c>
      <c r="Z407" s="49">
        <v>1</v>
      </c>
      <c r="AA407" s="49">
        <v>0</v>
      </c>
      <c r="AB407" s="71">
        <v>407</v>
      </c>
      <c r="AC407" s="71"/>
      <c r="AD407" s="72"/>
      <c r="AE407" s="78" t="s">
        <v>3085</v>
      </c>
      <c r="AF407" s="78">
        <v>3125</v>
      </c>
      <c r="AG407" s="78">
        <v>14778</v>
      </c>
      <c r="AH407" s="78">
        <v>179627</v>
      </c>
      <c r="AI407" s="78">
        <v>232718</v>
      </c>
      <c r="AJ407" s="78"/>
      <c r="AK407" s="78" t="s">
        <v>3443</v>
      </c>
      <c r="AL407" s="78" t="s">
        <v>3691</v>
      </c>
      <c r="AM407" s="83" t="s">
        <v>3838</v>
      </c>
      <c r="AN407" s="78"/>
      <c r="AO407" s="80">
        <v>41745.89346064815</v>
      </c>
      <c r="AP407" s="83" t="s">
        <v>4170</v>
      </c>
      <c r="AQ407" s="78" t="b">
        <v>0</v>
      </c>
      <c r="AR407" s="78" t="b">
        <v>0</v>
      </c>
      <c r="AS407" s="78" t="b">
        <v>1</v>
      </c>
      <c r="AT407" s="78"/>
      <c r="AU407" s="78">
        <v>460</v>
      </c>
      <c r="AV407" s="83" t="s">
        <v>4181</v>
      </c>
      <c r="AW407" s="78" t="b">
        <v>0</v>
      </c>
      <c r="AX407" s="78" t="s">
        <v>4210</v>
      </c>
      <c r="AY407" s="83" t="s">
        <v>4615</v>
      </c>
      <c r="AZ407" s="78" t="s">
        <v>66</v>
      </c>
      <c r="BA407" s="78" t="str">
        <f>REPLACE(INDEX(GroupVertices[Group],MATCH(Vertices[[#This Row],[Vertex]],GroupVertices[Vertex],0)),1,1,"")</f>
        <v>2</v>
      </c>
      <c r="BB407" s="48"/>
      <c r="BC407" s="48"/>
      <c r="BD407" s="48"/>
      <c r="BE407" s="48"/>
      <c r="BF407" s="48" t="s">
        <v>5389</v>
      </c>
      <c r="BG407" s="48" t="s">
        <v>5389</v>
      </c>
      <c r="BH407" s="119" t="s">
        <v>5447</v>
      </c>
      <c r="BI407" s="119" t="s">
        <v>5447</v>
      </c>
      <c r="BJ407" s="119" t="s">
        <v>5321</v>
      </c>
      <c r="BK407" s="119" t="s">
        <v>5321</v>
      </c>
      <c r="BL407" s="119">
        <v>1</v>
      </c>
      <c r="BM407" s="123">
        <v>1.3157894736842106</v>
      </c>
      <c r="BN407" s="119">
        <v>0</v>
      </c>
      <c r="BO407" s="123">
        <v>0</v>
      </c>
      <c r="BP407" s="119">
        <v>0</v>
      </c>
      <c r="BQ407" s="123">
        <v>0</v>
      </c>
      <c r="BR407" s="119">
        <v>75</v>
      </c>
      <c r="BS407" s="123">
        <v>98.6842105263158</v>
      </c>
      <c r="BT407" s="119">
        <v>76</v>
      </c>
      <c r="BU407" s="2"/>
      <c r="BV407" s="3"/>
      <c r="BW407" s="3"/>
      <c r="BX407" s="3"/>
      <c r="BY407" s="3"/>
    </row>
    <row r="408" spans="1:77" ht="41.45" customHeight="1">
      <c r="A408" s="64" t="s">
        <v>613</v>
      </c>
      <c r="C408" s="65"/>
      <c r="D408" s="65" t="s">
        <v>64</v>
      </c>
      <c r="E408" s="66">
        <v>164.24762214820566</v>
      </c>
      <c r="F408" s="68">
        <v>99.9971531287142</v>
      </c>
      <c r="G408" s="103" t="s">
        <v>1078</v>
      </c>
      <c r="H408" s="65"/>
      <c r="I408" s="69" t="s">
        <v>613</v>
      </c>
      <c r="J408" s="70"/>
      <c r="K408" s="70"/>
      <c r="L408" s="69" t="s">
        <v>5032</v>
      </c>
      <c r="M408" s="73">
        <v>1.9487673038472013</v>
      </c>
      <c r="N408" s="74">
        <v>7822.4794921875</v>
      </c>
      <c r="O408" s="74">
        <v>6599.13134765625</v>
      </c>
      <c r="P408" s="75"/>
      <c r="Q408" s="76"/>
      <c r="R408" s="76"/>
      <c r="S408" s="88"/>
      <c r="T408" s="48">
        <v>0</v>
      </c>
      <c r="U408" s="48">
        <v>1</v>
      </c>
      <c r="V408" s="49">
        <v>0</v>
      </c>
      <c r="W408" s="49">
        <v>0.000877</v>
      </c>
      <c r="X408" s="49">
        <v>0.001844</v>
      </c>
      <c r="Y408" s="49">
        <v>0.485296</v>
      </c>
      <c r="Z408" s="49">
        <v>0</v>
      </c>
      <c r="AA408" s="49">
        <v>0</v>
      </c>
      <c r="AB408" s="71">
        <v>408</v>
      </c>
      <c r="AC408" s="71"/>
      <c r="AD408" s="72"/>
      <c r="AE408" s="78" t="s">
        <v>3086</v>
      </c>
      <c r="AF408" s="78">
        <v>4287</v>
      </c>
      <c r="AG408" s="78">
        <v>1071</v>
      </c>
      <c r="AH408" s="78">
        <v>32242</v>
      </c>
      <c r="AI408" s="78">
        <v>135061</v>
      </c>
      <c r="AJ408" s="78"/>
      <c r="AK408" s="78" t="s">
        <v>3444</v>
      </c>
      <c r="AL408" s="78" t="s">
        <v>3692</v>
      </c>
      <c r="AM408" s="78"/>
      <c r="AN408" s="78"/>
      <c r="AO408" s="80">
        <v>39665.16436342592</v>
      </c>
      <c r="AP408" s="83" t="s">
        <v>4171</v>
      </c>
      <c r="AQ408" s="78" t="b">
        <v>0</v>
      </c>
      <c r="AR408" s="78" t="b">
        <v>0</v>
      </c>
      <c r="AS408" s="78" t="b">
        <v>0</v>
      </c>
      <c r="AT408" s="78"/>
      <c r="AU408" s="78">
        <v>31</v>
      </c>
      <c r="AV408" s="83" t="s">
        <v>4192</v>
      </c>
      <c r="AW408" s="78" t="b">
        <v>0</v>
      </c>
      <c r="AX408" s="78" t="s">
        <v>4210</v>
      </c>
      <c r="AY408" s="83" t="s">
        <v>4616</v>
      </c>
      <c r="AZ408" s="78" t="s">
        <v>66</v>
      </c>
      <c r="BA408" s="78" t="str">
        <f>REPLACE(INDEX(GroupVertices[Group],MATCH(Vertices[[#This Row],[Vertex]],GroupVertices[Vertex],0)),1,1,"")</f>
        <v>2</v>
      </c>
      <c r="BB408" s="48"/>
      <c r="BC408" s="48"/>
      <c r="BD408" s="48"/>
      <c r="BE408" s="48"/>
      <c r="BF408" s="48" t="s">
        <v>661</v>
      </c>
      <c r="BG408" s="48" t="s">
        <v>661</v>
      </c>
      <c r="BH408" s="119" t="s">
        <v>5447</v>
      </c>
      <c r="BI408" s="119" t="s">
        <v>5447</v>
      </c>
      <c r="BJ408" s="119" t="s">
        <v>5321</v>
      </c>
      <c r="BK408" s="119" t="s">
        <v>5321</v>
      </c>
      <c r="BL408" s="119">
        <v>0</v>
      </c>
      <c r="BM408" s="123">
        <v>0</v>
      </c>
      <c r="BN408" s="119">
        <v>0</v>
      </c>
      <c r="BO408" s="123">
        <v>0</v>
      </c>
      <c r="BP408" s="119">
        <v>0</v>
      </c>
      <c r="BQ408" s="123">
        <v>0</v>
      </c>
      <c r="BR408" s="119">
        <v>42</v>
      </c>
      <c r="BS408" s="123">
        <v>100</v>
      </c>
      <c r="BT408" s="119">
        <v>42</v>
      </c>
      <c r="BU408" s="2"/>
      <c r="BV408" s="3"/>
      <c r="BW408" s="3"/>
      <c r="BX408" s="3"/>
      <c r="BY408" s="3"/>
    </row>
    <row r="409" spans="1:77" ht="41.45" customHeight="1">
      <c r="A409" s="64" t="s">
        <v>614</v>
      </c>
      <c r="C409" s="65"/>
      <c r="D409" s="65" t="s">
        <v>64</v>
      </c>
      <c r="E409" s="66">
        <v>167.4920888532719</v>
      </c>
      <c r="F409" s="68">
        <v>99.99304363944451</v>
      </c>
      <c r="G409" s="103" t="s">
        <v>1079</v>
      </c>
      <c r="H409" s="65"/>
      <c r="I409" s="69" t="s">
        <v>614</v>
      </c>
      <c r="J409" s="70"/>
      <c r="K409" s="70"/>
      <c r="L409" s="69" t="s">
        <v>5033</v>
      </c>
      <c r="M409" s="73">
        <v>3.318323094461369</v>
      </c>
      <c r="N409" s="74">
        <v>7739.45947265625</v>
      </c>
      <c r="O409" s="74">
        <v>7683.837890625</v>
      </c>
      <c r="P409" s="75"/>
      <c r="Q409" s="76"/>
      <c r="R409" s="76"/>
      <c r="S409" s="88"/>
      <c r="T409" s="48">
        <v>0</v>
      </c>
      <c r="U409" s="48">
        <v>1</v>
      </c>
      <c r="V409" s="49">
        <v>0</v>
      </c>
      <c r="W409" s="49">
        <v>0.000877</v>
      </c>
      <c r="X409" s="49">
        <v>0.001844</v>
      </c>
      <c r="Y409" s="49">
        <v>0.485296</v>
      </c>
      <c r="Z409" s="49">
        <v>0</v>
      </c>
      <c r="AA409" s="49">
        <v>0</v>
      </c>
      <c r="AB409" s="71">
        <v>409</v>
      </c>
      <c r="AC409" s="71"/>
      <c r="AD409" s="72"/>
      <c r="AE409" s="78" t="s">
        <v>3087</v>
      </c>
      <c r="AF409" s="78">
        <v>5001</v>
      </c>
      <c r="AG409" s="78">
        <v>2617</v>
      </c>
      <c r="AH409" s="78">
        <v>251964</v>
      </c>
      <c r="AI409" s="78">
        <v>152280</v>
      </c>
      <c r="AJ409" s="78"/>
      <c r="AK409" s="78" t="s">
        <v>3445</v>
      </c>
      <c r="AL409" s="78" t="s">
        <v>3693</v>
      </c>
      <c r="AM409" s="83" t="s">
        <v>3839</v>
      </c>
      <c r="AN409" s="78"/>
      <c r="AO409" s="80">
        <v>40663.19971064815</v>
      </c>
      <c r="AP409" s="78"/>
      <c r="AQ409" s="78" t="b">
        <v>0</v>
      </c>
      <c r="AR409" s="78" t="b">
        <v>0</v>
      </c>
      <c r="AS409" s="78" t="b">
        <v>1</v>
      </c>
      <c r="AT409" s="78"/>
      <c r="AU409" s="78">
        <v>228</v>
      </c>
      <c r="AV409" s="83" t="s">
        <v>4196</v>
      </c>
      <c r="AW409" s="78" t="b">
        <v>0</v>
      </c>
      <c r="AX409" s="78" t="s">
        <v>4210</v>
      </c>
      <c r="AY409" s="83" t="s">
        <v>4617</v>
      </c>
      <c r="AZ409" s="78" t="s">
        <v>66</v>
      </c>
      <c r="BA409" s="78" t="str">
        <f>REPLACE(INDEX(GroupVertices[Group],MATCH(Vertices[[#This Row],[Vertex]],GroupVertices[Vertex],0)),1,1,"")</f>
        <v>2</v>
      </c>
      <c r="BB409" s="48"/>
      <c r="BC409" s="48"/>
      <c r="BD409" s="48"/>
      <c r="BE409" s="48"/>
      <c r="BF409" s="48" t="s">
        <v>661</v>
      </c>
      <c r="BG409" s="48" t="s">
        <v>661</v>
      </c>
      <c r="BH409" s="119" t="s">
        <v>5447</v>
      </c>
      <c r="BI409" s="119" t="s">
        <v>5447</v>
      </c>
      <c r="BJ409" s="119" t="s">
        <v>5321</v>
      </c>
      <c r="BK409" s="119" t="s">
        <v>5321</v>
      </c>
      <c r="BL409" s="119">
        <v>0</v>
      </c>
      <c r="BM409" s="123">
        <v>0</v>
      </c>
      <c r="BN409" s="119">
        <v>0</v>
      </c>
      <c r="BO409" s="123">
        <v>0</v>
      </c>
      <c r="BP409" s="119">
        <v>0</v>
      </c>
      <c r="BQ409" s="123">
        <v>0</v>
      </c>
      <c r="BR409" s="119">
        <v>42</v>
      </c>
      <c r="BS409" s="123">
        <v>100</v>
      </c>
      <c r="BT409" s="119">
        <v>42</v>
      </c>
      <c r="BU409" s="2"/>
      <c r="BV409" s="3"/>
      <c r="BW409" s="3"/>
      <c r="BX409" s="3"/>
      <c r="BY409" s="3"/>
    </row>
    <row r="410" spans="1:77" ht="41.45" customHeight="1">
      <c r="A410" s="64" t="s">
        <v>615</v>
      </c>
      <c r="C410" s="65"/>
      <c r="D410" s="65" t="s">
        <v>64</v>
      </c>
      <c r="E410" s="66">
        <v>163.04511281961382</v>
      </c>
      <c r="F410" s="68">
        <v>99.99867624472425</v>
      </c>
      <c r="G410" s="103" t="s">
        <v>1080</v>
      </c>
      <c r="H410" s="65"/>
      <c r="I410" s="69" t="s">
        <v>615</v>
      </c>
      <c r="J410" s="70"/>
      <c r="K410" s="70"/>
      <c r="L410" s="69" t="s">
        <v>5034</v>
      </c>
      <c r="M410" s="73">
        <v>1.4411635082314718</v>
      </c>
      <c r="N410" s="74">
        <v>5733.2783203125</v>
      </c>
      <c r="O410" s="74">
        <v>3807.2509765625</v>
      </c>
      <c r="P410" s="75"/>
      <c r="Q410" s="76"/>
      <c r="R410" s="76"/>
      <c r="S410" s="88"/>
      <c r="T410" s="48">
        <v>0</v>
      </c>
      <c r="U410" s="48">
        <v>1</v>
      </c>
      <c r="V410" s="49">
        <v>0</v>
      </c>
      <c r="W410" s="49">
        <v>0.000877</v>
      </c>
      <c r="X410" s="49">
        <v>0.001844</v>
      </c>
      <c r="Y410" s="49">
        <v>0.485296</v>
      </c>
      <c r="Z410" s="49">
        <v>0</v>
      </c>
      <c r="AA410" s="49">
        <v>0</v>
      </c>
      <c r="AB410" s="71">
        <v>410</v>
      </c>
      <c r="AC410" s="71"/>
      <c r="AD410" s="72"/>
      <c r="AE410" s="78" t="s">
        <v>3088</v>
      </c>
      <c r="AF410" s="78">
        <v>351</v>
      </c>
      <c r="AG410" s="78">
        <v>498</v>
      </c>
      <c r="AH410" s="78">
        <v>1888</v>
      </c>
      <c r="AI410" s="78">
        <v>1524</v>
      </c>
      <c r="AJ410" s="78"/>
      <c r="AK410" s="78" t="s">
        <v>3446</v>
      </c>
      <c r="AL410" s="78" t="s">
        <v>3694</v>
      </c>
      <c r="AM410" s="83" t="s">
        <v>3840</v>
      </c>
      <c r="AN410" s="78"/>
      <c r="AO410" s="80">
        <v>41328.59756944444</v>
      </c>
      <c r="AP410" s="83" t="s">
        <v>4172</v>
      </c>
      <c r="AQ410" s="78" t="b">
        <v>0</v>
      </c>
      <c r="AR410" s="78" t="b">
        <v>0</v>
      </c>
      <c r="AS410" s="78" t="b">
        <v>0</v>
      </c>
      <c r="AT410" s="78"/>
      <c r="AU410" s="78">
        <v>13</v>
      </c>
      <c r="AV410" s="83" t="s">
        <v>4191</v>
      </c>
      <c r="AW410" s="78" t="b">
        <v>0</v>
      </c>
      <c r="AX410" s="78" t="s">
        <v>4210</v>
      </c>
      <c r="AY410" s="83" t="s">
        <v>4618</v>
      </c>
      <c r="AZ410" s="78" t="s">
        <v>66</v>
      </c>
      <c r="BA410" s="78" t="str">
        <f>REPLACE(INDEX(GroupVertices[Group],MATCH(Vertices[[#This Row],[Vertex]],GroupVertices[Vertex],0)),1,1,"")</f>
        <v>2</v>
      </c>
      <c r="BB410" s="48"/>
      <c r="BC410" s="48"/>
      <c r="BD410" s="48"/>
      <c r="BE410" s="48"/>
      <c r="BF410" s="48" t="s">
        <v>661</v>
      </c>
      <c r="BG410" s="48" t="s">
        <v>661</v>
      </c>
      <c r="BH410" s="119" t="s">
        <v>5447</v>
      </c>
      <c r="BI410" s="119" t="s">
        <v>5447</v>
      </c>
      <c r="BJ410" s="119" t="s">
        <v>5321</v>
      </c>
      <c r="BK410" s="119" t="s">
        <v>5321</v>
      </c>
      <c r="BL410" s="119">
        <v>0</v>
      </c>
      <c r="BM410" s="123">
        <v>0</v>
      </c>
      <c r="BN410" s="119">
        <v>0</v>
      </c>
      <c r="BO410" s="123">
        <v>0</v>
      </c>
      <c r="BP410" s="119">
        <v>0</v>
      </c>
      <c r="BQ410" s="123">
        <v>0</v>
      </c>
      <c r="BR410" s="119">
        <v>42</v>
      </c>
      <c r="BS410" s="123">
        <v>100</v>
      </c>
      <c r="BT410" s="119">
        <v>42</v>
      </c>
      <c r="BU410" s="2"/>
      <c r="BV410" s="3"/>
      <c r="BW410" s="3"/>
      <c r="BX410" s="3"/>
      <c r="BY410" s="3"/>
    </row>
    <row r="411" spans="1:77" ht="41.45" customHeight="1">
      <c r="A411" s="64" t="s">
        <v>616</v>
      </c>
      <c r="C411" s="65"/>
      <c r="D411" s="65" t="s">
        <v>64</v>
      </c>
      <c r="E411" s="66">
        <v>162.84364528812202</v>
      </c>
      <c r="F411" s="68">
        <v>99.99893142646415</v>
      </c>
      <c r="G411" s="103" t="s">
        <v>1081</v>
      </c>
      <c r="H411" s="65"/>
      <c r="I411" s="69" t="s">
        <v>616</v>
      </c>
      <c r="J411" s="70"/>
      <c r="K411" s="70"/>
      <c r="L411" s="69" t="s">
        <v>5035</v>
      </c>
      <c r="M411" s="73">
        <v>1.3561199403796218</v>
      </c>
      <c r="N411" s="74">
        <v>6072.96337890625</v>
      </c>
      <c r="O411" s="74">
        <v>4910.263671875</v>
      </c>
      <c r="P411" s="75"/>
      <c r="Q411" s="76"/>
      <c r="R411" s="76"/>
      <c r="S411" s="88"/>
      <c r="T411" s="48">
        <v>0</v>
      </c>
      <c r="U411" s="48">
        <v>1</v>
      </c>
      <c r="V411" s="49">
        <v>0</v>
      </c>
      <c r="W411" s="49">
        <v>0.000877</v>
      </c>
      <c r="X411" s="49">
        <v>0.001844</v>
      </c>
      <c r="Y411" s="49">
        <v>0.485296</v>
      </c>
      <c r="Z411" s="49">
        <v>0</v>
      </c>
      <c r="AA411" s="49">
        <v>0</v>
      </c>
      <c r="AB411" s="71">
        <v>411</v>
      </c>
      <c r="AC411" s="71"/>
      <c r="AD411" s="72"/>
      <c r="AE411" s="78" t="s">
        <v>3089</v>
      </c>
      <c r="AF411" s="78">
        <v>1698</v>
      </c>
      <c r="AG411" s="78">
        <v>402</v>
      </c>
      <c r="AH411" s="78">
        <v>21805</v>
      </c>
      <c r="AI411" s="78">
        <v>17670</v>
      </c>
      <c r="AJ411" s="78"/>
      <c r="AK411" s="78" t="s">
        <v>3447</v>
      </c>
      <c r="AL411" s="78" t="s">
        <v>3695</v>
      </c>
      <c r="AM411" s="78"/>
      <c r="AN411" s="78"/>
      <c r="AO411" s="80">
        <v>40808.82</v>
      </c>
      <c r="AP411" s="83" t="s">
        <v>4173</v>
      </c>
      <c r="AQ411" s="78" t="b">
        <v>0</v>
      </c>
      <c r="AR411" s="78" t="b">
        <v>0</v>
      </c>
      <c r="AS411" s="78" t="b">
        <v>0</v>
      </c>
      <c r="AT411" s="78"/>
      <c r="AU411" s="78">
        <v>6</v>
      </c>
      <c r="AV411" s="83" t="s">
        <v>4181</v>
      </c>
      <c r="AW411" s="78" t="b">
        <v>0</v>
      </c>
      <c r="AX411" s="78" t="s">
        <v>4210</v>
      </c>
      <c r="AY411" s="83" t="s">
        <v>4619</v>
      </c>
      <c r="AZ411" s="78" t="s">
        <v>66</v>
      </c>
      <c r="BA411" s="78" t="str">
        <f>REPLACE(INDEX(GroupVertices[Group],MATCH(Vertices[[#This Row],[Vertex]],GroupVertices[Vertex],0)),1,1,"")</f>
        <v>2</v>
      </c>
      <c r="BB411" s="48"/>
      <c r="BC411" s="48"/>
      <c r="BD411" s="48"/>
      <c r="BE411" s="48"/>
      <c r="BF411" s="48" t="s">
        <v>661</v>
      </c>
      <c r="BG411" s="48" t="s">
        <v>661</v>
      </c>
      <c r="BH411" s="119" t="s">
        <v>5447</v>
      </c>
      <c r="BI411" s="119" t="s">
        <v>5447</v>
      </c>
      <c r="BJ411" s="119" t="s">
        <v>5321</v>
      </c>
      <c r="BK411" s="119" t="s">
        <v>5321</v>
      </c>
      <c r="BL411" s="119">
        <v>0</v>
      </c>
      <c r="BM411" s="123">
        <v>0</v>
      </c>
      <c r="BN411" s="119">
        <v>0</v>
      </c>
      <c r="BO411" s="123">
        <v>0</v>
      </c>
      <c r="BP411" s="119">
        <v>0</v>
      </c>
      <c r="BQ411" s="123">
        <v>0</v>
      </c>
      <c r="BR411" s="119">
        <v>42</v>
      </c>
      <c r="BS411" s="123">
        <v>100</v>
      </c>
      <c r="BT411" s="119">
        <v>42</v>
      </c>
      <c r="BU411" s="2"/>
      <c r="BV411" s="3"/>
      <c r="BW411" s="3"/>
      <c r="BX411" s="3"/>
      <c r="BY411" s="3"/>
    </row>
    <row r="412" spans="1:77" ht="41.45" customHeight="1">
      <c r="A412" s="64" t="s">
        <v>617</v>
      </c>
      <c r="C412" s="65"/>
      <c r="D412" s="65" t="s">
        <v>64</v>
      </c>
      <c r="E412" s="66">
        <v>163.0598031604518</v>
      </c>
      <c r="F412" s="68">
        <v>99.99865763772239</v>
      </c>
      <c r="G412" s="103" t="s">
        <v>1082</v>
      </c>
      <c r="H412" s="65"/>
      <c r="I412" s="69" t="s">
        <v>617</v>
      </c>
      <c r="J412" s="70"/>
      <c r="K412" s="70"/>
      <c r="L412" s="69" t="s">
        <v>5036</v>
      </c>
      <c r="M412" s="73">
        <v>1.4473646017206692</v>
      </c>
      <c r="N412" s="74">
        <v>6371.94140625</v>
      </c>
      <c r="O412" s="74">
        <v>9044.8095703125</v>
      </c>
      <c r="P412" s="75"/>
      <c r="Q412" s="76"/>
      <c r="R412" s="76"/>
      <c r="S412" s="88"/>
      <c r="T412" s="48">
        <v>0</v>
      </c>
      <c r="U412" s="48">
        <v>1</v>
      </c>
      <c r="V412" s="49">
        <v>0</v>
      </c>
      <c r="W412" s="49">
        <v>0.000877</v>
      </c>
      <c r="X412" s="49">
        <v>0.001844</v>
      </c>
      <c r="Y412" s="49">
        <v>0.485296</v>
      </c>
      <c r="Z412" s="49">
        <v>0</v>
      </c>
      <c r="AA412" s="49">
        <v>0</v>
      </c>
      <c r="AB412" s="71">
        <v>412</v>
      </c>
      <c r="AC412" s="71"/>
      <c r="AD412" s="72"/>
      <c r="AE412" s="78" t="s">
        <v>3090</v>
      </c>
      <c r="AF412" s="78">
        <v>1993</v>
      </c>
      <c r="AG412" s="78">
        <v>505</v>
      </c>
      <c r="AH412" s="78">
        <v>35710</v>
      </c>
      <c r="AI412" s="78">
        <v>61173</v>
      </c>
      <c r="AJ412" s="78"/>
      <c r="AK412" s="78" t="s">
        <v>3448</v>
      </c>
      <c r="AL412" s="78" t="s">
        <v>3696</v>
      </c>
      <c r="AM412" s="78"/>
      <c r="AN412" s="78"/>
      <c r="AO412" s="80">
        <v>40946.02030092593</v>
      </c>
      <c r="AP412" s="83" t="s">
        <v>4174</v>
      </c>
      <c r="AQ412" s="78" t="b">
        <v>0</v>
      </c>
      <c r="AR412" s="78" t="b">
        <v>0</v>
      </c>
      <c r="AS412" s="78" t="b">
        <v>1</v>
      </c>
      <c r="AT412" s="78"/>
      <c r="AU412" s="78">
        <v>22</v>
      </c>
      <c r="AV412" s="83" t="s">
        <v>4181</v>
      </c>
      <c r="AW412" s="78" t="b">
        <v>0</v>
      </c>
      <c r="AX412" s="78" t="s">
        <v>4210</v>
      </c>
      <c r="AY412" s="83" t="s">
        <v>4620</v>
      </c>
      <c r="AZ412" s="78" t="s">
        <v>66</v>
      </c>
      <c r="BA412" s="78" t="str">
        <f>REPLACE(INDEX(GroupVertices[Group],MATCH(Vertices[[#This Row],[Vertex]],GroupVertices[Vertex],0)),1,1,"")</f>
        <v>2</v>
      </c>
      <c r="BB412" s="48"/>
      <c r="BC412" s="48"/>
      <c r="BD412" s="48"/>
      <c r="BE412" s="48"/>
      <c r="BF412" s="48" t="s">
        <v>661</v>
      </c>
      <c r="BG412" s="48" t="s">
        <v>661</v>
      </c>
      <c r="BH412" s="119" t="s">
        <v>5447</v>
      </c>
      <c r="BI412" s="119" t="s">
        <v>5447</v>
      </c>
      <c r="BJ412" s="119" t="s">
        <v>5321</v>
      </c>
      <c r="BK412" s="119" t="s">
        <v>5321</v>
      </c>
      <c r="BL412" s="119">
        <v>0</v>
      </c>
      <c r="BM412" s="123">
        <v>0</v>
      </c>
      <c r="BN412" s="119">
        <v>0</v>
      </c>
      <c r="BO412" s="123">
        <v>0</v>
      </c>
      <c r="BP412" s="119">
        <v>0</v>
      </c>
      <c r="BQ412" s="123">
        <v>0</v>
      </c>
      <c r="BR412" s="119">
        <v>42</v>
      </c>
      <c r="BS412" s="123">
        <v>100</v>
      </c>
      <c r="BT412" s="119">
        <v>42</v>
      </c>
      <c r="BU412" s="2"/>
      <c r="BV412" s="3"/>
      <c r="BW412" s="3"/>
      <c r="BX412" s="3"/>
      <c r="BY412" s="3"/>
    </row>
    <row r="413" spans="1:77" ht="41.45" customHeight="1">
      <c r="A413" s="64" t="s">
        <v>618</v>
      </c>
      <c r="C413" s="65"/>
      <c r="D413" s="65" t="s">
        <v>64</v>
      </c>
      <c r="E413" s="66">
        <v>162.01469034083794</v>
      </c>
      <c r="F413" s="68">
        <v>99.99998139299814</v>
      </c>
      <c r="G413" s="103" t="s">
        <v>1083</v>
      </c>
      <c r="H413" s="65"/>
      <c r="I413" s="69" t="s">
        <v>618</v>
      </c>
      <c r="J413" s="70"/>
      <c r="K413" s="70"/>
      <c r="L413" s="69" t="s">
        <v>5037</v>
      </c>
      <c r="M413" s="73">
        <v>1.0062010934891974</v>
      </c>
      <c r="N413" s="74">
        <v>7107.552734375</v>
      </c>
      <c r="O413" s="74">
        <v>8490.322265625</v>
      </c>
      <c r="P413" s="75"/>
      <c r="Q413" s="76"/>
      <c r="R413" s="76"/>
      <c r="S413" s="88"/>
      <c r="T413" s="48">
        <v>0</v>
      </c>
      <c r="U413" s="48">
        <v>1</v>
      </c>
      <c r="V413" s="49">
        <v>0</v>
      </c>
      <c r="W413" s="49">
        <v>0.000877</v>
      </c>
      <c r="X413" s="49">
        <v>0.001844</v>
      </c>
      <c r="Y413" s="49">
        <v>0.485296</v>
      </c>
      <c r="Z413" s="49">
        <v>0</v>
      </c>
      <c r="AA413" s="49">
        <v>0</v>
      </c>
      <c r="AB413" s="71">
        <v>413</v>
      </c>
      <c r="AC413" s="71"/>
      <c r="AD413" s="72"/>
      <c r="AE413" s="78" t="s">
        <v>3091</v>
      </c>
      <c r="AF413" s="78">
        <v>434</v>
      </c>
      <c r="AG413" s="78">
        <v>7</v>
      </c>
      <c r="AH413" s="78">
        <v>1032</v>
      </c>
      <c r="AI413" s="78">
        <v>3787</v>
      </c>
      <c r="AJ413" s="78"/>
      <c r="AK413" s="78" t="s">
        <v>3449</v>
      </c>
      <c r="AL413" s="78" t="s">
        <v>3650</v>
      </c>
      <c r="AM413" s="83" t="s">
        <v>3841</v>
      </c>
      <c r="AN413" s="78"/>
      <c r="AO413" s="80">
        <v>42609.20395833333</v>
      </c>
      <c r="AP413" s="83" t="s">
        <v>4175</v>
      </c>
      <c r="AQ413" s="78" t="b">
        <v>0</v>
      </c>
      <c r="AR413" s="78" t="b">
        <v>0</v>
      </c>
      <c r="AS413" s="78" t="b">
        <v>0</v>
      </c>
      <c r="AT413" s="78"/>
      <c r="AU413" s="78">
        <v>0</v>
      </c>
      <c r="AV413" s="83" t="s">
        <v>4181</v>
      </c>
      <c r="AW413" s="78" t="b">
        <v>0</v>
      </c>
      <c r="AX413" s="78" t="s">
        <v>4210</v>
      </c>
      <c r="AY413" s="83" t="s">
        <v>4621</v>
      </c>
      <c r="AZ413" s="78" t="s">
        <v>66</v>
      </c>
      <c r="BA413" s="78" t="str">
        <f>REPLACE(INDEX(GroupVertices[Group],MATCH(Vertices[[#This Row],[Vertex]],GroupVertices[Vertex],0)),1,1,"")</f>
        <v>2</v>
      </c>
      <c r="BB413" s="48"/>
      <c r="BC413" s="48"/>
      <c r="BD413" s="48"/>
      <c r="BE413" s="48"/>
      <c r="BF413" s="48" t="s">
        <v>661</v>
      </c>
      <c r="BG413" s="48" t="s">
        <v>661</v>
      </c>
      <c r="BH413" s="119" t="s">
        <v>5447</v>
      </c>
      <c r="BI413" s="119" t="s">
        <v>5447</v>
      </c>
      <c r="BJ413" s="119" t="s">
        <v>5321</v>
      </c>
      <c r="BK413" s="119" t="s">
        <v>5321</v>
      </c>
      <c r="BL413" s="119">
        <v>0</v>
      </c>
      <c r="BM413" s="123">
        <v>0</v>
      </c>
      <c r="BN413" s="119">
        <v>0</v>
      </c>
      <c r="BO413" s="123">
        <v>0</v>
      </c>
      <c r="BP413" s="119">
        <v>0</v>
      </c>
      <c r="BQ413" s="123">
        <v>0</v>
      </c>
      <c r="BR413" s="119">
        <v>42</v>
      </c>
      <c r="BS413" s="123">
        <v>100</v>
      </c>
      <c r="BT413" s="119">
        <v>42</v>
      </c>
      <c r="BU413" s="2"/>
      <c r="BV413" s="3"/>
      <c r="BW413" s="3"/>
      <c r="BX413" s="3"/>
      <c r="BY413" s="3"/>
    </row>
    <row r="414" spans="1:77" ht="41.45" customHeight="1">
      <c r="A414" s="64" t="s">
        <v>619</v>
      </c>
      <c r="C414" s="65"/>
      <c r="D414" s="65" t="s">
        <v>64</v>
      </c>
      <c r="E414" s="66">
        <v>162.4868798677719</v>
      </c>
      <c r="F414" s="68">
        <v>99.99938331079524</v>
      </c>
      <c r="G414" s="103" t="s">
        <v>1084</v>
      </c>
      <c r="H414" s="65"/>
      <c r="I414" s="69" t="s">
        <v>619</v>
      </c>
      <c r="J414" s="70"/>
      <c r="K414" s="70"/>
      <c r="L414" s="69" t="s">
        <v>5038</v>
      </c>
      <c r="M414" s="73">
        <v>1.2055219556419707</v>
      </c>
      <c r="N414" s="74">
        <v>5171.337890625</v>
      </c>
      <c r="O414" s="74">
        <v>3738.088134765625</v>
      </c>
      <c r="P414" s="75"/>
      <c r="Q414" s="76"/>
      <c r="R414" s="76"/>
      <c r="S414" s="88"/>
      <c r="T414" s="48">
        <v>0</v>
      </c>
      <c r="U414" s="48">
        <v>1</v>
      </c>
      <c r="V414" s="49">
        <v>0</v>
      </c>
      <c r="W414" s="49">
        <v>0.000877</v>
      </c>
      <c r="X414" s="49">
        <v>0.001844</v>
      </c>
      <c r="Y414" s="49">
        <v>0.485296</v>
      </c>
      <c r="Z414" s="49">
        <v>0</v>
      </c>
      <c r="AA414" s="49">
        <v>0</v>
      </c>
      <c r="AB414" s="71">
        <v>414</v>
      </c>
      <c r="AC414" s="71"/>
      <c r="AD414" s="72"/>
      <c r="AE414" s="78" t="s">
        <v>3092</v>
      </c>
      <c r="AF414" s="78">
        <v>827</v>
      </c>
      <c r="AG414" s="78">
        <v>232</v>
      </c>
      <c r="AH414" s="78">
        <v>35864</v>
      </c>
      <c r="AI414" s="78">
        <v>593</v>
      </c>
      <c r="AJ414" s="78"/>
      <c r="AK414" s="78" t="s">
        <v>3450</v>
      </c>
      <c r="AL414" s="78"/>
      <c r="AM414" s="78"/>
      <c r="AN414" s="78"/>
      <c r="AO414" s="80">
        <v>39977.116111111114</v>
      </c>
      <c r="AP414" s="83" t="s">
        <v>4176</v>
      </c>
      <c r="AQ414" s="78" t="b">
        <v>1</v>
      </c>
      <c r="AR414" s="78" t="b">
        <v>0</v>
      </c>
      <c r="AS414" s="78" t="b">
        <v>1</v>
      </c>
      <c r="AT414" s="78"/>
      <c r="AU414" s="78">
        <v>9</v>
      </c>
      <c r="AV414" s="83" t="s">
        <v>4181</v>
      </c>
      <c r="AW414" s="78" t="b">
        <v>0</v>
      </c>
      <c r="AX414" s="78" t="s">
        <v>4210</v>
      </c>
      <c r="AY414" s="83" t="s">
        <v>4622</v>
      </c>
      <c r="AZ414" s="78" t="s">
        <v>66</v>
      </c>
      <c r="BA414" s="78" t="str">
        <f>REPLACE(INDEX(GroupVertices[Group],MATCH(Vertices[[#This Row],[Vertex]],GroupVertices[Vertex],0)),1,1,"")</f>
        <v>2</v>
      </c>
      <c r="BB414" s="48"/>
      <c r="BC414" s="48"/>
      <c r="BD414" s="48"/>
      <c r="BE414" s="48"/>
      <c r="BF414" s="48" t="s">
        <v>661</v>
      </c>
      <c r="BG414" s="48" t="s">
        <v>661</v>
      </c>
      <c r="BH414" s="119" t="s">
        <v>5447</v>
      </c>
      <c r="BI414" s="119" t="s">
        <v>5447</v>
      </c>
      <c r="BJ414" s="119" t="s">
        <v>5321</v>
      </c>
      <c r="BK414" s="119" t="s">
        <v>5321</v>
      </c>
      <c r="BL414" s="119">
        <v>0</v>
      </c>
      <c r="BM414" s="123">
        <v>0</v>
      </c>
      <c r="BN414" s="119">
        <v>0</v>
      </c>
      <c r="BO414" s="123">
        <v>0</v>
      </c>
      <c r="BP414" s="119">
        <v>0</v>
      </c>
      <c r="BQ414" s="123">
        <v>0</v>
      </c>
      <c r="BR414" s="119">
        <v>42</v>
      </c>
      <c r="BS414" s="123">
        <v>100</v>
      </c>
      <c r="BT414" s="119">
        <v>42</v>
      </c>
      <c r="BU414" s="2"/>
      <c r="BV414" s="3"/>
      <c r="BW414" s="3"/>
      <c r="BX414" s="3"/>
      <c r="BY414" s="3"/>
    </row>
    <row r="415" spans="1:77" ht="41.45" customHeight="1">
      <c r="A415" s="64" t="s">
        <v>620</v>
      </c>
      <c r="C415" s="65"/>
      <c r="D415" s="65" t="s">
        <v>64</v>
      </c>
      <c r="E415" s="66">
        <v>175.27377225714358</v>
      </c>
      <c r="F415" s="68">
        <v>99.98318724474073</v>
      </c>
      <c r="G415" s="103" t="s">
        <v>1085</v>
      </c>
      <c r="H415" s="65"/>
      <c r="I415" s="69" t="s">
        <v>620</v>
      </c>
      <c r="J415" s="70"/>
      <c r="K415" s="70"/>
      <c r="L415" s="69" t="s">
        <v>5039</v>
      </c>
      <c r="M415" s="73">
        <v>6.603130902739075</v>
      </c>
      <c r="N415" s="74">
        <v>9673.775390625</v>
      </c>
      <c r="O415" s="74">
        <v>922.33642578125</v>
      </c>
      <c r="P415" s="75"/>
      <c r="Q415" s="76"/>
      <c r="R415" s="76"/>
      <c r="S415" s="88"/>
      <c r="T415" s="48">
        <v>1</v>
      </c>
      <c r="U415" s="48">
        <v>4</v>
      </c>
      <c r="V415" s="49">
        <v>1614</v>
      </c>
      <c r="W415" s="49">
        <v>0.00088</v>
      </c>
      <c r="X415" s="49">
        <v>0.001984</v>
      </c>
      <c r="Y415" s="49">
        <v>1.736764</v>
      </c>
      <c r="Z415" s="49">
        <v>0</v>
      </c>
      <c r="AA415" s="49">
        <v>0</v>
      </c>
      <c r="AB415" s="71">
        <v>415</v>
      </c>
      <c r="AC415" s="71"/>
      <c r="AD415" s="72"/>
      <c r="AE415" s="78" t="s">
        <v>3093</v>
      </c>
      <c r="AF415" s="78">
        <v>3052</v>
      </c>
      <c r="AG415" s="78">
        <v>6325</v>
      </c>
      <c r="AH415" s="78">
        <v>7713</v>
      </c>
      <c r="AI415" s="78">
        <v>34355</v>
      </c>
      <c r="AJ415" s="78"/>
      <c r="AK415" s="78" t="s">
        <v>3451</v>
      </c>
      <c r="AL415" s="78" t="s">
        <v>3697</v>
      </c>
      <c r="AM415" s="83" t="s">
        <v>3842</v>
      </c>
      <c r="AN415" s="78"/>
      <c r="AO415" s="80">
        <v>40371.658587962964</v>
      </c>
      <c r="AP415" s="83" t="s">
        <v>4177</v>
      </c>
      <c r="AQ415" s="78" t="b">
        <v>0</v>
      </c>
      <c r="AR415" s="78" t="b">
        <v>0</v>
      </c>
      <c r="AS415" s="78" t="b">
        <v>0</v>
      </c>
      <c r="AT415" s="78"/>
      <c r="AU415" s="78">
        <v>183</v>
      </c>
      <c r="AV415" s="83" t="s">
        <v>4194</v>
      </c>
      <c r="AW415" s="78" t="b">
        <v>0</v>
      </c>
      <c r="AX415" s="78" t="s">
        <v>4210</v>
      </c>
      <c r="AY415" s="83" t="s">
        <v>4623</v>
      </c>
      <c r="AZ415" s="78" t="s">
        <v>66</v>
      </c>
      <c r="BA415" s="78" t="str">
        <f>REPLACE(INDEX(GroupVertices[Group],MATCH(Vertices[[#This Row],[Vertex]],GroupVertices[Vertex],0)),1,1,"")</f>
        <v>6</v>
      </c>
      <c r="BB415" s="48" t="s">
        <v>5367</v>
      </c>
      <c r="BC415" s="48" t="s">
        <v>5367</v>
      </c>
      <c r="BD415" s="48" t="s">
        <v>5370</v>
      </c>
      <c r="BE415" s="48" t="s">
        <v>5370</v>
      </c>
      <c r="BF415" s="48" t="s">
        <v>5400</v>
      </c>
      <c r="BG415" s="48" t="s">
        <v>5421</v>
      </c>
      <c r="BH415" s="119" t="s">
        <v>5464</v>
      </c>
      <c r="BI415" s="119" t="s">
        <v>5489</v>
      </c>
      <c r="BJ415" s="119" t="s">
        <v>5325</v>
      </c>
      <c r="BK415" s="119" t="s">
        <v>5325</v>
      </c>
      <c r="BL415" s="119">
        <v>16</v>
      </c>
      <c r="BM415" s="123">
        <v>4.624277456647399</v>
      </c>
      <c r="BN415" s="119">
        <v>8</v>
      </c>
      <c r="BO415" s="123">
        <v>2.3121387283236996</v>
      </c>
      <c r="BP415" s="119">
        <v>0</v>
      </c>
      <c r="BQ415" s="123">
        <v>0</v>
      </c>
      <c r="BR415" s="119">
        <v>322</v>
      </c>
      <c r="BS415" s="123">
        <v>93.0635838150289</v>
      </c>
      <c r="BT415" s="119">
        <v>346</v>
      </c>
      <c r="BU415" s="2"/>
      <c r="BV415" s="3"/>
      <c r="BW415" s="3"/>
      <c r="BX415" s="3"/>
      <c r="BY415" s="3"/>
    </row>
    <row r="416" spans="1:77" ht="41.45" customHeight="1">
      <c r="A416" s="64" t="s">
        <v>628</v>
      </c>
      <c r="C416" s="65"/>
      <c r="D416" s="65" t="s">
        <v>64</v>
      </c>
      <c r="E416" s="66">
        <v>168.23290175552827</v>
      </c>
      <c r="F416" s="68">
        <v>99.99210531492173</v>
      </c>
      <c r="G416" s="103" t="s">
        <v>4208</v>
      </c>
      <c r="H416" s="65"/>
      <c r="I416" s="69" t="s">
        <v>628</v>
      </c>
      <c r="J416" s="70"/>
      <c r="K416" s="70"/>
      <c r="L416" s="69" t="s">
        <v>5040</v>
      </c>
      <c r="M416" s="73">
        <v>3.631035380416609</v>
      </c>
      <c r="N416" s="74">
        <v>9804.087890625</v>
      </c>
      <c r="O416" s="74">
        <v>352.9058837890625</v>
      </c>
      <c r="P416" s="75"/>
      <c r="Q416" s="76"/>
      <c r="R416" s="76"/>
      <c r="S416" s="88"/>
      <c r="T416" s="48">
        <v>1</v>
      </c>
      <c r="U416" s="48">
        <v>0</v>
      </c>
      <c r="V416" s="49">
        <v>0</v>
      </c>
      <c r="W416" s="49">
        <v>0.0006490000000000001</v>
      </c>
      <c r="X416" s="49">
        <v>0.000124</v>
      </c>
      <c r="Y416" s="49">
        <v>0.519062</v>
      </c>
      <c r="Z416" s="49">
        <v>0</v>
      </c>
      <c r="AA416" s="49">
        <v>0</v>
      </c>
      <c r="AB416" s="71">
        <v>416</v>
      </c>
      <c r="AC416" s="71"/>
      <c r="AD416" s="72"/>
      <c r="AE416" s="78" t="s">
        <v>3094</v>
      </c>
      <c r="AF416" s="78">
        <v>416</v>
      </c>
      <c r="AG416" s="78">
        <v>2970</v>
      </c>
      <c r="AH416" s="78">
        <v>12013</v>
      </c>
      <c r="AI416" s="78">
        <v>274</v>
      </c>
      <c r="AJ416" s="78"/>
      <c r="AK416" s="78" t="s">
        <v>3452</v>
      </c>
      <c r="AL416" s="78" t="s">
        <v>3698</v>
      </c>
      <c r="AM416" s="83" t="s">
        <v>3843</v>
      </c>
      <c r="AN416" s="78"/>
      <c r="AO416" s="80">
        <v>39682.86888888889</v>
      </c>
      <c r="AP416" s="83" t="s">
        <v>4178</v>
      </c>
      <c r="AQ416" s="78" t="b">
        <v>0</v>
      </c>
      <c r="AR416" s="78" t="b">
        <v>0</v>
      </c>
      <c r="AS416" s="78" t="b">
        <v>0</v>
      </c>
      <c r="AT416" s="78"/>
      <c r="AU416" s="78">
        <v>174</v>
      </c>
      <c r="AV416" s="83" t="s">
        <v>4181</v>
      </c>
      <c r="AW416" s="78" t="b">
        <v>1</v>
      </c>
      <c r="AX416" s="78" t="s">
        <v>4210</v>
      </c>
      <c r="AY416" s="83" t="s">
        <v>4624</v>
      </c>
      <c r="AZ416" s="78" t="s">
        <v>65</v>
      </c>
      <c r="BA416" s="78" t="str">
        <f>REPLACE(INDEX(GroupVertices[Group],MATCH(Vertices[[#This Row],[Vertex]],GroupVertices[Vertex],0)),1,1,"")</f>
        <v>6</v>
      </c>
      <c r="BB416" s="48"/>
      <c r="BC416" s="48"/>
      <c r="BD416" s="48"/>
      <c r="BE416" s="48"/>
      <c r="BF416" s="48"/>
      <c r="BG416" s="48"/>
      <c r="BH416" s="48"/>
      <c r="BI416" s="48"/>
      <c r="BJ416" s="48"/>
      <c r="BK416" s="48"/>
      <c r="BL416" s="48"/>
      <c r="BM416" s="49"/>
      <c r="BN416" s="48"/>
      <c r="BO416" s="49"/>
      <c r="BP416" s="48"/>
      <c r="BQ416" s="49"/>
      <c r="BR416" s="48"/>
      <c r="BS416" s="49"/>
      <c r="BT416" s="48"/>
      <c r="BU416" s="2"/>
      <c r="BV416" s="3"/>
      <c r="BW416" s="3"/>
      <c r="BX416" s="3"/>
      <c r="BY416" s="3"/>
    </row>
    <row r="417" spans="1:77" ht="41.45" customHeight="1">
      <c r="A417" s="64" t="s">
        <v>629</v>
      </c>
      <c r="C417" s="65"/>
      <c r="D417" s="65" t="s">
        <v>64</v>
      </c>
      <c r="E417" s="66">
        <v>197.91158748841752</v>
      </c>
      <c r="F417" s="68">
        <v>99.9545138548622</v>
      </c>
      <c r="G417" s="103" t="s">
        <v>4209</v>
      </c>
      <c r="H417" s="65"/>
      <c r="I417" s="69" t="s">
        <v>629</v>
      </c>
      <c r="J417" s="70"/>
      <c r="K417" s="70"/>
      <c r="L417" s="69" t="s">
        <v>5041</v>
      </c>
      <c r="M417" s="73">
        <v>16.15901596959226</v>
      </c>
      <c r="N417" s="74">
        <v>9544.205078125</v>
      </c>
      <c r="O417" s="74">
        <v>1493.96826171875</v>
      </c>
      <c r="P417" s="75"/>
      <c r="Q417" s="76"/>
      <c r="R417" s="76"/>
      <c r="S417" s="88"/>
      <c r="T417" s="48">
        <v>1</v>
      </c>
      <c r="U417" s="48">
        <v>0</v>
      </c>
      <c r="V417" s="49">
        <v>0</v>
      </c>
      <c r="W417" s="49">
        <v>0.0006490000000000001</v>
      </c>
      <c r="X417" s="49">
        <v>0.000124</v>
      </c>
      <c r="Y417" s="49">
        <v>0.519062</v>
      </c>
      <c r="Z417" s="49">
        <v>0</v>
      </c>
      <c r="AA417" s="49">
        <v>0</v>
      </c>
      <c r="AB417" s="71">
        <v>417</v>
      </c>
      <c r="AC417" s="71"/>
      <c r="AD417" s="72"/>
      <c r="AE417" s="78" t="s">
        <v>3095</v>
      </c>
      <c r="AF417" s="78">
        <v>388</v>
      </c>
      <c r="AG417" s="78">
        <v>17112</v>
      </c>
      <c r="AH417" s="78">
        <v>1174</v>
      </c>
      <c r="AI417" s="78">
        <v>1198</v>
      </c>
      <c r="AJ417" s="78"/>
      <c r="AK417" s="78" t="s">
        <v>3453</v>
      </c>
      <c r="AL417" s="78" t="s">
        <v>3699</v>
      </c>
      <c r="AM417" s="83" t="s">
        <v>3844</v>
      </c>
      <c r="AN417" s="78"/>
      <c r="AO417" s="80">
        <v>43039.79309027778</v>
      </c>
      <c r="AP417" s="83" t="s">
        <v>4179</v>
      </c>
      <c r="AQ417" s="78" t="b">
        <v>0</v>
      </c>
      <c r="AR417" s="78" t="b">
        <v>0</v>
      </c>
      <c r="AS417" s="78" t="b">
        <v>1</v>
      </c>
      <c r="AT417" s="78"/>
      <c r="AU417" s="78">
        <v>162</v>
      </c>
      <c r="AV417" s="83" t="s">
        <v>4181</v>
      </c>
      <c r="AW417" s="78" t="b">
        <v>0</v>
      </c>
      <c r="AX417" s="78" t="s">
        <v>4210</v>
      </c>
      <c r="AY417" s="83" t="s">
        <v>4625</v>
      </c>
      <c r="AZ417" s="78" t="s">
        <v>65</v>
      </c>
      <c r="BA417" s="78" t="str">
        <f>REPLACE(INDEX(GroupVertices[Group],MATCH(Vertices[[#This Row],[Vertex]],GroupVertices[Vertex],0)),1,1,"")</f>
        <v>6</v>
      </c>
      <c r="BB417" s="48"/>
      <c r="BC417" s="48"/>
      <c r="BD417" s="48"/>
      <c r="BE417" s="48"/>
      <c r="BF417" s="48"/>
      <c r="BG417" s="48"/>
      <c r="BH417" s="48"/>
      <c r="BI417" s="48"/>
      <c r="BJ417" s="48"/>
      <c r="BK417" s="48"/>
      <c r="BL417" s="48"/>
      <c r="BM417" s="49"/>
      <c r="BN417" s="48"/>
      <c r="BO417" s="49"/>
      <c r="BP417" s="48"/>
      <c r="BQ417" s="49"/>
      <c r="BR417" s="48"/>
      <c r="BS417" s="49"/>
      <c r="BT417" s="48"/>
      <c r="BU417" s="2"/>
      <c r="BV417" s="3"/>
      <c r="BW417" s="3"/>
      <c r="BX417" s="3"/>
      <c r="BY417" s="3"/>
    </row>
    <row r="418" spans="1:77" ht="41.45" customHeight="1">
      <c r="A418" s="89" t="s">
        <v>621</v>
      </c>
      <c r="C418" s="90"/>
      <c r="D418" s="90" t="s">
        <v>64</v>
      </c>
      <c r="E418" s="91">
        <v>162.157396508978</v>
      </c>
      <c r="F418" s="92">
        <v>99.9998006392657</v>
      </c>
      <c r="G418" s="104" t="s">
        <v>1086</v>
      </c>
      <c r="H418" s="90"/>
      <c r="I418" s="93" t="s">
        <v>621</v>
      </c>
      <c r="J418" s="94"/>
      <c r="K418" s="94"/>
      <c r="L418" s="93" t="s">
        <v>5042</v>
      </c>
      <c r="M418" s="95">
        <v>1.0664402873842578</v>
      </c>
      <c r="N418" s="96">
        <v>7719.75244140625</v>
      </c>
      <c r="O418" s="96">
        <v>7145.16650390625</v>
      </c>
      <c r="P418" s="97"/>
      <c r="Q418" s="98"/>
      <c r="R418" s="98"/>
      <c r="S418" s="99"/>
      <c r="T418" s="48">
        <v>0</v>
      </c>
      <c r="U418" s="48">
        <v>1</v>
      </c>
      <c r="V418" s="49">
        <v>0</v>
      </c>
      <c r="W418" s="49">
        <v>0.000877</v>
      </c>
      <c r="X418" s="49">
        <v>0.001844</v>
      </c>
      <c r="Y418" s="49">
        <v>0.485296</v>
      </c>
      <c r="Z418" s="49">
        <v>0</v>
      </c>
      <c r="AA418" s="49">
        <v>0</v>
      </c>
      <c r="AB418" s="100">
        <v>418</v>
      </c>
      <c r="AC418" s="100"/>
      <c r="AD418" s="101"/>
      <c r="AE418" s="78" t="s">
        <v>3096</v>
      </c>
      <c r="AF418" s="78">
        <v>227</v>
      </c>
      <c r="AG418" s="78">
        <v>75</v>
      </c>
      <c r="AH418" s="78">
        <v>6159</v>
      </c>
      <c r="AI418" s="78">
        <v>33704</v>
      </c>
      <c r="AJ418" s="78"/>
      <c r="AK418" s="78" t="s">
        <v>3454</v>
      </c>
      <c r="AL418" s="78"/>
      <c r="AM418" s="78"/>
      <c r="AN418" s="78"/>
      <c r="AO418" s="80">
        <v>41751.65540509259</v>
      </c>
      <c r="AP418" s="83" t="s">
        <v>4180</v>
      </c>
      <c r="AQ418" s="78" t="b">
        <v>1</v>
      </c>
      <c r="AR418" s="78" t="b">
        <v>0</v>
      </c>
      <c r="AS418" s="78" t="b">
        <v>1</v>
      </c>
      <c r="AT418" s="78"/>
      <c r="AU418" s="78">
        <v>0</v>
      </c>
      <c r="AV418" s="83" t="s">
        <v>4181</v>
      </c>
      <c r="AW418" s="78" t="b">
        <v>0</v>
      </c>
      <c r="AX418" s="78" t="s">
        <v>4210</v>
      </c>
      <c r="AY418" s="83" t="s">
        <v>4626</v>
      </c>
      <c r="AZ418" s="78" t="s">
        <v>66</v>
      </c>
      <c r="BA418" s="78" t="str">
        <f>REPLACE(INDEX(GroupVertices[Group],MATCH(Vertices[[#This Row],[Vertex]],GroupVertices[Vertex],0)),1,1,"")</f>
        <v>2</v>
      </c>
      <c r="BB418" s="48"/>
      <c r="BC418" s="48"/>
      <c r="BD418" s="48"/>
      <c r="BE418" s="48"/>
      <c r="BF418" s="48" t="s">
        <v>661</v>
      </c>
      <c r="BG418" s="48" t="s">
        <v>661</v>
      </c>
      <c r="BH418" s="119" t="s">
        <v>5447</v>
      </c>
      <c r="BI418" s="119" t="s">
        <v>5447</v>
      </c>
      <c r="BJ418" s="119" t="s">
        <v>5321</v>
      </c>
      <c r="BK418" s="119" t="s">
        <v>5321</v>
      </c>
      <c r="BL418" s="119">
        <v>0</v>
      </c>
      <c r="BM418" s="123">
        <v>0</v>
      </c>
      <c r="BN418" s="119">
        <v>0</v>
      </c>
      <c r="BO418" s="123">
        <v>0</v>
      </c>
      <c r="BP418" s="119">
        <v>0</v>
      </c>
      <c r="BQ418" s="123">
        <v>0</v>
      </c>
      <c r="BR418" s="119">
        <v>42</v>
      </c>
      <c r="BS418" s="123">
        <v>100</v>
      </c>
      <c r="BT418" s="119">
        <v>42</v>
      </c>
      <c r="BU418" s="2"/>
      <c r="BV418" s="3"/>
      <c r="BW418" s="3"/>
      <c r="BX418" s="3"/>
      <c r="BY4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18"/>
    <dataValidation allowBlank="1" showInputMessage="1" promptTitle="Vertex Tooltip" prompt="Enter optional text that will pop up when the mouse is hovered over the vertex." errorTitle="Invalid Vertex Image Key" sqref="L3:L41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18"/>
    <dataValidation allowBlank="1" showInputMessage="1" promptTitle="Vertex Label Fill Color" prompt="To select an optional fill color for the Label shape, right-click and select Select Color on the right-click menu." sqref="J3:J418"/>
    <dataValidation allowBlank="1" showInputMessage="1" promptTitle="Vertex Image File" prompt="Enter the path to an image file.  Hover over the column header for examples." errorTitle="Invalid Vertex Image Key" sqref="G3:G418"/>
    <dataValidation allowBlank="1" showInputMessage="1" promptTitle="Vertex Color" prompt="To select an optional vertex color, right-click and select Select Color on the right-click menu." sqref="C3:C418"/>
    <dataValidation allowBlank="1" showInputMessage="1" promptTitle="Vertex Opacity" prompt="Enter an optional vertex opacity between 0 (transparent) and 100 (opaque)." errorTitle="Invalid Vertex Opacity" error="The optional vertex opacity must be a whole number between 0 and 10." sqref="F3:F418"/>
    <dataValidation type="list" allowBlank="1" showInputMessage="1" showErrorMessage="1" promptTitle="Vertex Shape" prompt="Select an optional vertex shape." errorTitle="Invalid Vertex Shape" error="You have entered an invalid vertex shape.  Try selecting from the drop-down list instead." sqref="D3:D4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18">
      <formula1>ValidVertexLabelPositions</formula1>
    </dataValidation>
    <dataValidation allowBlank="1" showInputMessage="1" showErrorMessage="1" promptTitle="Vertex Name" prompt="Enter the name of the vertex." sqref="A3:A418"/>
  </dataValidations>
  <hyperlinks>
    <hyperlink ref="AK128" r:id="rId1" display="https://t.co/vqZIq4Ya6m"/>
    <hyperlink ref="AK391" r:id="rId2" display="https://t.co/Wv24qp8UPZ"/>
    <hyperlink ref="AM4" r:id="rId3" display="https://t.co/DEGtMdUBLf"/>
    <hyperlink ref="AM5" r:id="rId4" display="http://t.co/y1jLw4q0bS"/>
    <hyperlink ref="AM8" r:id="rId5" display="https://t.co/1oCFqlssdi"/>
    <hyperlink ref="AM11" r:id="rId6" display="https://t.co/KBFuU7Xj4X"/>
    <hyperlink ref="AM14" r:id="rId7" display="https://t.co/ettkHlMfrF"/>
    <hyperlink ref="AM18" r:id="rId8" display="https://t.co/vojvYrMLXU"/>
    <hyperlink ref="AM19" r:id="rId9" display="https://t.co/kgJqUNDMpy"/>
    <hyperlink ref="AM21" r:id="rId10" display="https://t.co/V4zHgvCpp6"/>
    <hyperlink ref="AM22" r:id="rId11" display="http://t.co/GUOLWfTSPG"/>
    <hyperlink ref="AM23" r:id="rId12" display="https://t.co/1yp9hbPYWP"/>
    <hyperlink ref="AM24" r:id="rId13" display="https://t.co/aWcc7yxvnl"/>
    <hyperlink ref="AM28" r:id="rId14" display="https://t.co/X4B7DIt0D8"/>
    <hyperlink ref="AM31" r:id="rId15" display="https://t.co/geBmOk9Ekn"/>
    <hyperlink ref="AM33" r:id="rId16" display="https://t.co/JtzWXsJsJj"/>
    <hyperlink ref="AM39" r:id="rId17" display="https://t.co/ck813mji1o"/>
    <hyperlink ref="AM41" r:id="rId18" display="https://t.co/1C4KhqM0Ni"/>
    <hyperlink ref="AM46" r:id="rId19" display="https://t.co/0bT5it9juu"/>
    <hyperlink ref="AM50" r:id="rId20" display="https://t.co/6gYZpXD4H3"/>
    <hyperlink ref="AM51" r:id="rId21" display="https://t.co/t4UzRRtBuE"/>
    <hyperlink ref="AM52" r:id="rId22" display="https://t.co/s8iWOP62Kl"/>
    <hyperlink ref="AM54" r:id="rId23" display="https://t.co/iKjscQp5yp"/>
    <hyperlink ref="AM55" r:id="rId24" display="https://t.co/LBB0eXl2Yv"/>
    <hyperlink ref="AM67" r:id="rId25" display="https://t.co/Rw2IHfDffy"/>
    <hyperlink ref="AM69" r:id="rId26" display="https://t.co/19kW5qInG7"/>
    <hyperlink ref="AM72" r:id="rId27" display="https://t.co/KLv0EwKYiv"/>
    <hyperlink ref="AM80" r:id="rId28" display="https://t.co/5v4wNUhuI0"/>
    <hyperlink ref="AM81" r:id="rId29" display="http://t.co/QsEsjXr4b9"/>
    <hyperlink ref="AM86" r:id="rId30" display="https://t.co/8xOBXTGMh1"/>
    <hyperlink ref="AM93" r:id="rId31" display="http://t.co/oddoUhtqxP"/>
    <hyperlink ref="AM94" r:id="rId32" display="https://t.co/t1HinI63zg"/>
    <hyperlink ref="AM98" r:id="rId33" display="https://t.co/tYAsxqSh1F"/>
    <hyperlink ref="AM102" r:id="rId34" display="http://t.co/3gJGaoPGpS"/>
    <hyperlink ref="AM108" r:id="rId35" display="https://t.co/6wk58ouNYT"/>
    <hyperlink ref="AM109" r:id="rId36" display="https://t.co/cwjlUgNzvf"/>
    <hyperlink ref="AM114" r:id="rId37" display="https://t.co/XVQKjBaXDP"/>
    <hyperlink ref="AM117" r:id="rId38" display="https://t.co/e5E8OaSlXc"/>
    <hyperlink ref="AM119" r:id="rId39" display="https://t.co/R1kiH9632w"/>
    <hyperlink ref="AM120" r:id="rId40" display="https://t.co/dCSnuVCSaz"/>
    <hyperlink ref="AM122" r:id="rId41" display="https://t.co/8KnptabBQC"/>
    <hyperlink ref="AM124" r:id="rId42" display="https://t.co/ENHaFH6WWA"/>
    <hyperlink ref="AM125" r:id="rId43" display="https://t.co/lqhe3fOjev"/>
    <hyperlink ref="AM127" r:id="rId44" display="https://t.co/mpgeBT6sUA"/>
    <hyperlink ref="AM128" r:id="rId45" display="https://t.co/X3ldv9wMpx"/>
    <hyperlink ref="AM129" r:id="rId46" display="https://t.co/ZBhuyriogi"/>
    <hyperlink ref="AM133" r:id="rId47" display="https://t.co/sGjUVaHphR"/>
    <hyperlink ref="AM134" r:id="rId48" display="https://t.co/NQkA9q7gFj"/>
    <hyperlink ref="AM136" r:id="rId49" display="https://t.co/PbmYNYp9FD"/>
    <hyperlink ref="AM137" r:id="rId50" display="https://t.co/LWykxUlubg"/>
    <hyperlink ref="AM140" r:id="rId51" display="https://t.co/kTkFiX3s16"/>
    <hyperlink ref="AM142" r:id="rId52" display="http://t.co/kA5KJnYVR3"/>
    <hyperlink ref="AM147" r:id="rId53" display="https://t.co/oAo2GvtwMJ"/>
    <hyperlink ref="AM150" r:id="rId54" display="https://t.co/CrdoafLVdF"/>
    <hyperlink ref="AM153" r:id="rId55" display="https://t.co/ysPDOx8GeQ"/>
    <hyperlink ref="AM154" r:id="rId56" display="https://t.co/mvvWDJLvPw"/>
    <hyperlink ref="AM159" r:id="rId57" display="https://t.co/e94BN2pY0W"/>
    <hyperlink ref="AM162" r:id="rId58" display="https://t.co/rnPeho212O"/>
    <hyperlink ref="AM163" r:id="rId59" display="https://t.co/ieZMQEQFw0"/>
    <hyperlink ref="AM167" r:id="rId60" display="https://t.co/hHponR18mY"/>
    <hyperlink ref="AM169" r:id="rId61" display="https://t.co/KG6nSF1Aov"/>
    <hyperlink ref="AM172" r:id="rId62" display="https://t.co/p7Ev2COGqD"/>
    <hyperlink ref="AM173" r:id="rId63" display="https://t.co/su8X9ZKxg0"/>
    <hyperlink ref="AM177" r:id="rId64" display="https://t.co/Eiar1VyvKe"/>
    <hyperlink ref="AM186" r:id="rId65" display="http://t.co/iCkJdfZNtC"/>
    <hyperlink ref="AM192" r:id="rId66" display="https://t.co/nMPg378gFI"/>
    <hyperlink ref="AM199" r:id="rId67" display="https://t.co/z5851cCLaP"/>
    <hyperlink ref="AM200" r:id="rId68" display="http://t.co/PVih046n9c"/>
    <hyperlink ref="AM205" r:id="rId69" display="https://t.co/GMvjDmw6Ep"/>
    <hyperlink ref="AM208" r:id="rId70" display="https://t.co/6m1GB0Pl8q"/>
    <hyperlink ref="AM210" r:id="rId71" display="https://t.co/KxIwpgcmGP"/>
    <hyperlink ref="AM213" r:id="rId72" display="https://t.co/GlplhFkx0m"/>
    <hyperlink ref="AM215" r:id="rId73" display="https://t.co/1oCFqlssdi"/>
    <hyperlink ref="AM218" r:id="rId74" display="https://t.co/i3ZS2vEjil"/>
    <hyperlink ref="AM219" r:id="rId75" display="https://t.co/1kxRetB39r"/>
    <hyperlink ref="AM228" r:id="rId76" display="https://t.co/uvIweLFtSP"/>
    <hyperlink ref="AM231" r:id="rId77" display="http://t.co/9arq6gVGDl"/>
    <hyperlink ref="AM233" r:id="rId78" display="https://t.co/q7POrY7XoD"/>
    <hyperlink ref="AM240" r:id="rId79" display="https://t.co/kiCCpw76nS"/>
    <hyperlink ref="AM242" r:id="rId80" display="https://t.co/BJIs995jQa"/>
    <hyperlink ref="AM243" r:id="rId81" display="https://t.co/wiviFafpKG"/>
    <hyperlink ref="AM244" r:id="rId82" display="https://t.co/CGx36CxEHW"/>
    <hyperlink ref="AM245" r:id="rId83" display="http://t.co/VqMgg9Mwgr"/>
    <hyperlink ref="AM246" r:id="rId84" display="https://t.co/LnGSAFTiYt"/>
    <hyperlink ref="AM247" r:id="rId85" display="https://t.co/2kKCsZXQx3"/>
    <hyperlink ref="AM249" r:id="rId86" display="http://t.co/74QTpSsg3m"/>
    <hyperlink ref="AM253" r:id="rId87" display="https://t.co/pXEWtJsmJN"/>
    <hyperlink ref="AM255" r:id="rId88" display="https://t.co/w9eVkUphfF"/>
    <hyperlink ref="AM257" r:id="rId89" display="https://t.co/St8M494rJu"/>
    <hyperlink ref="AM259" r:id="rId90" display="https://t.co/JYPm1wyR7r"/>
    <hyperlink ref="AM264" r:id="rId91" display="http://t.co/hiMPFoLn10"/>
    <hyperlink ref="AM267" r:id="rId92" display="http://t.co/efBclcO3f1"/>
    <hyperlink ref="AM271" r:id="rId93" display="http://t.co/k9l9dopzwq"/>
    <hyperlink ref="AM273" r:id="rId94" display="https://t.co/lMx2x0eHBQ"/>
    <hyperlink ref="AM277" r:id="rId95" display="https://t.co/58LXCLoYuU"/>
    <hyperlink ref="AM279" r:id="rId96" display="http://t.co/QQCroPJFTC"/>
    <hyperlink ref="AM280" r:id="rId97" display="https://t.co/ii2SnRJlFB"/>
    <hyperlink ref="AM284" r:id="rId98" display="https://t.co/nxBzqKbnhb"/>
    <hyperlink ref="AM285" r:id="rId99" display="https://t.co/1oCFqlK34Q"/>
    <hyperlink ref="AM290" r:id="rId100" display="https://t.co/b2NuZxdNmJ"/>
    <hyperlink ref="AM293" r:id="rId101" display="https://t.co/kVU0QUi7Oi"/>
    <hyperlink ref="AM298" r:id="rId102" display="https://t.co/m8FqgZmO50"/>
    <hyperlink ref="AM299" r:id="rId103" display="https://t.co/rMv5qCD8OP"/>
    <hyperlink ref="AM300" r:id="rId104" display="https://t.co/bNXp7dYVc0"/>
    <hyperlink ref="AM303" r:id="rId105" display="https://t.co/rHEPDjCYTZ"/>
    <hyperlink ref="AM304" r:id="rId106" display="https://t.co/dsEABa04m1"/>
    <hyperlink ref="AM308" r:id="rId107" display="https://t.co/GlplhF2W8O"/>
    <hyperlink ref="AM309" r:id="rId108" display="https://t.co/wVulKuROWG"/>
    <hyperlink ref="AM310" r:id="rId109" display="https://t.co/wVulKuROWG"/>
    <hyperlink ref="AM311" r:id="rId110" display="https://t.co/1oCFqlssdi"/>
    <hyperlink ref="AM312" r:id="rId111" display="https://t.co/1oCFqlssdi"/>
    <hyperlink ref="AM313" r:id="rId112" display="https://t.co/qoXI3ZhweN"/>
    <hyperlink ref="AM320" r:id="rId113" display="https://t.co/6W1z1kGENH"/>
    <hyperlink ref="AM321" r:id="rId114" display="https://t.co/67pRBLUoKa"/>
    <hyperlink ref="AM322" r:id="rId115" display="https://t.co/bSvP9P5n0e"/>
    <hyperlink ref="AM326" r:id="rId116" display="https://t.co/2GvWnDkz9n"/>
    <hyperlink ref="AM327" r:id="rId117" display="https://t.co/CU4Lg6L1Vh"/>
    <hyperlink ref="AM335" r:id="rId118" display="https://t.co/Kpsp2JA873"/>
    <hyperlink ref="AM338" r:id="rId119" display="http://t.co/Uqq8JYKa9A"/>
    <hyperlink ref="AM343" r:id="rId120" display="https://t.co/emAx3g4P3K"/>
    <hyperlink ref="AM348" r:id="rId121" display="http://t.co/1xAOL8cL1h"/>
    <hyperlink ref="AM351" r:id="rId122" display="https://t.co/1oCFqlssdi"/>
    <hyperlink ref="AM354" r:id="rId123" display="https://t.co/MRJUeoGVK5"/>
    <hyperlink ref="AM355" r:id="rId124" display="https://t.co/V1R5zcDNmB"/>
    <hyperlink ref="AM356" r:id="rId125" display="https://t.co/5J5CV8uM5a"/>
    <hyperlink ref="AM358" r:id="rId126" display="https://t.co/mAF6c3Tisx"/>
    <hyperlink ref="AM360" r:id="rId127" display="https://t.co/k50Xrwa2JN"/>
    <hyperlink ref="AM363" r:id="rId128" display="https://t.co/JSzwHVs9xW"/>
    <hyperlink ref="AM366" r:id="rId129" display="https://t.co/9eE5x4z641"/>
    <hyperlink ref="AM368" r:id="rId130" display="https://t.co/BmWrYgdMws"/>
    <hyperlink ref="AM374" r:id="rId131" display="https://t.co/JdIPXoPUpY"/>
    <hyperlink ref="AM375" r:id="rId132" display="https://t.co/AHGxrSBClx"/>
    <hyperlink ref="AM378" r:id="rId133" display="https://t.co/2pJsUoxj8g"/>
    <hyperlink ref="AM383" r:id="rId134" display="https://t.co/FObMtITF10"/>
    <hyperlink ref="AM386" r:id="rId135" display="https://t.co/S7nWqs2NeQ"/>
    <hyperlink ref="AM391" r:id="rId136" display="https://t.co/U4R3CWZgyj"/>
    <hyperlink ref="AM394" r:id="rId137" display="https://t.co/1oCFqlssdi"/>
    <hyperlink ref="AM395" r:id="rId138" display="https://t.co/UXuz2EBJuy"/>
    <hyperlink ref="AM396" r:id="rId139" display="http://t.co/rvbsWGzntu"/>
    <hyperlink ref="AM397" r:id="rId140" display="https://t.co/sG3LGvEVsn"/>
    <hyperlink ref="AM400" r:id="rId141" display="https://t.co/eDQjS8YWrf"/>
    <hyperlink ref="AM401" r:id="rId142" display="https://t.co/0WTdCQxGtp"/>
    <hyperlink ref="AM402" r:id="rId143" display="https://t.co/kRWt3iKHU3"/>
    <hyperlink ref="AM404" r:id="rId144" display="https://t.co/CbF1VY5AuC"/>
    <hyperlink ref="AM405" r:id="rId145" display="https://t.co/pvyRL8Cfoc"/>
    <hyperlink ref="AM406" r:id="rId146" display="https://t.co/IABoeZp5RO"/>
    <hyperlink ref="AM407" r:id="rId147" display="https://t.co/5r4hTfW7Op"/>
    <hyperlink ref="AM409" r:id="rId148" display="http://t.co/WZPdqiUd5G"/>
    <hyperlink ref="AM410" r:id="rId149" display="https://t.co/zhJDY5Zzmg"/>
    <hyperlink ref="AM413" r:id="rId150" display="https://t.co/K42FMpPOCr"/>
    <hyperlink ref="AM415" r:id="rId151" display="https://t.co/lTRmlcnYNo"/>
    <hyperlink ref="AM416" r:id="rId152" display="http://t.co/KuqKwHfDMc"/>
    <hyperlink ref="AM417" r:id="rId153" display="https://t.co/NE8obxOP4x"/>
    <hyperlink ref="AP3" r:id="rId154" display="https://pbs.twimg.com/profile_banners/1061985481829875714/1542032506"/>
    <hyperlink ref="AP4" r:id="rId155" display="https://pbs.twimg.com/profile_banners/1023963804/1532950378"/>
    <hyperlink ref="AP5" r:id="rId156" display="https://pbs.twimg.com/profile_banners/38410853/1536327464"/>
    <hyperlink ref="AP6" r:id="rId157" display="https://pbs.twimg.com/profile_banners/2751710015/1426522013"/>
    <hyperlink ref="AP7" r:id="rId158" display="https://pbs.twimg.com/profile_banners/801998789070491648/1532397752"/>
    <hyperlink ref="AP8" r:id="rId159" display="https://pbs.twimg.com/profile_banners/3365600938/1536327970"/>
    <hyperlink ref="AP10" r:id="rId160" display="https://pbs.twimg.com/profile_banners/1123581392288395264/1556877832"/>
    <hyperlink ref="AP11" r:id="rId161" display="https://pbs.twimg.com/profile_banners/90859217/1472253687"/>
    <hyperlink ref="AP12" r:id="rId162" display="https://pbs.twimg.com/profile_banners/43053129/1401256333"/>
    <hyperlink ref="AP15" r:id="rId163" display="https://pbs.twimg.com/profile_banners/993469256204541953/1551822860"/>
    <hyperlink ref="AP16" r:id="rId164" display="https://pbs.twimg.com/profile_banners/300716819/1425726029"/>
    <hyperlink ref="AP17" r:id="rId165" display="https://pbs.twimg.com/profile_banners/1105810061132206081/1552481271"/>
    <hyperlink ref="AP18" r:id="rId166" display="https://pbs.twimg.com/profile_banners/185630556/1557241109"/>
    <hyperlink ref="AP19" r:id="rId167" display="https://pbs.twimg.com/profile_banners/14159148/1537324134"/>
    <hyperlink ref="AP20" r:id="rId168" display="https://pbs.twimg.com/profile_banners/849713102916640771/1560090781"/>
    <hyperlink ref="AP21" r:id="rId169" display="https://pbs.twimg.com/profile_banners/1136578029923082240/1559817055"/>
    <hyperlink ref="AP22" r:id="rId170" display="https://pbs.twimg.com/profile_banners/264490146/1396958522"/>
    <hyperlink ref="AP23" r:id="rId171" display="https://pbs.twimg.com/profile_banners/389635603/1432240718"/>
    <hyperlink ref="AP24" r:id="rId172" display="https://pbs.twimg.com/profile_banners/1127143755499225088/1559388724"/>
    <hyperlink ref="AP27" r:id="rId173" display="https://pbs.twimg.com/profile_banners/1242165858/1498842357"/>
    <hyperlink ref="AP28" r:id="rId174" display="https://pbs.twimg.com/profile_banners/2931999886/1561064348"/>
    <hyperlink ref="AP29" r:id="rId175" display="https://pbs.twimg.com/profile_banners/282587800/1536181662"/>
    <hyperlink ref="AP31" r:id="rId176" display="https://pbs.twimg.com/profile_banners/167107711/1533413975"/>
    <hyperlink ref="AP32" r:id="rId177" display="https://pbs.twimg.com/profile_banners/1041585792416538624/1563628724"/>
    <hyperlink ref="AP33" r:id="rId178" display="https://pbs.twimg.com/profile_banners/214115592/1457588125"/>
    <hyperlink ref="AP34" r:id="rId179" display="https://pbs.twimg.com/profile_banners/936593675563470849/1547837128"/>
    <hyperlink ref="AP36" r:id="rId180" display="https://pbs.twimg.com/profile_banners/1015276394400501760/1530895869"/>
    <hyperlink ref="AP37" r:id="rId181" display="https://pbs.twimg.com/profile_banners/218066286/1562101519"/>
    <hyperlink ref="AP38" r:id="rId182" display="https://pbs.twimg.com/profile_banners/18050852/1562894856"/>
    <hyperlink ref="AP39" r:id="rId183" display="https://pbs.twimg.com/profile_banners/20604477/1516906255"/>
    <hyperlink ref="AP40" r:id="rId184" display="https://pbs.twimg.com/profile_banners/458569486/1550529891"/>
    <hyperlink ref="AP41" r:id="rId185" display="https://pbs.twimg.com/profile_banners/149769734/1415838075"/>
    <hyperlink ref="AP43" r:id="rId186" display="https://pbs.twimg.com/profile_banners/1125767465408110592/1563474522"/>
    <hyperlink ref="AP44" r:id="rId187" display="https://pbs.twimg.com/profile_banners/1032283135466196993/1543514938"/>
    <hyperlink ref="AP45" r:id="rId188" display="https://pbs.twimg.com/profile_banners/1154102932389933057/1564236466"/>
    <hyperlink ref="AP46" r:id="rId189" display="https://pbs.twimg.com/profile_banners/3361805427/1520285415"/>
    <hyperlink ref="AP50" r:id="rId190" display="https://pbs.twimg.com/profile_banners/105236230/1561227794"/>
    <hyperlink ref="AP52" r:id="rId191" display="https://pbs.twimg.com/profile_banners/259401680/1555424943"/>
    <hyperlink ref="AP53" r:id="rId192" display="https://pbs.twimg.com/profile_banners/1113879320508928000/1556402927"/>
    <hyperlink ref="AP54" r:id="rId193" display="https://pbs.twimg.com/profile_banners/1732180094/1564339229"/>
    <hyperlink ref="AP55" r:id="rId194" display="https://pbs.twimg.com/profile_banners/487580909/1564836000"/>
    <hyperlink ref="AP57" r:id="rId195" display="https://pbs.twimg.com/profile_banners/1146721206197993472/1565046911"/>
    <hyperlink ref="AP62" r:id="rId196" display="https://pbs.twimg.com/profile_banners/971940289744068608/1565570346"/>
    <hyperlink ref="AP63" r:id="rId197" display="https://pbs.twimg.com/profile_banners/227892062/1559393850"/>
    <hyperlink ref="AP64" r:id="rId198" display="https://pbs.twimg.com/profile_banners/939962478448074753/1561999841"/>
    <hyperlink ref="AP65" r:id="rId199" display="https://pbs.twimg.com/profile_banners/1888853173/1528213118"/>
    <hyperlink ref="AP66" r:id="rId200" display="https://pbs.twimg.com/profile_banners/734129690/1471521771"/>
    <hyperlink ref="AP67" r:id="rId201" display="https://pbs.twimg.com/profile_banners/117853144/1453470819"/>
    <hyperlink ref="AP69" r:id="rId202" display="https://pbs.twimg.com/profile_banners/1120808369814736903/1556059656"/>
    <hyperlink ref="AP70" r:id="rId203" display="https://pbs.twimg.com/profile_banners/814800614/1405801825"/>
    <hyperlink ref="AP71" r:id="rId204" display="https://pbs.twimg.com/profile_banners/3025729845/1538911303"/>
    <hyperlink ref="AP73" r:id="rId205" display="https://pbs.twimg.com/profile_banners/1089919940386119680/1551282124"/>
    <hyperlink ref="AP74" r:id="rId206" display="https://pbs.twimg.com/profile_banners/1851425240/1388753993"/>
    <hyperlink ref="AP75" r:id="rId207" display="https://pbs.twimg.com/profile_banners/2899791246/1564977737"/>
    <hyperlink ref="AP79" r:id="rId208" display="https://pbs.twimg.com/profile_banners/97209162/1466766540"/>
    <hyperlink ref="AP80" r:id="rId209" display="https://pbs.twimg.com/profile_banners/2927274126/1544450340"/>
    <hyperlink ref="AP82" r:id="rId210" display="https://pbs.twimg.com/profile_banners/941819276268154880/1550323018"/>
    <hyperlink ref="AP83" r:id="rId211" display="https://pbs.twimg.com/profile_banners/23193516/1511522801"/>
    <hyperlink ref="AP84" r:id="rId212" display="https://pbs.twimg.com/profile_banners/634906724/1563432364"/>
    <hyperlink ref="AP85" r:id="rId213" display="https://pbs.twimg.com/profile_banners/750938871626686464/1521372086"/>
    <hyperlink ref="AP86" r:id="rId214" display="https://pbs.twimg.com/profile_banners/821264882729263110/1565460647"/>
    <hyperlink ref="AP87" r:id="rId215" display="https://pbs.twimg.com/profile_banners/2395728078/1556637906"/>
    <hyperlink ref="AP88" r:id="rId216" display="https://pbs.twimg.com/profile_banners/265100215/1525439640"/>
    <hyperlink ref="AP90" r:id="rId217" display="https://pbs.twimg.com/profile_banners/425705551/1529037615"/>
    <hyperlink ref="AP91" r:id="rId218" display="https://pbs.twimg.com/profile_banners/380886010/1480337069"/>
    <hyperlink ref="AP92" r:id="rId219" display="https://pbs.twimg.com/profile_banners/847831150798098432/1501895459"/>
    <hyperlink ref="AP93" r:id="rId220" display="https://pbs.twimg.com/profile_banners/443846132/1551196312"/>
    <hyperlink ref="AP94" r:id="rId221" display="https://pbs.twimg.com/profile_banners/937873117/1565596799"/>
    <hyperlink ref="AP97" r:id="rId222" display="https://pbs.twimg.com/profile_banners/231780347/1510243625"/>
    <hyperlink ref="AP98" r:id="rId223" display="https://pbs.twimg.com/profile_banners/2811192986/1557368516"/>
    <hyperlink ref="AP99" r:id="rId224" display="https://pbs.twimg.com/profile_banners/2942458639/1552307627"/>
    <hyperlink ref="AP100" r:id="rId225" display="https://pbs.twimg.com/profile_banners/65051156/1555689093"/>
    <hyperlink ref="AP101" r:id="rId226" display="https://pbs.twimg.com/profile_banners/935382742719590400/1565516464"/>
    <hyperlink ref="AP104" r:id="rId227" display="https://pbs.twimg.com/profile_banners/1498522512/1402701988"/>
    <hyperlink ref="AP105" r:id="rId228" display="https://pbs.twimg.com/profile_banners/57950874/1564232041"/>
    <hyperlink ref="AP106" r:id="rId229" display="https://pbs.twimg.com/profile_banners/1072116720318406656/1544509212"/>
    <hyperlink ref="AP107" r:id="rId230" display="https://pbs.twimg.com/profile_banners/484912993/1509527802"/>
    <hyperlink ref="AP108" r:id="rId231" display="https://pbs.twimg.com/profile_banners/914385275954106368/1565403038"/>
    <hyperlink ref="AP109" r:id="rId232" display="https://pbs.twimg.com/profile_banners/88493884/1398365266"/>
    <hyperlink ref="AP110" r:id="rId233" display="https://pbs.twimg.com/profile_banners/232541331/1456435626"/>
    <hyperlink ref="AP111" r:id="rId234" display="https://pbs.twimg.com/profile_banners/485832202/1536505709"/>
    <hyperlink ref="AP113" r:id="rId235" display="https://pbs.twimg.com/profile_banners/2750105810/1516298268"/>
    <hyperlink ref="AP114" r:id="rId236" display="https://pbs.twimg.com/profile_banners/42634782/1456506844"/>
    <hyperlink ref="AP115" r:id="rId237" display="https://pbs.twimg.com/profile_banners/795713967230435328/1564858618"/>
    <hyperlink ref="AP116" r:id="rId238" display="https://pbs.twimg.com/profile_banners/884850583278166017/1557399390"/>
    <hyperlink ref="AP117" r:id="rId239" display="https://pbs.twimg.com/profile_banners/431624965/1564749428"/>
    <hyperlink ref="AP119" r:id="rId240" display="https://pbs.twimg.com/profile_banners/19321988/1516075544"/>
    <hyperlink ref="AP120" r:id="rId241" display="https://pbs.twimg.com/profile_banners/1103607483770327041/1557265356"/>
    <hyperlink ref="AP121" r:id="rId242" display="https://pbs.twimg.com/profile_banners/3969913033/1499181878"/>
    <hyperlink ref="AP122" r:id="rId243" display="https://pbs.twimg.com/profile_banners/732902679102382080/1463574780"/>
    <hyperlink ref="AP123" r:id="rId244" display="https://pbs.twimg.com/profile_banners/2510753433/1545439966"/>
    <hyperlink ref="AP124" r:id="rId245" display="https://pbs.twimg.com/profile_banners/210626908/1421424519"/>
    <hyperlink ref="AP125" r:id="rId246" display="https://pbs.twimg.com/profile_banners/2994137103/1544995029"/>
    <hyperlink ref="AP126" r:id="rId247" display="https://pbs.twimg.com/profile_banners/827563121992749056/1516833233"/>
    <hyperlink ref="AP127" r:id="rId248" display="https://pbs.twimg.com/profile_banners/3295706361/1542570179"/>
    <hyperlink ref="AP128" r:id="rId249" display="https://pbs.twimg.com/profile_banners/34620349/1565577955"/>
    <hyperlink ref="AP129" r:id="rId250" display="https://pbs.twimg.com/profile_banners/1535485760/1565435045"/>
    <hyperlink ref="AP130" r:id="rId251" display="https://pbs.twimg.com/profile_banners/356260251/1405150459"/>
    <hyperlink ref="AP132" r:id="rId252" display="https://pbs.twimg.com/profile_banners/879443894567612416/1502214808"/>
    <hyperlink ref="AP133" r:id="rId253" display="https://pbs.twimg.com/profile_banners/2936825584/1565028817"/>
    <hyperlink ref="AP134" r:id="rId254" display="https://pbs.twimg.com/profile_banners/972177237821796352/1544738718"/>
    <hyperlink ref="AP135" r:id="rId255" display="https://pbs.twimg.com/profile_banners/333560116/1540816134"/>
    <hyperlink ref="AP136" r:id="rId256" display="https://pbs.twimg.com/profile_banners/2221981490/1554150844"/>
    <hyperlink ref="AP137" r:id="rId257" display="https://pbs.twimg.com/profile_banners/709627395/1502387182"/>
    <hyperlink ref="AP138" r:id="rId258" display="https://pbs.twimg.com/profile_banners/22298995/1556710808"/>
    <hyperlink ref="AP140" r:id="rId259" display="https://pbs.twimg.com/profile_banners/1141755535106215936/1565622340"/>
    <hyperlink ref="AP141" r:id="rId260" display="https://pbs.twimg.com/profile_banners/2994856910/1565115048"/>
    <hyperlink ref="AP142" r:id="rId261" display="https://pbs.twimg.com/profile_banners/57039177/1520358468"/>
    <hyperlink ref="AP143" r:id="rId262" display="https://pbs.twimg.com/profile_banners/818825997881516034/1500447524"/>
    <hyperlink ref="AP144" r:id="rId263" display="https://pbs.twimg.com/profile_banners/110355820/1421029219"/>
    <hyperlink ref="AP145" r:id="rId264" display="https://pbs.twimg.com/profile_banners/182772090/1433664063"/>
    <hyperlink ref="AP146" r:id="rId265" display="https://pbs.twimg.com/profile_banners/136563206/1554191719"/>
    <hyperlink ref="AP147" r:id="rId266" display="https://pbs.twimg.com/profile_banners/585423154/1560886460"/>
    <hyperlink ref="AP148" r:id="rId267" display="https://pbs.twimg.com/profile_banners/918729405442113542/1561015748"/>
    <hyperlink ref="AP149" r:id="rId268" display="https://pbs.twimg.com/profile_banners/1155166729087180801/1565179064"/>
    <hyperlink ref="AP150" r:id="rId269" display="https://pbs.twimg.com/profile_banners/795884522730651648/1483948963"/>
    <hyperlink ref="AP151" r:id="rId270" display="https://pbs.twimg.com/profile_banners/253068630/1515494707"/>
    <hyperlink ref="AP152" r:id="rId271" display="https://pbs.twimg.com/profile_banners/362489577/1517920776"/>
    <hyperlink ref="AP153" r:id="rId272" display="https://pbs.twimg.com/profile_banners/389564997/1508006184"/>
    <hyperlink ref="AP154" r:id="rId273" display="https://pbs.twimg.com/profile_banners/194613806/1555184488"/>
    <hyperlink ref="AP155" r:id="rId274" display="https://pbs.twimg.com/profile_banners/2173312541/1563641890"/>
    <hyperlink ref="AP156" r:id="rId275" display="https://pbs.twimg.com/profile_banners/2420752340/1462283082"/>
    <hyperlink ref="AP158" r:id="rId276" display="https://pbs.twimg.com/profile_banners/4194271756/1536347977"/>
    <hyperlink ref="AP159" r:id="rId277" display="https://pbs.twimg.com/profile_banners/131745943/1561529564"/>
    <hyperlink ref="AP160" r:id="rId278" display="https://pbs.twimg.com/profile_banners/968108658/1389365210"/>
    <hyperlink ref="AP161" r:id="rId279" display="https://pbs.twimg.com/profile_banners/1025130449079857152/1533245774"/>
    <hyperlink ref="AP162" r:id="rId280" display="https://pbs.twimg.com/profile_banners/1063415972357423104/1563436634"/>
    <hyperlink ref="AP163" r:id="rId281" display="https://pbs.twimg.com/profile_banners/939914799131058176/1556793037"/>
    <hyperlink ref="AP164" r:id="rId282" display="https://pbs.twimg.com/profile_banners/746003041921413120/1539721913"/>
    <hyperlink ref="AP165" r:id="rId283" display="https://pbs.twimg.com/profile_banners/2327403120/1564414810"/>
    <hyperlink ref="AP167" r:id="rId284" display="https://pbs.twimg.com/profile_banners/269058519/1463610625"/>
    <hyperlink ref="AP169" r:id="rId285" display="https://pbs.twimg.com/profile_banners/1082960616766095360/1547062594"/>
    <hyperlink ref="AP170" r:id="rId286" display="https://pbs.twimg.com/profile_banners/26514883/1491335612"/>
    <hyperlink ref="AP171" r:id="rId287" display="https://pbs.twimg.com/profile_banners/881641486877696000/1501104662"/>
    <hyperlink ref="AP172" r:id="rId288" display="https://pbs.twimg.com/profile_banners/2407377858/1509544516"/>
    <hyperlink ref="AP173" r:id="rId289" display="https://pbs.twimg.com/profile_banners/853239547861155840/1535117827"/>
    <hyperlink ref="AP174" r:id="rId290" display="https://pbs.twimg.com/profile_banners/1095640788850089984/1558347589"/>
    <hyperlink ref="AP175" r:id="rId291" display="https://pbs.twimg.com/profile_banners/1033580210816409600/1563464288"/>
    <hyperlink ref="AP176" r:id="rId292" display="https://pbs.twimg.com/profile_banners/730790665/1421998322"/>
    <hyperlink ref="AP177" r:id="rId293" display="https://pbs.twimg.com/profile_banners/770614903589580800/1506444740"/>
    <hyperlink ref="AP178" r:id="rId294" display="https://pbs.twimg.com/profile_banners/627227732/1527952915"/>
    <hyperlink ref="AP179" r:id="rId295" display="https://pbs.twimg.com/profile_banners/1034087234914451457/1559834939"/>
    <hyperlink ref="AP180" r:id="rId296" display="https://pbs.twimg.com/profile_banners/830035634/1381193749"/>
    <hyperlink ref="AP182" r:id="rId297" display="https://pbs.twimg.com/profile_banners/712517538/1485543757"/>
    <hyperlink ref="AP183" r:id="rId298" display="https://pbs.twimg.com/profile_banners/351058784/1477264969"/>
    <hyperlink ref="AP184" r:id="rId299" display="https://pbs.twimg.com/profile_banners/312937683/1445812231"/>
    <hyperlink ref="AP185" r:id="rId300" display="https://pbs.twimg.com/profile_banners/45034222/1452482683"/>
    <hyperlink ref="AP187" r:id="rId301" display="https://pbs.twimg.com/profile_banners/576989833/1516557585"/>
    <hyperlink ref="AP188" r:id="rId302" display="https://pbs.twimg.com/profile_banners/2343247026/1550693207"/>
    <hyperlink ref="AP189" r:id="rId303" display="https://pbs.twimg.com/profile_banners/793431173821267969/1494407093"/>
    <hyperlink ref="AP190" r:id="rId304" display="https://pbs.twimg.com/profile_banners/107786881/1530438128"/>
    <hyperlink ref="AP191" r:id="rId305" display="https://pbs.twimg.com/profile_banners/3111667671/1526288960"/>
    <hyperlink ref="AP192" r:id="rId306" display="https://pbs.twimg.com/profile_banners/17018470/1546476047"/>
    <hyperlink ref="AP193" r:id="rId307" display="https://pbs.twimg.com/profile_banners/1016915990737838080/1531287258"/>
    <hyperlink ref="AP194" r:id="rId308" display="https://pbs.twimg.com/profile_banners/909910016/1399566851"/>
    <hyperlink ref="AP195" r:id="rId309" display="https://pbs.twimg.com/profile_banners/1116242030806614017/1555681333"/>
    <hyperlink ref="AP196" r:id="rId310" display="https://pbs.twimg.com/profile_banners/2391944754/1552696467"/>
    <hyperlink ref="AP197" r:id="rId311" display="https://pbs.twimg.com/profile_banners/380313416/1491309483"/>
    <hyperlink ref="AP198" r:id="rId312" display="https://pbs.twimg.com/profile_banners/274946252/1461307846"/>
    <hyperlink ref="AP199" r:id="rId313" display="https://pbs.twimg.com/profile_banners/240274337/1557690376"/>
    <hyperlink ref="AP200" r:id="rId314" display="https://pbs.twimg.com/profile_banners/1529421373/1404331407"/>
    <hyperlink ref="AP201" r:id="rId315" display="https://pbs.twimg.com/profile_banners/792679291691606016/1561285391"/>
    <hyperlink ref="AP202" r:id="rId316" display="https://pbs.twimg.com/profile_banners/1004757432915001345/1530716805"/>
    <hyperlink ref="AP203" r:id="rId317" display="https://pbs.twimg.com/profile_banners/3009587708/1543834417"/>
    <hyperlink ref="AP205" r:id="rId318" display="https://pbs.twimg.com/profile_banners/4818300177/1550821971"/>
    <hyperlink ref="AP207" r:id="rId319" display="https://pbs.twimg.com/profile_banners/488467533/1448871188"/>
    <hyperlink ref="AP208" r:id="rId320" display="https://pbs.twimg.com/profile_banners/4413871/1561358171"/>
    <hyperlink ref="AP210" r:id="rId321" display="https://pbs.twimg.com/profile_banners/18578719/1506953860"/>
    <hyperlink ref="AP211" r:id="rId322" display="https://pbs.twimg.com/profile_banners/3307121960/1555319556"/>
    <hyperlink ref="AP212" r:id="rId323" display="https://pbs.twimg.com/profile_banners/1096347938014593024/1550225439"/>
    <hyperlink ref="AP213" r:id="rId324" display="https://pbs.twimg.com/profile_banners/4918675127/1550148200"/>
    <hyperlink ref="AP214" r:id="rId325" display="https://pbs.twimg.com/profile_banners/111135791/1382921072"/>
    <hyperlink ref="AP215" r:id="rId326" display="https://pbs.twimg.com/profile_banners/924189980/1542588660"/>
    <hyperlink ref="AP216" r:id="rId327" display="https://pbs.twimg.com/profile_banners/2838933179/1461895314"/>
    <hyperlink ref="AP219" r:id="rId328" display="https://pbs.twimg.com/profile_banners/107719332/1456137501"/>
    <hyperlink ref="AP221" r:id="rId329" display="https://pbs.twimg.com/profile_banners/118021016/1545731958"/>
    <hyperlink ref="AP222" r:id="rId330" display="https://pbs.twimg.com/profile_banners/999041690018041856/1539100752"/>
    <hyperlink ref="AP223" r:id="rId331" display="https://pbs.twimg.com/profile_banners/3017474360/1496474994"/>
    <hyperlink ref="AP224" r:id="rId332" display="https://pbs.twimg.com/profile_banners/130538428/1357907853"/>
    <hyperlink ref="AP225" r:id="rId333" display="https://pbs.twimg.com/profile_banners/36246871/1459492873"/>
    <hyperlink ref="AP226" r:id="rId334" display="https://pbs.twimg.com/profile_banners/1051097260094717954/1561592932"/>
    <hyperlink ref="AP227" r:id="rId335" display="https://pbs.twimg.com/profile_banners/153795715/1492805540"/>
    <hyperlink ref="AP228" r:id="rId336" display="https://pbs.twimg.com/profile_banners/884131974/1504265862"/>
    <hyperlink ref="AP229" r:id="rId337" display="https://pbs.twimg.com/profile_banners/301813399/1524242832"/>
    <hyperlink ref="AP230" r:id="rId338" display="https://pbs.twimg.com/profile_banners/265715871/1423483678"/>
    <hyperlink ref="AP231" r:id="rId339" display="https://pbs.twimg.com/profile_banners/179013453/1508119662"/>
    <hyperlink ref="AP232" r:id="rId340" display="https://pbs.twimg.com/profile_banners/143425183/1562155471"/>
    <hyperlink ref="AP234" r:id="rId341" display="https://pbs.twimg.com/profile_banners/121708721/1562777946"/>
    <hyperlink ref="AP235" r:id="rId342" display="https://pbs.twimg.com/profile_banners/138948257/1507508438"/>
    <hyperlink ref="AP236" r:id="rId343" display="https://pbs.twimg.com/profile_banners/72929123/1435268327"/>
    <hyperlink ref="AP237" r:id="rId344" display="https://pbs.twimg.com/profile_banners/3230198094/1527863188"/>
    <hyperlink ref="AP238" r:id="rId345" display="https://pbs.twimg.com/profile_banners/268026621/1561001523"/>
    <hyperlink ref="AP240" r:id="rId346" display="https://pbs.twimg.com/profile_banners/156688618/1557656721"/>
    <hyperlink ref="AP241" r:id="rId347" display="https://pbs.twimg.com/profile_banners/939613612552757248/1527231267"/>
    <hyperlink ref="AP242" r:id="rId348" display="https://pbs.twimg.com/profile_banners/100928576/1493941321"/>
    <hyperlink ref="AP243" r:id="rId349" display="https://pbs.twimg.com/profile_banners/1135350396338278400/1565568546"/>
    <hyperlink ref="AP246" r:id="rId350" display="https://pbs.twimg.com/profile_banners/755710946488770560/1544694170"/>
    <hyperlink ref="AP247" r:id="rId351" display="https://pbs.twimg.com/profile_banners/811885603579162624/1546847037"/>
    <hyperlink ref="AP248" r:id="rId352" display="https://pbs.twimg.com/profile_banners/775330381956468737/1528021886"/>
    <hyperlink ref="AP249" r:id="rId353" display="https://pbs.twimg.com/profile_banners/272033586/1525469507"/>
    <hyperlink ref="AP250" r:id="rId354" display="https://pbs.twimg.com/profile_banners/281813715/1479879296"/>
    <hyperlink ref="AP251" r:id="rId355" display="https://pbs.twimg.com/profile_banners/2937975091/1538036794"/>
    <hyperlink ref="AP253" r:id="rId356" display="https://pbs.twimg.com/profile_banners/1011656576233623553/1530612755"/>
    <hyperlink ref="AP254" r:id="rId357" display="https://pbs.twimg.com/profile_banners/329215336/1399483308"/>
    <hyperlink ref="AP255" r:id="rId358" display="https://pbs.twimg.com/profile_banners/3935994083/1445630585"/>
    <hyperlink ref="AP256" r:id="rId359" display="https://pbs.twimg.com/profile_banners/984807106627878912/1525000653"/>
    <hyperlink ref="AP257" r:id="rId360" display="https://pbs.twimg.com/profile_banners/284056706/1504986537"/>
    <hyperlink ref="AP258" r:id="rId361" display="https://pbs.twimg.com/profile_banners/534941200/1421885690"/>
    <hyperlink ref="AP259" r:id="rId362" display="https://pbs.twimg.com/profile_banners/22168210/1448917279"/>
    <hyperlink ref="AP260" r:id="rId363" display="https://pbs.twimg.com/profile_banners/791726513565659137/1544742400"/>
    <hyperlink ref="AP261" r:id="rId364" display="https://pbs.twimg.com/profile_banners/1163652314/1563013206"/>
    <hyperlink ref="AP262" r:id="rId365" display="https://pbs.twimg.com/profile_banners/927182662170705920/1509918551"/>
    <hyperlink ref="AP263" r:id="rId366" display="https://pbs.twimg.com/profile_banners/917485922085756928/1507704454"/>
    <hyperlink ref="AP264" r:id="rId367" display="https://pbs.twimg.com/profile_banners/2554581523/1402500409"/>
    <hyperlink ref="AP265" r:id="rId368" display="https://pbs.twimg.com/profile_banners/3378177833/1489260344"/>
    <hyperlink ref="AP266" r:id="rId369" display="https://pbs.twimg.com/profile_banners/955148185583972353/1565288281"/>
    <hyperlink ref="AP267" r:id="rId370" display="https://pbs.twimg.com/profile_banners/16458969/1405710808"/>
    <hyperlink ref="AP268" r:id="rId371" display="https://pbs.twimg.com/profile_banners/571699177/1564255349"/>
    <hyperlink ref="AP272" r:id="rId372" display="https://pbs.twimg.com/profile_banners/3329933243/1541955811"/>
    <hyperlink ref="AP273" r:id="rId373" display="https://pbs.twimg.com/profile_banners/251363685/1458078954"/>
    <hyperlink ref="AP274" r:id="rId374" display="https://pbs.twimg.com/profile_banners/2776617405/1449521264"/>
    <hyperlink ref="AP275" r:id="rId375" display="https://pbs.twimg.com/profile_banners/63107021/1437886067"/>
    <hyperlink ref="AP276" r:id="rId376" display="https://pbs.twimg.com/profile_banners/738838072503083008/1464989531"/>
    <hyperlink ref="AP277" r:id="rId377" display="https://pbs.twimg.com/profile_banners/4179607173/1561368769"/>
    <hyperlink ref="AP278" r:id="rId378" display="https://pbs.twimg.com/profile_banners/923430883205484544/1515336960"/>
    <hyperlink ref="AP280" r:id="rId379" display="https://pbs.twimg.com/profile_banners/14465282/1534639577"/>
    <hyperlink ref="AP281" r:id="rId380" display="https://pbs.twimg.com/profile_banners/381952632/1541926905"/>
    <hyperlink ref="AP283" r:id="rId381" display="https://pbs.twimg.com/profile_banners/16200858/1536327784"/>
    <hyperlink ref="AP285" r:id="rId382" display="https://pbs.twimg.com/profile_banners/15529173/1561277677"/>
    <hyperlink ref="AP289" r:id="rId383" display="https://pbs.twimg.com/profile_banners/2383655503/1563178844"/>
    <hyperlink ref="AP290" r:id="rId384" display="https://pbs.twimg.com/profile_banners/142412888/1540420713"/>
    <hyperlink ref="AP291" r:id="rId385" display="https://pbs.twimg.com/profile_banners/543667408/1450560906"/>
    <hyperlink ref="AP292" r:id="rId386" display="https://pbs.twimg.com/profile_banners/1337139956/1557424407"/>
    <hyperlink ref="AP293" r:id="rId387" display="https://pbs.twimg.com/profile_banners/3314473562/1563565521"/>
    <hyperlink ref="AP294" r:id="rId388" display="https://pbs.twimg.com/profile_banners/1080871798298824705/1546544454"/>
    <hyperlink ref="AP295" r:id="rId389" display="https://pbs.twimg.com/profile_banners/610910855/1519303423"/>
    <hyperlink ref="AP296" r:id="rId390" display="https://pbs.twimg.com/profile_banners/796037759773372416/1559255041"/>
    <hyperlink ref="AP297" r:id="rId391" display="https://pbs.twimg.com/profile_banners/847009488/1551738882"/>
    <hyperlink ref="AP298" r:id="rId392" display="https://pbs.twimg.com/profile_banners/32232539/1534651406"/>
    <hyperlink ref="AP299" r:id="rId393" display="https://pbs.twimg.com/profile_banners/72720837/1542256118"/>
    <hyperlink ref="AP300" r:id="rId394" display="https://pbs.twimg.com/profile_banners/14286412/1399757981"/>
    <hyperlink ref="AP301" r:id="rId395" display="https://pbs.twimg.com/profile_banners/389464164/1435157537"/>
    <hyperlink ref="AP302" r:id="rId396" display="https://pbs.twimg.com/profile_banners/737855790858555393/1496468212"/>
    <hyperlink ref="AP303" r:id="rId397" display="https://pbs.twimg.com/profile_banners/2249399161/1387312380"/>
    <hyperlink ref="AP304" r:id="rId398" display="https://pbs.twimg.com/profile_banners/259473191/1490669184"/>
    <hyperlink ref="AP305" r:id="rId399" display="https://pbs.twimg.com/profile_banners/607539123/1381814959"/>
    <hyperlink ref="AP307" r:id="rId400" display="https://pbs.twimg.com/profile_banners/63876171/1522420763"/>
    <hyperlink ref="AP308" r:id="rId401" display="https://pbs.twimg.com/profile_banners/2925137787/1562679255"/>
    <hyperlink ref="AP309" r:id="rId402" display="https://pbs.twimg.com/profile_banners/14499829/1562330540"/>
    <hyperlink ref="AP310" r:id="rId403" display="https://pbs.twimg.com/profile_banners/189868631/1563820041"/>
    <hyperlink ref="AP311" r:id="rId404" display="https://pbs.twimg.com/profile_banners/937279523531513856/1512301222"/>
    <hyperlink ref="AP312" r:id="rId405" display="https://pbs.twimg.com/profile_banners/701450303900622848/1456157430"/>
    <hyperlink ref="AP313" r:id="rId406" display="https://pbs.twimg.com/profile_banners/1060090563662372864/1543567196"/>
    <hyperlink ref="AP314" r:id="rId407" display="https://pbs.twimg.com/profile_banners/36070705/1353162344"/>
    <hyperlink ref="AP315" r:id="rId408" display="https://pbs.twimg.com/profile_banners/1329123577/1509389286"/>
    <hyperlink ref="AP316" r:id="rId409" display="https://pbs.twimg.com/profile_banners/2311700875/1398197818"/>
    <hyperlink ref="AP317" r:id="rId410" display="https://pbs.twimg.com/profile_banners/743132375157211137/1565137405"/>
    <hyperlink ref="AP318" r:id="rId411" display="https://pbs.twimg.com/profile_banners/2387811707/1536954175"/>
    <hyperlink ref="AP319" r:id="rId412" display="https://pbs.twimg.com/profile_banners/1159150172770902017/1565198430"/>
    <hyperlink ref="AP320" r:id="rId413" display="https://pbs.twimg.com/profile_banners/1292191711/1514394410"/>
    <hyperlink ref="AP321" r:id="rId414" display="https://pbs.twimg.com/profile_banners/353083517/1559056257"/>
    <hyperlink ref="AP322" r:id="rId415" display="https://pbs.twimg.com/profile_banners/14961743/1492502835"/>
    <hyperlink ref="AP323" r:id="rId416" display="https://pbs.twimg.com/profile_banners/35470766/1561109491"/>
    <hyperlink ref="AP324" r:id="rId417" display="https://pbs.twimg.com/profile_banners/1129635901091528705/1561796213"/>
    <hyperlink ref="AP325" r:id="rId418" display="https://pbs.twimg.com/profile_banners/99712204/1543943311"/>
    <hyperlink ref="AP326" r:id="rId419" display="https://pbs.twimg.com/profile_banners/53669531/1467552814"/>
    <hyperlink ref="AP327" r:id="rId420" display="https://pbs.twimg.com/profile_banners/897133715133956096/1508200347"/>
    <hyperlink ref="AP329" r:id="rId421" display="https://pbs.twimg.com/profile_banners/110076250/1560196047"/>
    <hyperlink ref="AP330" r:id="rId422" display="https://pbs.twimg.com/profile_banners/819560637076533248/1565370002"/>
    <hyperlink ref="AP331" r:id="rId423" display="https://pbs.twimg.com/profile_banners/1136854366881632256/1559909941"/>
    <hyperlink ref="AP332" r:id="rId424" display="https://pbs.twimg.com/profile_banners/3002902589/1437485384"/>
    <hyperlink ref="AP335" r:id="rId425" display="https://pbs.twimg.com/profile_banners/22756508/1558948559"/>
    <hyperlink ref="AP336" r:id="rId426" display="https://pbs.twimg.com/profile_banners/29687693/1484925821"/>
    <hyperlink ref="AP337" r:id="rId427" display="https://pbs.twimg.com/profile_banners/320958602/1401048244"/>
    <hyperlink ref="AP338" r:id="rId428" display="https://pbs.twimg.com/profile_banners/215971922/1500462565"/>
    <hyperlink ref="AP339" r:id="rId429" display="https://pbs.twimg.com/profile_banners/2984266637/1563825385"/>
    <hyperlink ref="AP340" r:id="rId430" display="https://pbs.twimg.com/profile_banners/1100396392856596483/1552910896"/>
    <hyperlink ref="AP341" r:id="rId431" display="https://pbs.twimg.com/profile_banners/408356103/1405195113"/>
    <hyperlink ref="AP342" r:id="rId432" display="https://pbs.twimg.com/profile_banners/863714176065302532/1545491248"/>
    <hyperlink ref="AP343" r:id="rId433" display="https://pbs.twimg.com/profile_banners/377278958/1492634117"/>
    <hyperlink ref="AP344" r:id="rId434" display="https://pbs.twimg.com/profile_banners/432512256/1537759739"/>
    <hyperlink ref="AP345" r:id="rId435" display="https://pbs.twimg.com/profile_banners/476693947/1398265699"/>
    <hyperlink ref="AP346" r:id="rId436" display="https://pbs.twimg.com/profile_banners/326303499/1546641542"/>
    <hyperlink ref="AP347" r:id="rId437" display="https://pbs.twimg.com/profile_banners/1146441403188350976/1562172435"/>
    <hyperlink ref="AP348" r:id="rId438" display="https://pbs.twimg.com/profile_banners/265899859/1398421113"/>
    <hyperlink ref="AP349" r:id="rId439" display="https://pbs.twimg.com/profile_banners/1108609022427652098/1564474835"/>
    <hyperlink ref="AP353" r:id="rId440" display="https://pbs.twimg.com/profile_banners/761570403999289344/1470408985"/>
    <hyperlink ref="AP354" r:id="rId441" display="https://pbs.twimg.com/profile_banners/862585798964596736/1495075271"/>
    <hyperlink ref="AP355" r:id="rId442" display="https://pbs.twimg.com/profile_banners/1531038577/1565444164"/>
    <hyperlink ref="AP356" r:id="rId443" display="https://pbs.twimg.com/profile_banners/3136798080/1493051898"/>
    <hyperlink ref="AP357" r:id="rId444" display="https://pbs.twimg.com/profile_banners/2774378998/1411234396"/>
    <hyperlink ref="AP358" r:id="rId445" display="https://pbs.twimg.com/profile_banners/874224155444617217/1543597438"/>
    <hyperlink ref="AP359" r:id="rId446" display="https://pbs.twimg.com/profile_banners/2358118395/1480685810"/>
    <hyperlink ref="AP360" r:id="rId447" display="https://pbs.twimg.com/profile_banners/1017220874/1473404200"/>
    <hyperlink ref="AP362" r:id="rId448" display="https://pbs.twimg.com/profile_banners/2728704872/1414421908"/>
    <hyperlink ref="AP363" r:id="rId449" display="https://pbs.twimg.com/profile_banners/397144289/1394097862"/>
    <hyperlink ref="AP364" r:id="rId450" display="https://pbs.twimg.com/profile_banners/607981040/1484144828"/>
    <hyperlink ref="AP365" r:id="rId451" display="https://pbs.twimg.com/profile_banners/14727018/1412884116"/>
    <hyperlink ref="AP367" r:id="rId452" display="https://pbs.twimg.com/profile_banners/834061426696343554/1498824476"/>
    <hyperlink ref="AP368" r:id="rId453" display="https://pbs.twimg.com/profile_banners/159100567/1556019969"/>
    <hyperlink ref="AP369" r:id="rId454" display="https://pbs.twimg.com/profile_banners/884034140/1549751205"/>
    <hyperlink ref="AP373" r:id="rId455" display="https://pbs.twimg.com/profile_banners/300361949/1555065485"/>
    <hyperlink ref="AP375" r:id="rId456" display="https://pbs.twimg.com/profile_banners/1460288238/1399124117"/>
    <hyperlink ref="AP376" r:id="rId457" display="https://pbs.twimg.com/profile_banners/959145805960622081/1517516825"/>
    <hyperlink ref="AP377" r:id="rId458" display="https://pbs.twimg.com/profile_banners/573459347/1565439318"/>
    <hyperlink ref="AP378" r:id="rId459" display="https://pbs.twimg.com/profile_banners/608308547/1506716015"/>
    <hyperlink ref="AP380" r:id="rId460" display="https://pbs.twimg.com/profile_banners/801131959/1513005726"/>
    <hyperlink ref="AP381" r:id="rId461" display="https://pbs.twimg.com/profile_banners/548389275/1565625393"/>
    <hyperlink ref="AP384" r:id="rId462" display="https://pbs.twimg.com/profile_banners/192901951/1451746580"/>
    <hyperlink ref="AP386" r:id="rId463" display="https://pbs.twimg.com/profile_banners/24876649/1562009042"/>
    <hyperlink ref="AP387" r:id="rId464" display="https://pbs.twimg.com/profile_banners/1428881978/1479938610"/>
    <hyperlink ref="AP390" r:id="rId465" display="https://pbs.twimg.com/profile_banners/15427846/1440508384"/>
    <hyperlink ref="AP391" r:id="rId466" display="https://pbs.twimg.com/profile_banners/11830/1390846839"/>
    <hyperlink ref="AP393" r:id="rId467" display="https://pbs.twimg.com/profile_banners/2724719733/1504206136"/>
    <hyperlink ref="AP394" r:id="rId468" display="https://pbs.twimg.com/profile_banners/2955491235/1476535490"/>
    <hyperlink ref="AP395" r:id="rId469" display="https://pbs.twimg.com/profile_banners/1382525676/1524499698"/>
    <hyperlink ref="AP396" r:id="rId470" display="https://pbs.twimg.com/profile_banners/3388977652/1437647940"/>
    <hyperlink ref="AP397" r:id="rId471" display="https://pbs.twimg.com/profile_banners/240352121/1546546069"/>
    <hyperlink ref="AP400" r:id="rId472" display="https://pbs.twimg.com/profile_banners/18758506/1363481214"/>
    <hyperlink ref="AP401" r:id="rId473" display="https://pbs.twimg.com/profile_banners/174606198/1438297753"/>
    <hyperlink ref="AP402" r:id="rId474" display="https://pbs.twimg.com/profile_banners/744812639151259648/1553002882"/>
    <hyperlink ref="AP403" r:id="rId475" display="https://pbs.twimg.com/profile_banners/529554922/1492976406"/>
    <hyperlink ref="AP404" r:id="rId476" display="https://pbs.twimg.com/profile_banners/448118178/1464354018"/>
    <hyperlink ref="AP405" r:id="rId477" display="https://pbs.twimg.com/profile_banners/151575577/1398256862"/>
    <hyperlink ref="AP406" r:id="rId478" display="https://pbs.twimg.com/profile_banners/1781431729/1448760001"/>
    <hyperlink ref="AP407" r:id="rId479" display="https://pbs.twimg.com/profile_banners/2448077035/1397689148"/>
    <hyperlink ref="AP408" r:id="rId480" display="https://pbs.twimg.com/profile_banners/15732058/1506119597"/>
    <hyperlink ref="AP410" r:id="rId481" display="https://pbs.twimg.com/profile_banners/1212200413/1563568282"/>
    <hyperlink ref="AP411" r:id="rId482" display="https://pbs.twimg.com/profile_banners/378182302/1492995258"/>
    <hyperlink ref="AP412" r:id="rId483" display="https://pbs.twimg.com/profile_banners/485245794/1486663724"/>
    <hyperlink ref="AP413" r:id="rId484" display="https://pbs.twimg.com/profile_banners/769397453959430144/1562455820"/>
    <hyperlink ref="AP414" r:id="rId485" display="https://pbs.twimg.com/profile_banners/46809129/1357094440"/>
    <hyperlink ref="AP415" r:id="rId486" display="https://pbs.twimg.com/profile_banners/165804084/1563109376"/>
    <hyperlink ref="AP416" r:id="rId487" display="https://pbs.twimg.com/profile_banners/15950054/1550849854"/>
    <hyperlink ref="AP417" r:id="rId488" display="https://pbs.twimg.com/profile_banners/925437728895811584/1536598947"/>
    <hyperlink ref="AP418" r:id="rId489" display="https://pbs.twimg.com/profile_banners/2458339094/1398275594"/>
    <hyperlink ref="AV4" r:id="rId490" display="http://abs.twimg.com/images/themes/theme1/bg.png"/>
    <hyperlink ref="AV5" r:id="rId491" display="http://abs.twimg.com/images/themes/theme6/bg.gif"/>
    <hyperlink ref="AV6" r:id="rId492" display="http://abs.twimg.com/images/themes/theme1/bg.png"/>
    <hyperlink ref="AV7" r:id="rId493" display="http://abs.twimg.com/images/themes/theme1/bg.png"/>
    <hyperlink ref="AV8" r:id="rId494" display="http://abs.twimg.com/images/themes/theme1/bg.png"/>
    <hyperlink ref="AV11" r:id="rId495" display="http://abs.twimg.com/images/themes/theme3/bg.gif"/>
    <hyperlink ref="AV12" r:id="rId496" display="http://abs.twimg.com/images/themes/theme1/bg.png"/>
    <hyperlink ref="AV13" r:id="rId497" display="http://abs.twimg.com/images/themes/theme1/bg.png"/>
    <hyperlink ref="AV14" r:id="rId498" display="http://abs.twimg.com/images/themes/theme15/bg.png"/>
    <hyperlink ref="AV15" r:id="rId499" display="http://abs.twimg.com/images/themes/theme1/bg.png"/>
    <hyperlink ref="AV16" r:id="rId500" display="http://abs.twimg.com/images/themes/theme1/bg.png"/>
    <hyperlink ref="AV18" r:id="rId501" display="http://abs.twimg.com/images/themes/theme7/bg.gif"/>
    <hyperlink ref="AV19" r:id="rId502" display="http://abs.twimg.com/images/themes/theme1/bg.png"/>
    <hyperlink ref="AV20" r:id="rId503" display="http://abs.twimg.com/images/themes/theme1/bg.png"/>
    <hyperlink ref="AV22" r:id="rId504" display="http://abs.twimg.com/images/themes/theme1/bg.png"/>
    <hyperlink ref="AV23" r:id="rId505" display="http://abs.twimg.com/images/themes/theme1/bg.png"/>
    <hyperlink ref="AV25" r:id="rId506" display="http://abs.twimg.com/images/themes/theme1/bg.png"/>
    <hyperlink ref="AV26" r:id="rId507" display="http://abs.twimg.com/images/themes/theme1/bg.png"/>
    <hyperlink ref="AV27" r:id="rId508" display="http://abs.twimg.com/images/themes/theme1/bg.png"/>
    <hyperlink ref="AV28" r:id="rId509" display="http://abs.twimg.com/images/themes/theme1/bg.png"/>
    <hyperlink ref="AV29" r:id="rId510" display="http://abs.twimg.com/images/themes/theme1/bg.png"/>
    <hyperlink ref="AV30" r:id="rId511" display="http://abs.twimg.com/images/themes/theme1/bg.png"/>
    <hyperlink ref="AV31" r:id="rId512" display="http://abs.twimg.com/images/themes/theme1/bg.png"/>
    <hyperlink ref="AV32" r:id="rId513" display="http://abs.twimg.com/images/themes/theme1/bg.png"/>
    <hyperlink ref="AV33" r:id="rId514" display="http://abs.twimg.com/images/themes/theme12/bg.gif"/>
    <hyperlink ref="AV35" r:id="rId515" display="http://abs.twimg.com/images/themes/theme1/bg.png"/>
    <hyperlink ref="AV37" r:id="rId516" display="http://abs.twimg.com/images/themes/theme1/bg.png"/>
    <hyperlink ref="AV38" r:id="rId517" display="http://abs.twimg.com/images/themes/theme7/bg.gif"/>
    <hyperlink ref="AV39" r:id="rId518" display="http://abs.twimg.com/images/themes/theme5/bg.gif"/>
    <hyperlink ref="AV40" r:id="rId519" display="http://abs.twimg.com/images/themes/theme1/bg.png"/>
    <hyperlink ref="AV41" r:id="rId520" display="http://abs.twimg.com/images/themes/theme13/bg.gif"/>
    <hyperlink ref="AV42" r:id="rId521" display="http://abs.twimg.com/images/themes/theme1/bg.png"/>
    <hyperlink ref="AV46" r:id="rId522" display="http://abs.twimg.com/images/themes/theme1/bg.png"/>
    <hyperlink ref="AV47" r:id="rId523" display="http://abs.twimg.com/images/themes/theme1/bg.png"/>
    <hyperlink ref="AV48" r:id="rId524" display="http://abs.twimg.com/images/themes/theme1/bg.png"/>
    <hyperlink ref="AV50" r:id="rId525" display="http://abs.twimg.com/images/themes/theme17/bg.gif"/>
    <hyperlink ref="AV51" r:id="rId526" display="http://abs.twimg.com/images/themes/theme1/bg.png"/>
    <hyperlink ref="AV52" r:id="rId527" display="http://abs.twimg.com/images/themes/theme1/bg.png"/>
    <hyperlink ref="AV54" r:id="rId528" display="http://abs.twimg.com/images/themes/theme18/bg.gif"/>
    <hyperlink ref="AV55" r:id="rId529" display="http://abs.twimg.com/images/themes/theme1/bg.png"/>
    <hyperlink ref="AV56" r:id="rId530" display="http://abs.twimg.com/images/themes/theme1/bg.png"/>
    <hyperlink ref="AV60" r:id="rId531" display="http://abs.twimg.com/images/themes/theme1/bg.png"/>
    <hyperlink ref="AV61" r:id="rId532" display="http://abs.twimg.com/images/themes/theme1/bg.png"/>
    <hyperlink ref="AV63" r:id="rId533" display="http://abs.twimg.com/images/themes/theme14/bg.gif"/>
    <hyperlink ref="AV65" r:id="rId534" display="http://abs.twimg.com/images/themes/theme1/bg.png"/>
    <hyperlink ref="AV66" r:id="rId535" display="http://abs.twimg.com/images/themes/theme1/bg.png"/>
    <hyperlink ref="AV67" r:id="rId536" display="http://abs.twimg.com/images/themes/theme19/bg.gif"/>
    <hyperlink ref="AV68" r:id="rId537" display="http://abs.twimg.com/images/themes/theme1/bg.png"/>
    <hyperlink ref="AV70" r:id="rId538" display="http://abs.twimg.com/images/themes/theme1/bg.png"/>
    <hyperlink ref="AV71" r:id="rId539" display="http://abs.twimg.com/images/themes/theme1/bg.png"/>
    <hyperlink ref="AV72" r:id="rId540" display="http://abs.twimg.com/images/themes/theme1/bg.png"/>
    <hyperlink ref="AV74" r:id="rId541" display="http://abs.twimg.com/images/themes/theme1/bg.png"/>
    <hyperlink ref="AV75" r:id="rId542" display="http://abs.twimg.com/images/themes/theme16/bg.gif"/>
    <hyperlink ref="AV78" r:id="rId543" display="http://abs.twimg.com/images/themes/theme1/bg.png"/>
    <hyperlink ref="AV79" r:id="rId544" display="http://abs.twimg.com/images/themes/theme19/bg.gif"/>
    <hyperlink ref="AV80" r:id="rId545" display="http://abs.twimg.com/images/themes/theme1/bg.png"/>
    <hyperlink ref="AV81" r:id="rId546" display="http://abs.twimg.com/images/themes/theme1/bg.png"/>
    <hyperlink ref="AV83" r:id="rId547" display="http://abs.twimg.com/images/themes/theme9/bg.gif"/>
    <hyperlink ref="AV84" r:id="rId548" display="http://abs.twimg.com/images/themes/theme1/bg.png"/>
    <hyperlink ref="AV87" r:id="rId549" display="http://abs.twimg.com/images/themes/theme1/bg.png"/>
    <hyperlink ref="AV88" r:id="rId550" display="http://abs.twimg.com/images/themes/theme11/bg.gif"/>
    <hyperlink ref="AV89" r:id="rId551" display="http://abs.twimg.com/images/themes/theme1/bg.png"/>
    <hyperlink ref="AV90" r:id="rId552" display="http://abs.twimg.com/images/themes/theme1/bg.png"/>
    <hyperlink ref="AV91" r:id="rId553" display="http://abs.twimg.com/images/themes/theme1/bg.png"/>
    <hyperlink ref="AV93" r:id="rId554" display="http://abs.twimg.com/images/themes/theme1/bg.png"/>
    <hyperlink ref="AV94" r:id="rId555" display="http://abs.twimg.com/images/themes/theme1/bg.png"/>
    <hyperlink ref="AV96" r:id="rId556" display="http://abs.twimg.com/images/themes/theme1/bg.png"/>
    <hyperlink ref="AV97" r:id="rId557" display="http://abs.twimg.com/images/themes/theme1/bg.png"/>
    <hyperlink ref="AV98" r:id="rId558" display="http://abs.twimg.com/images/themes/theme1/bg.png"/>
    <hyperlink ref="AV99" r:id="rId559" display="http://abs.twimg.com/images/themes/theme1/bg.png"/>
    <hyperlink ref="AV100" r:id="rId560" display="http://abs.twimg.com/images/themes/theme1/bg.png"/>
    <hyperlink ref="AV101" r:id="rId561" display="http://abs.twimg.com/images/themes/theme1/bg.png"/>
    <hyperlink ref="AV102" r:id="rId562" display="http://abs.twimg.com/images/themes/theme4/bg.gif"/>
    <hyperlink ref="AV103" r:id="rId563" display="http://abs.twimg.com/images/themes/theme1/bg.png"/>
    <hyperlink ref="AV104" r:id="rId564" display="http://abs.twimg.com/images/themes/theme1/bg.png"/>
    <hyperlink ref="AV105" r:id="rId565" display="http://abs.twimg.com/images/themes/theme13/bg.gif"/>
    <hyperlink ref="AV107" r:id="rId566" display="http://abs.twimg.com/images/themes/theme10/bg.gif"/>
    <hyperlink ref="AV108" r:id="rId567" display="http://abs.twimg.com/images/themes/theme1/bg.png"/>
    <hyperlink ref="AV109" r:id="rId568" display="http://abs.twimg.com/images/themes/theme10/bg.gif"/>
    <hyperlink ref="AV110" r:id="rId569" display="http://abs.twimg.com/images/themes/theme3/bg.gif"/>
    <hyperlink ref="AV111" r:id="rId570" display="http://abs.twimg.com/images/themes/theme17/bg.gif"/>
    <hyperlink ref="AV112" r:id="rId571" display="http://abs.twimg.com/images/themes/theme1/bg.png"/>
    <hyperlink ref="AV113" r:id="rId572" display="http://abs.twimg.com/images/themes/theme1/bg.png"/>
    <hyperlink ref="AV114" r:id="rId573" display="http://abs.twimg.com/images/themes/theme7/bg.gif"/>
    <hyperlink ref="AV117" r:id="rId574" display="http://abs.twimg.com/images/themes/theme18/bg.gif"/>
    <hyperlink ref="AV118" r:id="rId575" display="http://abs.twimg.com/images/themes/theme13/bg.gif"/>
    <hyperlink ref="AV119" r:id="rId576" display="http://abs.twimg.com/images/themes/theme1/bg.png"/>
    <hyperlink ref="AV121" r:id="rId577" display="http://abs.twimg.com/images/themes/theme1/bg.png"/>
    <hyperlink ref="AV122" r:id="rId578" display="http://abs.twimg.com/images/themes/theme1/bg.png"/>
    <hyperlink ref="AV123" r:id="rId579" display="http://abs.twimg.com/images/themes/theme1/bg.png"/>
    <hyperlink ref="AV124" r:id="rId580" display="http://abs.twimg.com/images/themes/theme4/bg.gif"/>
    <hyperlink ref="AV125" r:id="rId581" display="http://abs.twimg.com/images/themes/theme1/bg.png"/>
    <hyperlink ref="AV127" r:id="rId582" display="http://abs.twimg.com/images/themes/theme1/bg.png"/>
    <hyperlink ref="AV128" r:id="rId583" display="http://abs.twimg.com/images/themes/theme14/bg.gif"/>
    <hyperlink ref="AV129" r:id="rId584" display="http://abs.twimg.com/images/themes/theme14/bg.gif"/>
    <hyperlink ref="AV130" r:id="rId585" display="http://abs.twimg.com/images/themes/theme2/bg.gif"/>
    <hyperlink ref="AV133" r:id="rId586" display="http://abs.twimg.com/images/themes/theme1/bg.png"/>
    <hyperlink ref="AV135" r:id="rId587" display="http://abs.twimg.com/images/themes/theme1/bg.png"/>
    <hyperlink ref="AV136" r:id="rId588" display="http://abs.twimg.com/images/themes/theme1/bg.png"/>
    <hyperlink ref="AV137" r:id="rId589" display="http://abs.twimg.com/images/themes/theme1/bg.png"/>
    <hyperlink ref="AV138" r:id="rId590" display="http://abs.twimg.com/images/themes/theme13/bg.gif"/>
    <hyperlink ref="AV139" r:id="rId591" display="http://abs.twimg.com/images/themes/theme9/bg.gif"/>
    <hyperlink ref="AV140" r:id="rId592" display="http://abs.twimg.com/images/themes/theme1/bg.png"/>
    <hyperlink ref="AV141" r:id="rId593" display="http://abs.twimg.com/images/themes/theme14/bg.gif"/>
    <hyperlink ref="AV142" r:id="rId594" display="http://abs.twimg.com/images/themes/theme9/bg.gif"/>
    <hyperlink ref="AV144" r:id="rId595" display="http://abs.twimg.com/images/themes/theme16/bg.gif"/>
    <hyperlink ref="AV145" r:id="rId596" display="http://abs.twimg.com/images/themes/theme7/bg.gif"/>
    <hyperlink ref="AV146" r:id="rId597" display="http://abs.twimg.com/images/themes/theme1/bg.png"/>
    <hyperlink ref="AV147" r:id="rId598" display="http://abs.twimg.com/images/themes/theme1/bg.png"/>
    <hyperlink ref="AV151" r:id="rId599" display="http://abs.twimg.com/images/themes/theme7/bg.gif"/>
    <hyperlink ref="AV152" r:id="rId600" display="http://abs.twimg.com/images/themes/theme14/bg.gif"/>
    <hyperlink ref="AV153" r:id="rId601" display="http://abs.twimg.com/images/themes/theme1/bg.png"/>
    <hyperlink ref="AV154" r:id="rId602" display="http://abs.twimg.com/images/themes/theme1/bg.png"/>
    <hyperlink ref="AV155" r:id="rId603" display="http://abs.twimg.com/images/themes/theme1/bg.png"/>
    <hyperlink ref="AV156" r:id="rId604" display="http://abs.twimg.com/images/themes/theme18/bg.gif"/>
    <hyperlink ref="AV157" r:id="rId605" display="http://abs.twimg.com/images/themes/theme1/bg.png"/>
    <hyperlink ref="AV158" r:id="rId606" display="http://abs.twimg.com/images/themes/theme1/bg.png"/>
    <hyperlink ref="AV159" r:id="rId607" display="http://abs.twimg.com/images/themes/theme18/bg.gif"/>
    <hyperlink ref="AV160" r:id="rId608" display="http://abs.twimg.com/images/themes/theme1/bg.png"/>
    <hyperlink ref="AV163" r:id="rId609" display="http://abs.twimg.com/images/themes/theme1/bg.png"/>
    <hyperlink ref="AV165" r:id="rId610" display="http://abs.twimg.com/images/themes/theme1/bg.png"/>
    <hyperlink ref="AV166" r:id="rId611" display="http://abs.twimg.com/images/themes/theme4/bg.gif"/>
    <hyperlink ref="AV167" r:id="rId612" display="http://abs.twimg.com/images/themes/theme1/bg.png"/>
    <hyperlink ref="AV168" r:id="rId613" display="http://abs.twimg.com/images/themes/theme1/bg.png"/>
    <hyperlink ref="AV169" r:id="rId614" display="http://abs.twimg.com/images/themes/theme1/bg.png"/>
    <hyperlink ref="AV170" r:id="rId615" display="http://abs.twimg.com/images/themes/theme1/bg.png"/>
    <hyperlink ref="AV172" r:id="rId616" display="http://abs.twimg.com/images/themes/theme1/bg.png"/>
    <hyperlink ref="AV176" r:id="rId617" display="http://abs.twimg.com/images/themes/theme1/bg.png"/>
    <hyperlink ref="AV177" r:id="rId618" display="http://abs.twimg.com/images/themes/theme1/bg.png"/>
    <hyperlink ref="AV178" r:id="rId619" display="http://abs.twimg.com/images/themes/theme1/bg.png"/>
    <hyperlink ref="AV179" r:id="rId620" display="http://abs.twimg.com/images/themes/theme1/bg.png"/>
    <hyperlink ref="AV180" r:id="rId621" display="http://abs.twimg.com/images/themes/theme1/bg.png"/>
    <hyperlink ref="AV181" r:id="rId622" display="http://abs.twimg.com/images/themes/theme9/bg.gif"/>
    <hyperlink ref="AV182" r:id="rId623" display="http://abs.twimg.com/images/themes/theme1/bg.png"/>
    <hyperlink ref="AV183" r:id="rId624" display="http://abs.twimg.com/images/themes/theme3/bg.gif"/>
    <hyperlink ref="AV184" r:id="rId625" display="http://abs.twimg.com/images/themes/theme1/bg.png"/>
    <hyperlink ref="AV185" r:id="rId626" display="http://abs.twimg.com/images/themes/theme2/bg.gif"/>
    <hyperlink ref="AV186" r:id="rId627" display="http://abs.twimg.com/images/themes/theme1/bg.png"/>
    <hyperlink ref="AV187" r:id="rId628" display="http://abs.twimg.com/images/themes/theme1/bg.png"/>
    <hyperlink ref="AV188" r:id="rId629" display="http://abs.twimg.com/images/themes/theme7/bg.gif"/>
    <hyperlink ref="AV190" r:id="rId630" display="http://abs.twimg.com/images/themes/theme1/bg.png"/>
    <hyperlink ref="AV191" r:id="rId631" display="http://abs.twimg.com/images/themes/theme1/bg.png"/>
    <hyperlink ref="AV192" r:id="rId632" display="http://abs.twimg.com/images/themes/theme18/bg.gif"/>
    <hyperlink ref="AV193" r:id="rId633" display="http://abs.twimg.com/images/themes/theme1/bg.png"/>
    <hyperlink ref="AV194" r:id="rId634" display="http://abs.twimg.com/images/themes/theme1/bg.png"/>
    <hyperlink ref="AV196" r:id="rId635" display="http://abs.twimg.com/images/themes/theme1/bg.png"/>
    <hyperlink ref="AV197" r:id="rId636" display="http://abs.twimg.com/images/themes/theme1/bg.png"/>
    <hyperlink ref="AV198" r:id="rId637" display="http://abs.twimg.com/images/themes/theme1/bg.png"/>
    <hyperlink ref="AV199" r:id="rId638" display="http://abs.twimg.com/images/themes/theme13/bg.gif"/>
    <hyperlink ref="AV200" r:id="rId639" display="http://abs.twimg.com/images/themes/theme1/bg.png"/>
    <hyperlink ref="AV203" r:id="rId640" display="http://abs.twimg.com/images/themes/theme1/bg.png"/>
    <hyperlink ref="AV206" r:id="rId641" display="http://abs.twimg.com/images/themes/theme1/bg.png"/>
    <hyperlink ref="AV207" r:id="rId642" display="http://abs.twimg.com/images/themes/theme14/bg.gif"/>
    <hyperlink ref="AV208" r:id="rId643" display="http://abs.twimg.com/images/themes/theme14/bg.gif"/>
    <hyperlink ref="AV209" r:id="rId644" display="http://abs.twimg.com/images/themes/theme1/bg.png"/>
    <hyperlink ref="AV210" r:id="rId645" display="http://abs.twimg.com/images/themes/theme9/bg.gif"/>
    <hyperlink ref="AV211" r:id="rId646" display="http://abs.twimg.com/images/themes/theme1/bg.png"/>
    <hyperlink ref="AV213" r:id="rId647" display="http://abs.twimg.com/images/themes/theme1/bg.png"/>
    <hyperlink ref="AV214" r:id="rId648" display="http://abs.twimg.com/images/themes/theme1/bg.png"/>
    <hyperlink ref="AV215" r:id="rId649" display="http://abs.twimg.com/images/themes/theme1/bg.png"/>
    <hyperlink ref="AV216" r:id="rId650" display="http://abs.twimg.com/images/themes/theme1/bg.png"/>
    <hyperlink ref="AV217" r:id="rId651" display="http://abs.twimg.com/images/themes/theme1/bg.png"/>
    <hyperlink ref="AV218" r:id="rId652" display="http://abs.twimg.com/images/themes/theme1/bg.png"/>
    <hyperlink ref="AV219" r:id="rId653" display="http://abs.twimg.com/images/themes/theme4/bg.gif"/>
    <hyperlink ref="AV220" r:id="rId654" display="http://abs.twimg.com/images/themes/theme6/bg.gif"/>
    <hyperlink ref="AV221" r:id="rId655" display="http://abs.twimg.com/images/themes/theme13/bg.gif"/>
    <hyperlink ref="AV223" r:id="rId656" display="http://abs.twimg.com/images/themes/theme1/bg.png"/>
    <hyperlink ref="AV224" r:id="rId657" display="http://abs.twimg.com/images/themes/theme3/bg.gif"/>
    <hyperlink ref="AV225" r:id="rId658" display="http://abs.twimg.com/images/themes/theme18/bg.gif"/>
    <hyperlink ref="AV227" r:id="rId659" display="http://abs.twimg.com/images/themes/theme4/bg.gif"/>
    <hyperlink ref="AV228" r:id="rId660" display="http://abs.twimg.com/images/themes/theme1/bg.png"/>
    <hyperlink ref="AV229" r:id="rId661" display="http://abs.twimg.com/images/themes/theme2/bg.gif"/>
    <hyperlink ref="AV230" r:id="rId662" display="http://abs.twimg.com/images/themes/theme11/bg.gif"/>
    <hyperlink ref="AV231" r:id="rId663" display="http://abs.twimg.com/images/themes/theme1/bg.png"/>
    <hyperlink ref="AV232" r:id="rId664" display="http://abs.twimg.com/images/themes/theme1/bg.png"/>
    <hyperlink ref="AV233" r:id="rId665" display="http://abs.twimg.com/images/themes/theme1/bg.png"/>
    <hyperlink ref="AV234" r:id="rId666" display="http://abs.twimg.com/images/themes/theme15/bg.png"/>
    <hyperlink ref="AV235" r:id="rId667" display="http://abs.twimg.com/images/themes/theme1/bg.png"/>
    <hyperlink ref="AV236" r:id="rId668" display="http://abs.twimg.com/images/themes/theme6/bg.gif"/>
    <hyperlink ref="AV237" r:id="rId669" display="http://abs.twimg.com/images/themes/theme1/bg.png"/>
    <hyperlink ref="AV238" r:id="rId670" display="http://abs.twimg.com/images/themes/theme1/bg.png"/>
    <hyperlink ref="AV239" r:id="rId671" display="http://abs.twimg.com/images/themes/theme13/bg.gif"/>
    <hyperlink ref="AV240" r:id="rId672" display="http://abs.twimg.com/images/themes/theme1/bg.png"/>
    <hyperlink ref="AV242" r:id="rId673" display="http://abs.twimg.com/images/themes/theme1/bg.png"/>
    <hyperlink ref="AV244" r:id="rId674" display="http://abs.twimg.com/images/themes/theme1/bg.png"/>
    <hyperlink ref="AV245" r:id="rId675" display="http://abs.twimg.com/images/themes/theme1/bg.png"/>
    <hyperlink ref="AV246" r:id="rId676" display="http://abs.twimg.com/images/themes/theme1/bg.png"/>
    <hyperlink ref="AV249" r:id="rId677" display="http://abs.twimg.com/images/themes/theme1/bg.png"/>
    <hyperlink ref="AV250" r:id="rId678" display="http://abs.twimg.com/images/themes/theme1/bg.png"/>
    <hyperlink ref="AV251" r:id="rId679" display="http://abs.twimg.com/images/themes/theme1/bg.png"/>
    <hyperlink ref="AV254" r:id="rId680" display="http://abs.twimg.com/images/themes/theme1/bg.png"/>
    <hyperlink ref="AV255" r:id="rId681" display="http://abs.twimg.com/images/themes/theme1/bg.png"/>
    <hyperlink ref="AV257" r:id="rId682" display="http://abs.twimg.com/images/themes/theme1/bg.png"/>
    <hyperlink ref="AV258" r:id="rId683" display="http://abs.twimg.com/images/themes/theme1/bg.png"/>
    <hyperlink ref="AV259" r:id="rId684" display="http://abs.twimg.com/images/themes/theme1/bg.png"/>
    <hyperlink ref="AV261" r:id="rId685" display="http://abs.twimg.com/images/themes/theme1/bg.png"/>
    <hyperlink ref="AV262" r:id="rId686" display="http://abs.twimg.com/images/themes/theme1/bg.png"/>
    <hyperlink ref="AV264" r:id="rId687" display="http://abs.twimg.com/images/themes/theme1/bg.png"/>
    <hyperlink ref="AV265" r:id="rId688" display="http://abs.twimg.com/images/themes/theme1/bg.png"/>
    <hyperlink ref="AV266" r:id="rId689" display="http://abs.twimg.com/images/themes/theme1/bg.png"/>
    <hyperlink ref="AV267" r:id="rId690" display="http://abs.twimg.com/images/themes/theme9/bg.gif"/>
    <hyperlink ref="AV268" r:id="rId691" display="http://abs.twimg.com/images/themes/theme1/bg.png"/>
    <hyperlink ref="AV271" r:id="rId692" display="http://abs.twimg.com/images/themes/theme1/bg.png"/>
    <hyperlink ref="AV272" r:id="rId693" display="http://abs.twimg.com/images/themes/theme1/bg.png"/>
    <hyperlink ref="AV273" r:id="rId694" display="http://abs.twimg.com/images/themes/theme1/bg.png"/>
    <hyperlink ref="AV274" r:id="rId695" display="http://abs.twimg.com/images/themes/theme1/bg.png"/>
    <hyperlink ref="AV275" r:id="rId696" display="http://abs.twimg.com/images/themes/theme2/bg.gif"/>
    <hyperlink ref="AV277" r:id="rId697" display="http://abs.twimg.com/images/themes/theme1/bg.png"/>
    <hyperlink ref="AV279" r:id="rId698" display="http://abs.twimg.com/images/themes/theme3/bg.gif"/>
    <hyperlink ref="AV280" r:id="rId699" display="http://abs.twimg.com/images/themes/theme1/bg.png"/>
    <hyperlink ref="AV281" r:id="rId700" display="http://abs.twimg.com/images/themes/theme1/bg.png"/>
    <hyperlink ref="AV283" r:id="rId701" display="http://abs.twimg.com/images/themes/theme1/bg.png"/>
    <hyperlink ref="AV284" r:id="rId702" display="http://abs.twimg.com/images/themes/theme1/bg.png"/>
    <hyperlink ref="AV285" r:id="rId703" display="http://abs.twimg.com/images/themes/theme1/bg.png"/>
    <hyperlink ref="AV286" r:id="rId704" display="http://abs.twimg.com/images/themes/theme1/bg.png"/>
    <hyperlink ref="AV287" r:id="rId705" display="http://abs.twimg.com/images/themes/theme1/bg.png"/>
    <hyperlink ref="AV288" r:id="rId706" display="http://abs.twimg.com/images/themes/theme1/bg.png"/>
    <hyperlink ref="AV289" r:id="rId707" display="http://abs.twimg.com/images/themes/theme10/bg.gif"/>
    <hyperlink ref="AV290" r:id="rId708" display="http://abs.twimg.com/images/themes/theme1/bg.png"/>
    <hyperlink ref="AV291" r:id="rId709" display="http://abs.twimg.com/images/themes/theme1/bg.png"/>
    <hyperlink ref="AV292" r:id="rId710" display="http://abs.twimg.com/images/themes/theme1/bg.png"/>
    <hyperlink ref="AV293" r:id="rId711" display="http://abs.twimg.com/images/themes/theme1/bg.png"/>
    <hyperlink ref="AV295" r:id="rId712" display="http://abs.twimg.com/images/themes/theme1/bg.png"/>
    <hyperlink ref="AV297" r:id="rId713" display="http://abs.twimg.com/images/themes/theme1/bg.png"/>
    <hyperlink ref="AV298" r:id="rId714" display="http://abs.twimg.com/images/themes/theme2/bg.gif"/>
    <hyperlink ref="AV299" r:id="rId715" display="http://abs.twimg.com/images/themes/theme15/bg.png"/>
    <hyperlink ref="AV300" r:id="rId716" display="http://abs.twimg.com/images/themes/theme1/bg.png"/>
    <hyperlink ref="AV301" r:id="rId717" display="http://abs.twimg.com/images/themes/theme1/bg.png"/>
    <hyperlink ref="AV303" r:id="rId718" display="http://abs.twimg.com/images/themes/theme1/bg.png"/>
    <hyperlink ref="AV304" r:id="rId719" display="http://abs.twimg.com/images/themes/theme9/bg.gif"/>
    <hyperlink ref="AV305" r:id="rId720" display="http://abs.twimg.com/images/themes/theme1/bg.png"/>
    <hyperlink ref="AV307" r:id="rId721" display="http://abs.twimg.com/images/themes/theme4/bg.gif"/>
    <hyperlink ref="AV308" r:id="rId722" display="http://abs.twimg.com/images/themes/theme1/bg.png"/>
    <hyperlink ref="AV309" r:id="rId723" display="http://abs.twimg.com/images/themes/theme1/bg.png"/>
    <hyperlink ref="AV310" r:id="rId724" display="http://abs.twimg.com/images/themes/theme1/bg.png"/>
    <hyperlink ref="AV311" r:id="rId725" display="http://abs.twimg.com/images/themes/theme1/bg.png"/>
    <hyperlink ref="AV312" r:id="rId726" display="http://abs.twimg.com/images/themes/theme1/bg.png"/>
    <hyperlink ref="AV314" r:id="rId727" display="http://abs.twimg.com/images/themes/theme12/bg.gif"/>
    <hyperlink ref="AV315" r:id="rId728" display="http://abs.twimg.com/images/themes/theme1/bg.png"/>
    <hyperlink ref="AV316" r:id="rId729" display="http://abs.twimg.com/images/themes/theme4/bg.gif"/>
    <hyperlink ref="AV317" r:id="rId730" display="http://abs.twimg.com/images/themes/theme1/bg.png"/>
    <hyperlink ref="AV318" r:id="rId731" display="http://abs.twimg.com/images/themes/theme1/bg.png"/>
    <hyperlink ref="AV320" r:id="rId732" display="http://abs.twimg.com/images/themes/theme6/bg.gif"/>
    <hyperlink ref="AV321" r:id="rId733" display="http://abs.twimg.com/images/themes/theme1/bg.png"/>
    <hyperlink ref="AV322" r:id="rId734" display="http://abs.twimg.com/images/themes/theme1/bg.png"/>
    <hyperlink ref="AV323" r:id="rId735" display="http://abs.twimg.com/images/themes/theme1/bg.png"/>
    <hyperlink ref="AV325" r:id="rId736" display="http://abs.twimg.com/images/themes/theme16/bg.gif"/>
    <hyperlink ref="AV326" r:id="rId737" display="http://abs.twimg.com/images/themes/theme15/bg.png"/>
    <hyperlink ref="AV328" r:id="rId738" display="http://abs.twimg.com/images/themes/theme1/bg.png"/>
    <hyperlink ref="AV329" r:id="rId739" display="http://abs.twimg.com/images/themes/theme1/bg.png"/>
    <hyperlink ref="AV330" r:id="rId740" display="http://abs.twimg.com/images/themes/theme1/bg.png"/>
    <hyperlink ref="AV332" r:id="rId741" display="http://abs.twimg.com/images/themes/theme1/bg.png"/>
    <hyperlink ref="AV333" r:id="rId742" display="http://abs.twimg.com/images/themes/theme1/bg.png"/>
    <hyperlink ref="AV335" r:id="rId743" display="http://abs.twimg.com/images/themes/theme1/bg.png"/>
    <hyperlink ref="AV336" r:id="rId744" display="http://abs.twimg.com/images/themes/theme1/bg.png"/>
    <hyperlink ref="AV337" r:id="rId745" display="http://abs.twimg.com/images/themes/theme4/bg.gif"/>
    <hyperlink ref="AV338" r:id="rId746" display="http://abs.twimg.com/images/themes/theme1/bg.png"/>
    <hyperlink ref="AV339" r:id="rId747" display="http://abs.twimg.com/images/themes/theme1/bg.png"/>
    <hyperlink ref="AV341" r:id="rId748" display="http://abs.twimg.com/images/themes/theme1/bg.png"/>
    <hyperlink ref="AV342" r:id="rId749" display="http://abs.twimg.com/images/themes/theme1/bg.png"/>
    <hyperlink ref="AV343" r:id="rId750" display="http://abs.twimg.com/images/themes/theme14/bg.gif"/>
    <hyperlink ref="AV344" r:id="rId751" display="http://abs.twimg.com/images/themes/theme10/bg.gif"/>
    <hyperlink ref="AV345" r:id="rId752" display="http://abs.twimg.com/images/themes/theme1/bg.png"/>
    <hyperlink ref="AV346" r:id="rId753" display="http://abs.twimg.com/images/themes/theme1/bg.png"/>
    <hyperlink ref="AV348" r:id="rId754" display="http://abs.twimg.com/images/themes/theme10/bg.gif"/>
    <hyperlink ref="AV350" r:id="rId755" display="http://abs.twimg.com/images/themes/theme2/bg.gif"/>
    <hyperlink ref="AV351" r:id="rId756" display="http://abs.twimg.com/images/themes/theme1/bg.png"/>
    <hyperlink ref="AV352" r:id="rId757" display="http://abs.twimg.com/images/themes/theme1/bg.png"/>
    <hyperlink ref="AV355" r:id="rId758" display="http://abs.twimg.com/images/themes/theme1/bg.png"/>
    <hyperlink ref="AV356" r:id="rId759" display="http://abs.twimg.com/images/themes/theme1/bg.png"/>
    <hyperlink ref="AV357" r:id="rId760" display="http://abs.twimg.com/images/themes/theme1/bg.png"/>
    <hyperlink ref="AV359" r:id="rId761" display="http://abs.twimg.com/images/themes/theme1/bg.png"/>
    <hyperlink ref="AV360" r:id="rId762" display="http://abs.twimg.com/images/themes/theme1/bg.png"/>
    <hyperlink ref="AV361" r:id="rId763" display="http://abs.twimg.com/images/themes/theme1/bg.png"/>
    <hyperlink ref="AV362" r:id="rId764" display="http://abs.twimg.com/images/themes/theme1/bg.png"/>
    <hyperlink ref="AV363" r:id="rId765" display="http://abs.twimg.com/images/themes/theme1/bg.png"/>
    <hyperlink ref="AV364" r:id="rId766" display="http://abs.twimg.com/images/themes/theme1/bg.png"/>
    <hyperlink ref="AV365" r:id="rId767" display="http://abs.twimg.com/images/themes/theme2/bg.gif"/>
    <hyperlink ref="AV366" r:id="rId768" display="http://abs.twimg.com/images/themes/theme1/bg.png"/>
    <hyperlink ref="AV368" r:id="rId769" display="http://abs.twimg.com/images/themes/theme1/bg.png"/>
    <hyperlink ref="AV369" r:id="rId770" display="http://abs.twimg.com/images/themes/theme1/bg.png"/>
    <hyperlink ref="AV370" r:id="rId771" display="http://abs.twimg.com/images/themes/theme1/bg.png"/>
    <hyperlink ref="AV371" r:id="rId772" display="http://abs.twimg.com/images/themes/theme1/bg.png"/>
    <hyperlink ref="AV372" r:id="rId773" display="http://abs.twimg.com/images/themes/theme1/bg.png"/>
    <hyperlink ref="AV373" r:id="rId774" display="http://abs.twimg.com/images/themes/theme14/bg.gif"/>
    <hyperlink ref="AV374" r:id="rId775" display="http://abs.twimg.com/images/themes/theme15/bg.png"/>
    <hyperlink ref="AV375" r:id="rId776" display="http://abs.twimg.com/images/themes/theme1/bg.png"/>
    <hyperlink ref="AV377" r:id="rId777" display="http://abs.twimg.com/images/themes/theme14/bg.gif"/>
    <hyperlink ref="AV378" r:id="rId778" display="http://abs.twimg.com/images/themes/theme1/bg.png"/>
    <hyperlink ref="AV379" r:id="rId779" display="http://abs.twimg.com/images/themes/theme1/bg.png"/>
    <hyperlink ref="AV380" r:id="rId780" display="http://abs.twimg.com/images/themes/theme1/bg.png"/>
    <hyperlink ref="AV381" r:id="rId781" display="http://abs.twimg.com/images/themes/theme16/bg.gif"/>
    <hyperlink ref="AV382" r:id="rId782" display="http://abs.twimg.com/images/themes/theme1/bg.png"/>
    <hyperlink ref="AV383" r:id="rId783" display="http://abs.twimg.com/images/themes/theme1/bg.png"/>
    <hyperlink ref="AV384" r:id="rId784" display="http://abs.twimg.com/images/themes/theme1/bg.png"/>
    <hyperlink ref="AV385" r:id="rId785" display="http://abs.twimg.com/images/themes/theme1/bg.png"/>
    <hyperlink ref="AV386" r:id="rId786" display="http://abs.twimg.com/images/themes/theme2/bg.gif"/>
    <hyperlink ref="AV387" r:id="rId787" display="http://abs.twimg.com/images/themes/theme1/bg.png"/>
    <hyperlink ref="AV388" r:id="rId788" display="http://abs.twimg.com/images/themes/theme1/bg.png"/>
    <hyperlink ref="AV390" r:id="rId789" display="http://abs.twimg.com/images/themes/theme1/bg.png"/>
    <hyperlink ref="AV391" r:id="rId790" display="http://abs.twimg.com/images/themes/theme6/bg.gif"/>
    <hyperlink ref="AV393" r:id="rId791" display="http://abs.twimg.com/images/themes/theme1/bg.png"/>
    <hyperlink ref="AV394" r:id="rId792" display="http://abs.twimg.com/images/themes/theme1/bg.png"/>
    <hyperlink ref="AV395" r:id="rId793" display="http://abs.twimg.com/images/themes/theme4/bg.gif"/>
    <hyperlink ref="AV396" r:id="rId794" display="http://abs.twimg.com/images/themes/theme1/bg.png"/>
    <hyperlink ref="AV397" r:id="rId795" display="http://abs.twimg.com/images/themes/theme1/bg.png"/>
    <hyperlink ref="AV398" r:id="rId796" display="http://abs.twimg.com/images/themes/theme1/bg.png"/>
    <hyperlink ref="AV399" r:id="rId797" display="http://abs.twimg.com/images/themes/theme1/bg.png"/>
    <hyperlink ref="AV400" r:id="rId798" display="http://abs.twimg.com/images/themes/theme5/bg.gif"/>
    <hyperlink ref="AV401" r:id="rId799" display="http://abs.twimg.com/images/themes/theme1/bg.png"/>
    <hyperlink ref="AV403" r:id="rId800" display="http://abs.twimg.com/images/themes/theme1/bg.png"/>
    <hyperlink ref="AV404" r:id="rId801" display="http://abs.twimg.com/images/themes/theme1/bg.png"/>
    <hyperlink ref="AV405" r:id="rId802" display="http://abs.twimg.com/images/themes/theme2/bg.gif"/>
    <hyperlink ref="AV406" r:id="rId803" display="http://abs.twimg.com/images/themes/theme14/bg.gif"/>
    <hyperlink ref="AV407" r:id="rId804" display="http://abs.twimg.com/images/themes/theme1/bg.png"/>
    <hyperlink ref="AV408" r:id="rId805" display="http://abs.twimg.com/images/themes/theme19/bg.gif"/>
    <hyperlink ref="AV409" r:id="rId806" display="http://abs.twimg.com/images/themes/theme4/bg.gif"/>
    <hyperlink ref="AV410" r:id="rId807" display="http://abs.twimg.com/images/themes/theme14/bg.gif"/>
    <hyperlink ref="AV411" r:id="rId808" display="http://abs.twimg.com/images/themes/theme1/bg.png"/>
    <hyperlink ref="AV412" r:id="rId809" display="http://abs.twimg.com/images/themes/theme1/bg.png"/>
    <hyperlink ref="AV413" r:id="rId810" display="http://abs.twimg.com/images/themes/theme1/bg.png"/>
    <hyperlink ref="AV414" r:id="rId811" display="http://abs.twimg.com/images/themes/theme1/bg.png"/>
    <hyperlink ref="AV415" r:id="rId812" display="http://abs.twimg.com/images/themes/theme9/bg.gif"/>
    <hyperlink ref="AV416" r:id="rId813" display="http://abs.twimg.com/images/themes/theme1/bg.png"/>
    <hyperlink ref="AV417" r:id="rId814" display="http://abs.twimg.com/images/themes/theme1/bg.png"/>
    <hyperlink ref="AV418" r:id="rId815" display="http://abs.twimg.com/images/themes/theme1/bg.png"/>
    <hyperlink ref="G3" r:id="rId816" display="http://pbs.twimg.com/profile_images/1061987252677632000/_t0QXmE4_normal.jpg"/>
    <hyperlink ref="G4" r:id="rId817" display="http://pbs.twimg.com/profile_images/1121410300819980289/D6mJSJTB_normal.png"/>
    <hyperlink ref="G5" r:id="rId818" display="http://pbs.twimg.com/profile_images/875708633291599872/mdRSD3fC_normal.jpg"/>
    <hyperlink ref="G6" r:id="rId819" display="http://pbs.twimg.com/profile_images/543880961948418048/STsDb2Xa_normal.jpeg"/>
    <hyperlink ref="G7" r:id="rId820" display="http://pbs.twimg.com/profile_images/1034323599622987776/rcQ-b3s-_normal.jpg"/>
    <hyperlink ref="G8" r:id="rId821" display="http://pbs.twimg.com/profile_images/685804181962252289/f4QeEpQq_normal.jpg"/>
    <hyperlink ref="G9" r:id="rId822" display="http://pbs.twimg.com/profile_images/1112192151859814400/jG7wfhEC_normal.jpg"/>
    <hyperlink ref="G10" r:id="rId823" display="http://pbs.twimg.com/profile_images/1124253236683255811/dKwa26ZC_normal.jpg"/>
    <hyperlink ref="G11" r:id="rId824" display="http://pbs.twimg.com/profile_images/769311561458384896/szRKT5Yb_normal.jpg"/>
    <hyperlink ref="G12" r:id="rId825" display="http://pbs.twimg.com/profile_images/521566121875357696/KJZAbmg7_normal.jpeg"/>
    <hyperlink ref="G13" r:id="rId826" display="http://pbs.twimg.com/profile_images/1123328025/041118_2213_001__2__normal.jpg"/>
    <hyperlink ref="G14" r:id="rId827" display="http://pbs.twimg.com/profile_images/511257535118987264/vrRO_KR3_normal.png"/>
    <hyperlink ref="G15" r:id="rId828" display="http://pbs.twimg.com/profile_images/1043059044414566400/hfbQJpXx_normal.jpg"/>
    <hyperlink ref="G16" r:id="rId829" display="http://pbs.twimg.com/profile_images/1105444424153149440/wo-lJxRQ_normal.jpg"/>
    <hyperlink ref="G17" r:id="rId830" display="http://pbs.twimg.com/profile_images/1156197895105740803/cRiKSBDl_normal.jpg"/>
    <hyperlink ref="G18" r:id="rId831" display="http://pbs.twimg.com/profile_images/639643211053461504/QsGV3cWT_normal.png"/>
    <hyperlink ref="G19" r:id="rId832" display="http://pbs.twimg.com/profile_images/950749155575541760/MZoiVs3G_normal.jpg"/>
    <hyperlink ref="G20" r:id="rId833" display="http://pbs.twimg.com/profile_images/971270561803460609/gTkg78KX_normal.jpg"/>
    <hyperlink ref="G21" r:id="rId834" display="http://pbs.twimg.com/profile_images/1136579430707449856/B3kelRFM_normal.jpg"/>
    <hyperlink ref="G22" r:id="rId835" display="http://pbs.twimg.com/profile_images/2377916694/twipple1341722703749_normal.jpg"/>
    <hyperlink ref="G23" r:id="rId836" display="http://pbs.twimg.com/profile_images/763463205972836352/XVgpSqZB_normal.jpg"/>
    <hyperlink ref="G24" r:id="rId837" display="http://pbs.twimg.com/profile_images/1134775732196917248/xSQ_5d9J_normal.png"/>
    <hyperlink ref="G25" r:id="rId838" display="http://pbs.twimg.com/profile_images/1111594140511490048/ltzQPo1U_normal.jpg"/>
    <hyperlink ref="G26" r:id="rId839" display="http://pbs.twimg.com/profile_images/1109373598681231360/75emKt1I_normal.jpg"/>
    <hyperlink ref="G27" r:id="rId840" display="http://pbs.twimg.com/profile_images/890687807093694464/13ZQKgia_normal.jpg"/>
    <hyperlink ref="G28" r:id="rId841" display="http://pbs.twimg.com/profile_images/1144930944085876736/-vnrHwmH_normal.jpg"/>
    <hyperlink ref="G29" r:id="rId842" display="http://pbs.twimg.com/profile_images/1124301571834228736/d7Rf1Rku_normal.jpg"/>
    <hyperlink ref="G30" r:id="rId843" display="http://abs.twimg.com/sticky/default_profile_images/default_profile_normal.png"/>
    <hyperlink ref="G31" r:id="rId844" display="http://pbs.twimg.com/profile_images/1016573576068128768/oYwJlPpb_normal.jpg"/>
    <hyperlink ref="G32" r:id="rId845" display="http://pbs.twimg.com/profile_images/1140865126192599040/ICWhYlmz_normal.jpg"/>
    <hyperlink ref="G33" r:id="rId846" display="http://pbs.twimg.com/profile_images/1002533619821400066/NO-aLr31_normal.jpg"/>
    <hyperlink ref="G34" r:id="rId847" display="http://pbs.twimg.com/profile_images/936594165646921729/dg2JYcFE_normal.jpg"/>
    <hyperlink ref="G35" r:id="rId848" display="http://pbs.twimg.com/profile_images/611249769432780800/4_Qa9yAI_normal.jpg"/>
    <hyperlink ref="G36" r:id="rId849" display="http://pbs.twimg.com/profile_images/1110059887902388224/xkNw4kBw_normal.jpg"/>
    <hyperlink ref="G37" r:id="rId850" display="http://pbs.twimg.com/profile_images/1156299379583737858/9xevlmun_normal.jpg"/>
    <hyperlink ref="G38" r:id="rId851" display="http://pbs.twimg.com/profile_images/1137546008605483008/yzOmDpCs_normal.png"/>
    <hyperlink ref="G39" r:id="rId852" display="http://pbs.twimg.com/profile_images/898304190715355137/_mYthPJj_normal.jpg"/>
    <hyperlink ref="G40" r:id="rId853" display="http://pbs.twimg.com/profile_images/1097628212392325120/8vxYVNL0_normal.jpg"/>
    <hyperlink ref="G41" r:id="rId854" display="http://pbs.twimg.com/profile_images/942936735/n29303196_30588279_3884_normal.jpg"/>
    <hyperlink ref="G42" r:id="rId855" display="http://pbs.twimg.com/profile_images/896750436534951936/PC15GSsU_normal.jpg"/>
    <hyperlink ref="G43" r:id="rId856" display="http://pbs.twimg.com/profile_images/1145385145324789763/WT0NkmFp_normal.jpg"/>
    <hyperlink ref="G44" r:id="rId857" display="http://pbs.twimg.com/profile_images/1068205616517341184/OD8faUck_normal.jpg"/>
    <hyperlink ref="G45" r:id="rId858" display="http://pbs.twimg.com/profile_images/1155117568040013824/I-Eobi_r_normal.jpg"/>
    <hyperlink ref="G46" r:id="rId859" display="http://pbs.twimg.com/profile_images/946311047555747840/SQOwCCzq_normal.jpg"/>
    <hyperlink ref="G47" r:id="rId860" display="http://pbs.twimg.com/profile_images/1003256615263506432/QkEmB79d_normal.jpg"/>
    <hyperlink ref="G48" r:id="rId861" display="http://abs.twimg.com/sticky/default_profile_images/default_profile_normal.png"/>
    <hyperlink ref="G49" r:id="rId862" display="http://pbs.twimg.com/profile_images/1158420824287830016/xzXC_FCh_normal.jpg"/>
    <hyperlink ref="G50" r:id="rId863" display="http://pbs.twimg.com/profile_images/1141313802811662336/z--39xbF_normal.jpg"/>
    <hyperlink ref="G51" r:id="rId864" display="http://pbs.twimg.com/profile_images/943957811137888256/lDohHLnI_normal.jpg"/>
    <hyperlink ref="G52" r:id="rId865" display="http://pbs.twimg.com/profile_images/1149299166159548416/NNvXLL_c_normal.png"/>
    <hyperlink ref="G53" r:id="rId866" display="http://pbs.twimg.com/profile_images/1113889336855015426/fbaMIEcr_normal.jpg"/>
    <hyperlink ref="G54" r:id="rId867" display="http://pbs.twimg.com/profile_images/1161047061485314048/9tkmSdQ6_normal.jpg"/>
    <hyperlink ref="G55" r:id="rId868" display="http://pbs.twimg.com/profile_images/1157632201468420097/ZE4bwI2o_normal.jpg"/>
    <hyperlink ref="G56" r:id="rId869" display="http://pbs.twimg.com/profile_images/3551127392/87b460b68c1b16cad3092b4eebdf33f8_normal.jpeg"/>
    <hyperlink ref="G57" r:id="rId870" display="http://pbs.twimg.com/profile_images/1158516818425864193/ztkAOPWJ_normal.jpg"/>
    <hyperlink ref="G58" r:id="rId871" display="http://abs.twimg.com/sticky/default_profile_images/default_profile_normal.png"/>
    <hyperlink ref="G59" r:id="rId872" display="http://abs.twimg.com/sticky/default_profile_images/default_profile_normal.png"/>
    <hyperlink ref="G60" r:id="rId873" display="http://pbs.twimg.com/profile_images/613147593724432384/ZZqraCH-_normal.jpg"/>
    <hyperlink ref="G61" r:id="rId874" display="http://pbs.twimg.com/profile_images/2233339949/____________normal.jpg"/>
    <hyperlink ref="G62" r:id="rId875" display="http://pbs.twimg.com/profile_images/1160712304801067008/co9fjhwz_normal.jpg"/>
    <hyperlink ref="G63" r:id="rId876" display="http://pbs.twimg.com/profile_images/1134805623957274627/-WE62dwY_normal.jpg"/>
    <hyperlink ref="G64" r:id="rId877" display="http://pbs.twimg.com/profile_images/1159944018366783490/eLZTOzSo_normal.jpg"/>
    <hyperlink ref="G65" r:id="rId878" display="http://pbs.twimg.com/profile_images/427274489492430848/juiSNUnh_normal.jpeg"/>
    <hyperlink ref="G66" r:id="rId879" display="http://pbs.twimg.com/profile_images/506605687971917824/Z85GyLs8_normal.jpeg"/>
    <hyperlink ref="G67" r:id="rId880" display="http://pbs.twimg.com/profile_images/690532627623710720/mU7ChHvN_normal.jpg"/>
    <hyperlink ref="G68" r:id="rId881" display="http://abs.twimg.com/sticky/default_profile_images/default_profile_normal.png"/>
    <hyperlink ref="G69" r:id="rId882" display="http://pbs.twimg.com/profile_images/1120832811534049282/gSehV0QJ_normal.jpg"/>
    <hyperlink ref="G70" r:id="rId883" display="http://pbs.twimg.com/profile_images/682586586320515072/QFIwiKR4_normal.jpg"/>
    <hyperlink ref="G71" r:id="rId884" display="http://pbs.twimg.com/profile_images/1138941548849225728/8SZ-h6HM_normal.png"/>
    <hyperlink ref="G72" r:id="rId885" display="http://pbs.twimg.com/profile_images/1121760822554796032/t2XE33Ym_normal.png"/>
    <hyperlink ref="G73" r:id="rId886" display="http://pbs.twimg.com/profile_images/1142709225316966400/A7UHBNgw_normal.jpg"/>
    <hyperlink ref="G74" r:id="rId887" display="http://pbs.twimg.com/profile_images/674054621438971904/hulcs45s_normal.jpg"/>
    <hyperlink ref="G75" r:id="rId888" display="http://pbs.twimg.com/profile_images/1158223865887232001/oee8MU_e_normal.jpg"/>
    <hyperlink ref="G76" r:id="rId889" display="http://pbs.twimg.com/profile_images/1118700914100113408/C1ve9zgE_normal.jpg"/>
    <hyperlink ref="G77" r:id="rId890" display="http://pbs.twimg.com/profile_images/1144209582765400064/Xfihcw_u_normal.jpg"/>
    <hyperlink ref="G78" r:id="rId891" display="http://pbs.twimg.com/profile_images/1056808756393107456/Ivf_m-mw_normal.jpg"/>
    <hyperlink ref="G79" r:id="rId892" display="http://pbs.twimg.com/profile_images/1151448388463816705/-R5yMNYi_normal.png"/>
    <hyperlink ref="G80" r:id="rId893" display="http://pbs.twimg.com/profile_images/1072128541397966849/Qdxz8MdH_normal.jpg"/>
    <hyperlink ref="G81" r:id="rId894" display="http://abs.twimg.com/sticky/default_profile_images/default_profile_normal.png"/>
    <hyperlink ref="G82" r:id="rId895" display="http://pbs.twimg.com/profile_images/1059813116106555392/5oI2dbg4_normal.jpg"/>
    <hyperlink ref="G83" r:id="rId896" display="http://pbs.twimg.com/profile_images/1139782496973774852/G-91_HEr_normal.jpg"/>
    <hyperlink ref="G84" r:id="rId897" display="http://pbs.twimg.com/profile_images/1134672100659044352/aAbybiEs_normal.png"/>
    <hyperlink ref="G85" r:id="rId898" display="http://pbs.twimg.com/profile_images/883830219248762880/3OXq3Zf6_normal.jpg"/>
    <hyperlink ref="G86" r:id="rId899" display="http://pbs.twimg.com/profile_images/1160213464532447233/RCmJh7_H_normal.jpg"/>
    <hyperlink ref="G87" r:id="rId900" display="http://pbs.twimg.com/profile_images/1127409661789986816/v9d5wLjW_normal.png"/>
    <hyperlink ref="G88" r:id="rId901" display="http://pbs.twimg.com/profile_images/1016258364362223616/9enV0-2I_normal.jpg"/>
    <hyperlink ref="G89" r:id="rId902" display="http://pbs.twimg.com/profile_images/849033889238589440/BclBQe7w_normal.png"/>
    <hyperlink ref="G90" r:id="rId903" display="http://pbs.twimg.com/profile_images/1056885454551736320/OT30Dzzj_normal.jpg"/>
    <hyperlink ref="G91" r:id="rId904" display="http://pbs.twimg.com/profile_images/789256297824722944/y4irwjGL_normal.jpg"/>
    <hyperlink ref="G92" r:id="rId905" display="http://pbs.twimg.com/profile_images/878855442679582720/rH8DcKxt_normal.jpg"/>
    <hyperlink ref="G93" r:id="rId906" display="http://pbs.twimg.com/profile_images/2339204987/30vfhnfvrgrq1r5maqta_normal.jpeg"/>
    <hyperlink ref="G94" r:id="rId907" display="http://pbs.twimg.com/profile_images/705408426629795840/Vf2FTOhz_normal.jpg"/>
    <hyperlink ref="G95" r:id="rId908" display="http://pbs.twimg.com/profile_images/1086610334029250560/JVDJ8Ene_normal.jpg"/>
    <hyperlink ref="G96" r:id="rId909" display="http://abs.twimg.com/sticky/default_profile_images/default_profile_normal.png"/>
    <hyperlink ref="G97" r:id="rId910" display="http://pbs.twimg.com/profile_images/886985329126670338/ms4csSIX_normal.jpg"/>
    <hyperlink ref="G98" r:id="rId911" display="http://pbs.twimg.com/profile_images/1123414558377369600/5H8Mv-O8_normal.jpg"/>
    <hyperlink ref="G99" r:id="rId912" display="http://pbs.twimg.com/profile_images/1154541339180011520/_vH1s8tN_normal.jpg"/>
    <hyperlink ref="G100" r:id="rId913" display="http://pbs.twimg.com/profile_images/1145324181002706944/fSLwSFys_normal.jpg"/>
    <hyperlink ref="G101" r:id="rId914" display="http://pbs.twimg.com/profile_images/936178386950545408/Rm8LOKkS_normal.jpg"/>
    <hyperlink ref="G102" r:id="rId915" display="http://pbs.twimg.com/profile_images/1118156779429326849/iziIS9H2_normal.png"/>
    <hyperlink ref="G103" r:id="rId916" display="http://pbs.twimg.com/profile_images/3528369508/adf3c16d666b189fb7c43e4f36f45d00_normal.jpeg"/>
    <hyperlink ref="G104" r:id="rId917" display="http://pbs.twimg.com/profile_images/1060913107864678401/64e_UB3w_normal.jpg"/>
    <hyperlink ref="G105" r:id="rId918" display="http://pbs.twimg.com/profile_images/1026648998180835328/O8rXMiKS_normal.jpg"/>
    <hyperlink ref="G106" r:id="rId919" display="http://pbs.twimg.com/profile_images/1072375400691572736/NqbiNBrb_normal.jpg"/>
    <hyperlink ref="G107" r:id="rId920" display="http://pbs.twimg.com/profile_images/1078567456011112448/-afs_uRx_normal.jpg"/>
    <hyperlink ref="G108" r:id="rId921" display="http://pbs.twimg.com/profile_images/1151979382128271360/ljW7pVf3_normal.png"/>
    <hyperlink ref="G109" r:id="rId922" display="http://pbs.twimg.com/profile_images/474286456664387584/P5CTW3Jr_normal.jpeg"/>
    <hyperlink ref="G110" r:id="rId923" display="http://pbs.twimg.com/profile_images/1433380006/profile_normal.png"/>
    <hyperlink ref="G111" r:id="rId924" display="http://pbs.twimg.com/profile_images/855729540815101953/ct9zxYuV_normal.jpg"/>
    <hyperlink ref="G112" r:id="rId925" display="http://pbs.twimg.com/profile_images/1019510933142503425/hqgA6UkL_normal.jpg"/>
    <hyperlink ref="G113" r:id="rId926" display="http://pbs.twimg.com/profile_images/1086758527790530560/yHV_6dak_normal.jpg"/>
    <hyperlink ref="G114" r:id="rId927" display="http://pbs.twimg.com/profile_images/733381628744085513/e7AseEge_normal.jpg"/>
    <hyperlink ref="G115" r:id="rId928" display="http://pbs.twimg.com/profile_images/1039466246180352000/hNomJ1Ed_normal.jpg"/>
    <hyperlink ref="G116" r:id="rId929" display="http://pbs.twimg.com/profile_images/884858145008492546/1pHyDsaq_normal.jpg"/>
    <hyperlink ref="G117" r:id="rId930" display="http://pbs.twimg.com/profile_images/1157366188919414795/w_QTs5I2_normal.jpg"/>
    <hyperlink ref="G118" r:id="rId931" display="http://pbs.twimg.com/profile_images/667044191525056512/0gWH3v-8_normal.jpg"/>
    <hyperlink ref="G119" r:id="rId932" display="http://pbs.twimg.com/profile_images/1072434323503091712/QRJFqwtR_normal.jpg"/>
    <hyperlink ref="G120" r:id="rId933" display="http://pbs.twimg.com/profile_images/1103618891618631681/NzfBs8s-_normal.jpg"/>
    <hyperlink ref="G121" r:id="rId934" display="http://pbs.twimg.com/profile_images/882255993026920448/KHOgkahD_normal.jpg"/>
    <hyperlink ref="G122" r:id="rId935" display="http://pbs.twimg.com/profile_images/732911647614853129/5eHJvVJy_normal.jpg"/>
    <hyperlink ref="G123" r:id="rId936" display="http://pbs.twimg.com/profile_images/463754178930941952/7eSugO4r_normal.jpeg"/>
    <hyperlink ref="G124" r:id="rId937" display="http://pbs.twimg.com/profile_images/822799921636114432/uvc8MyJn_normal.jpg"/>
    <hyperlink ref="G125" r:id="rId938" display="http://pbs.twimg.com/profile_images/1074413134021083136/EeWHE_jn_normal.jpg"/>
    <hyperlink ref="G126" r:id="rId939" display="http://pbs.twimg.com/profile_images/827568460087619585/-K7yTUgz_normal.jpg"/>
    <hyperlink ref="G127" r:id="rId940" display="http://pbs.twimg.com/profile_images/1076817913288581122/R9K6Xrl8_normal.jpg"/>
    <hyperlink ref="G128" r:id="rId941" display="http://pbs.twimg.com/profile_images/1160723822649270273/0wtFztpT_normal.jpg"/>
    <hyperlink ref="G129" r:id="rId942" display="http://pbs.twimg.com/profile_images/1160150589629583360/MpBVxYdk_normal.jpg"/>
    <hyperlink ref="G130" r:id="rId943" display="http://pbs.twimg.com/profile_images/993086447849623553/ahrBlA6h_normal.jpg"/>
    <hyperlink ref="G131" r:id="rId944" display="http://pbs.twimg.com/profile_images/1095009373938745344/N5qaftMI_normal.jpg"/>
    <hyperlink ref="G132" r:id="rId945" display="http://pbs.twimg.com/profile_images/1090667658767466497/xDjSFk0D_normal.jpg"/>
    <hyperlink ref="G133" r:id="rId946" display="http://pbs.twimg.com/profile_images/1158440055389720576/NmX_1cUg_normal.jpg"/>
    <hyperlink ref="G134" r:id="rId947" display="http://pbs.twimg.com/profile_images/1139033779417354241/p_KyW03y_normal.jpg"/>
    <hyperlink ref="G135" r:id="rId948" display="http://pbs.twimg.com/profile_images/1064960402742812672/xbcetHab_normal.jpg"/>
    <hyperlink ref="G136" r:id="rId949" display="http://pbs.twimg.com/profile_images/964160943348477952/3ufcSuw4_normal.jpg"/>
    <hyperlink ref="G137" r:id="rId950" display="http://pbs.twimg.com/profile_images/896034232614760449/bQnb933R_normal.jpg"/>
    <hyperlink ref="G138" r:id="rId951" display="http://pbs.twimg.com/profile_images/905740568801812481/Nm0gffc-_normal.jpg"/>
    <hyperlink ref="G139" r:id="rId952" display="http://pbs.twimg.com/profile_images/3251901367/9533a079934f40a0eee6eecacdcf1131_normal.jpeg"/>
    <hyperlink ref="G140" r:id="rId953" display="http://pbs.twimg.com/profile_images/1151814890522390528/qGATQTTE_normal.png"/>
    <hyperlink ref="G141" r:id="rId954" display="http://pbs.twimg.com/profile_images/1148969427464941574/xrG4gSk3_normal.jpg"/>
    <hyperlink ref="G142" r:id="rId955" display="http://pbs.twimg.com/profile_images/971055567035883520/8uCAWl8v_normal.jpg"/>
    <hyperlink ref="G143" r:id="rId956" display="http://pbs.twimg.com/profile_images/887567370092400640/8hN0D4o1_normal.jpg"/>
    <hyperlink ref="G144" r:id="rId957" display="http://pbs.twimg.com/profile_images/378800000424732416/b3263bf42299efbfdd0e6b696ffdbcf5_normal.jpeg"/>
    <hyperlink ref="G145" r:id="rId958" display="http://pbs.twimg.com/profile_images/472178849355018240/CpAShwrk_normal.jpeg"/>
    <hyperlink ref="G146" r:id="rId959" display="http://pbs.twimg.com/profile_images/1112984745372278784/BGMnQtPv_normal.jpg"/>
    <hyperlink ref="G147" r:id="rId960" display="http://pbs.twimg.com/profile_images/871415878335832064/hiDSj1m7_normal.jpg"/>
    <hyperlink ref="G148" r:id="rId961" display="http://pbs.twimg.com/profile_images/1121377774864756736/D-YfIzUS_normal.png"/>
    <hyperlink ref="G149" r:id="rId962" display="http://pbs.twimg.com/profile_images/1159140865757069314/zrWRESfS_normal.jpg"/>
    <hyperlink ref="G150" r:id="rId963" display="http://pbs.twimg.com/profile_images/847067267204612098/qwEHfslV_normal.jpg"/>
    <hyperlink ref="G151" r:id="rId964" display="http://pbs.twimg.com/profile_images/1582952374/scan0006_normal.jpg"/>
    <hyperlink ref="G152" r:id="rId965" display="http://pbs.twimg.com/profile_images/1112686533545349120/JWDy5qBN_normal.png"/>
    <hyperlink ref="G153" r:id="rId966" display="http://pbs.twimg.com/profile_images/1086518056816443392/sr5BUp_n_normal.jpg"/>
    <hyperlink ref="G154" r:id="rId967" display="http://pbs.twimg.com/profile_images/1117150735848935424/r4-QSSFp_normal.png"/>
    <hyperlink ref="G155" r:id="rId968" display="http://pbs.twimg.com/profile_images/1157992255682154497/G3SibBpJ_normal.jpg"/>
    <hyperlink ref="G156" r:id="rId969" display="http://pbs.twimg.com/profile_images/1056910718975365120/FX9EoeYg_normal.jpg"/>
    <hyperlink ref="G157" r:id="rId970" display="http://pbs.twimg.com/profile_images/206873650/HarencharBowne_normal.JPG"/>
    <hyperlink ref="G158" r:id="rId971" display="http://pbs.twimg.com/profile_images/983001325075156993/ofp5lPKT_normal.jpg"/>
    <hyperlink ref="G159" r:id="rId972" display="http://pbs.twimg.com/profile_images/1143764002394083328/ODTXoLp1_normal.jpg"/>
    <hyperlink ref="G160" r:id="rId973" display="http://pbs.twimg.com/profile_images/3170309231/10daf9a9447d0e23eada263a0504e9a0_normal.jpeg"/>
    <hyperlink ref="G161" r:id="rId974" display="http://pbs.twimg.com/profile_images/1157956826840862720/cLbirxf6_normal.jpg"/>
    <hyperlink ref="G162" r:id="rId975" display="http://pbs.twimg.com/profile_images/1155164741410729986/IxU91-Ac_normal.jpg"/>
    <hyperlink ref="G163" r:id="rId976" display="http://pbs.twimg.com/profile_images/946132669406044161/IOg4cDfy_normal.jpg"/>
    <hyperlink ref="G164" r:id="rId977" display="http://pbs.twimg.com/profile_images/1137297614620246016/xbqspl5X_normal.jpg"/>
    <hyperlink ref="G165" r:id="rId978" display="http://pbs.twimg.com/profile_images/1158070640122957825/V2bwHz37_normal.jpg"/>
    <hyperlink ref="G166" r:id="rId979" display="http://pbs.twimg.com/profile_images/960443673367347201/-kBUGBeu_normal.jpg"/>
    <hyperlink ref="G167" r:id="rId980" display="http://pbs.twimg.com/profile_images/886459727185575936/un7TUjmd_normal.jpg"/>
    <hyperlink ref="G168" r:id="rId981" display="http://abs.twimg.com/sticky/default_profile_images/default_profile_normal.png"/>
    <hyperlink ref="G169" r:id="rId982" display="http://pbs.twimg.com/profile_images/1083053790880620544/NU_JyUWu_normal.jpg"/>
    <hyperlink ref="G170" r:id="rId983" display="http://pbs.twimg.com/profile_images/827261095341469696/mCOuXU_M_normal.jpg"/>
    <hyperlink ref="G171" r:id="rId984" display="http://pbs.twimg.com/profile_images/890322565021016065/c63uyRD7_normal.jpg"/>
    <hyperlink ref="G172" r:id="rId985" display="http://pbs.twimg.com/profile_images/830105587941797888/EKkUYvrA_normal.jpg"/>
    <hyperlink ref="G173" r:id="rId986" display="http://pbs.twimg.com/profile_images/858625090837037056/LSkn7ht6_normal.jpg"/>
    <hyperlink ref="G174" r:id="rId987" display="http://pbs.twimg.com/profile_images/1130417844078948352/pDupzojP_normal.jpg"/>
    <hyperlink ref="G175" r:id="rId988" display="http://pbs.twimg.com/profile_images/1151878500049010690/ZI0csweV_normal.jpg"/>
    <hyperlink ref="G176" r:id="rId989" display="http://pbs.twimg.com/profile_images/1082399320568184832/CpQZ-cRA_normal.jpg"/>
    <hyperlink ref="G177" r:id="rId990" display="http://pbs.twimg.com/profile_images/987023648111329280/Pj1G_Aj7_normal.jpg"/>
    <hyperlink ref="G178" r:id="rId991" display="http://pbs.twimg.com/profile_images/980422739927314432/mpW0Dx9w_normal.jpg"/>
    <hyperlink ref="G179" r:id="rId992" display="http://pbs.twimg.com/profile_images/1136621389262311426/Q7enq2J8_normal.png"/>
    <hyperlink ref="G180" r:id="rId993" display="http://pbs.twimg.com/profile_images/378800000651459183/1b6960c17cc2aea8f47962484bcc7a62_normal.jpeg"/>
    <hyperlink ref="G181" r:id="rId994" display="http://pbs.twimg.com/profile_images/576440490385498112/kdAb0jdI_normal.jpeg"/>
    <hyperlink ref="G182" r:id="rId995" display="http://pbs.twimg.com/profile_images/825055977397420032/tLy3PP6b_normal.jpg"/>
    <hyperlink ref="G183" r:id="rId996" display="http://pbs.twimg.com/profile_images/801111625390505984/3Awgcbvw_normal.jpg"/>
    <hyperlink ref="G184" r:id="rId997" display="http://pbs.twimg.com/profile_images/658406880306335748/NMEt8vz4_normal.jpg"/>
    <hyperlink ref="G185" r:id="rId998" display="http://pbs.twimg.com/profile_images/769657147407740928/peMDq51m_normal.jpg"/>
    <hyperlink ref="G186" r:id="rId999" display="http://pbs.twimg.com/profile_images/3449414533/a447c4a445665b324f0ffc608103b11e_normal.jpeg"/>
    <hyperlink ref="G187" r:id="rId1000" display="http://pbs.twimg.com/profile_images/1134030217645895681/oE0BmXu__normal.jpg"/>
    <hyperlink ref="G188" r:id="rId1001" display="http://pbs.twimg.com/profile_images/1098299653638868992/vHWGCP_6_normal.png"/>
    <hyperlink ref="G189" r:id="rId1002" display="http://pbs.twimg.com/profile_images/794125751582912512/slIXPHLo_normal.jpg"/>
    <hyperlink ref="G190" r:id="rId1003" display="http://pbs.twimg.com/profile_images/1013353622816600064/KAtny7Hm_normal.jpg"/>
    <hyperlink ref="G191" r:id="rId1004" display="http://pbs.twimg.com/profile_images/629673049554571264/urd7_14H_normal.png"/>
    <hyperlink ref="G192" r:id="rId1005" display="http://pbs.twimg.com/profile_images/1165474546/d._300_copy_copy_normal.jpg"/>
    <hyperlink ref="G193" r:id="rId1006" display="http://pbs.twimg.com/profile_images/1016918148669419520/7OPkVFkm_normal.jpg"/>
    <hyperlink ref="G194" r:id="rId1007" display="http://pbs.twimg.com/profile_images/2774648802/f16c73baa5a6020d802b2291d145e963_normal.jpeg"/>
    <hyperlink ref="G195" r:id="rId1008" display="http://pbs.twimg.com/profile_images/1119232060760166400/QGBRDAoW_normal.jpg"/>
    <hyperlink ref="G196" r:id="rId1009" display="http://pbs.twimg.com/profile_images/1134251332381093888/UTInNqUz_normal.jpg"/>
    <hyperlink ref="G197" r:id="rId1010" display="http://pbs.twimg.com/profile_images/837250059112689664/Edf935RY_normal.jpg"/>
    <hyperlink ref="G198" r:id="rId1011" display="http://pbs.twimg.com/profile_images/1057281239835688961/acP3wAgY_normal.jpg"/>
    <hyperlink ref="G199" r:id="rId1012" display="http://pbs.twimg.com/profile_images/1276009886/Snapshot_2007-12-09_11-08-21_normal.jpg"/>
    <hyperlink ref="G200" r:id="rId1013" display="http://pbs.twimg.com/profile_images/474950153015533568/wAAvih_7_normal.jpeg"/>
    <hyperlink ref="G201" r:id="rId1014" display="http://pbs.twimg.com/profile_images/1142739867245457409/Xh9UfyrK_normal.jpg"/>
    <hyperlink ref="G202" r:id="rId1015" display="http://pbs.twimg.com/profile_images/1014525639037075456/l496nQja_normal.jpg"/>
    <hyperlink ref="G203" r:id="rId1016" display="http://pbs.twimg.com/profile_images/1020417561861636096/Pfx1PLYH_normal.jpg"/>
    <hyperlink ref="G204" r:id="rId1017" display="http://abs.twimg.com/sticky/default_profile_images/default_profile_normal.png"/>
    <hyperlink ref="G205" r:id="rId1018" display="http://pbs.twimg.com/profile_images/1101019589331374080/dZzX0E27_normal.jpg"/>
    <hyperlink ref="G206" r:id="rId1019" display="http://pbs.twimg.com/profile_images/737667918347960321/9C5-q8-G_normal.jpg"/>
    <hyperlink ref="G207" r:id="rId1020" display="http://pbs.twimg.com/profile_images/671240533084209152/1BT14eJt_normal.jpg"/>
    <hyperlink ref="G208" r:id="rId1021" display="http://pbs.twimg.com/profile_images/1150279619846627330/3C5dyjBd_normal.jpg"/>
    <hyperlink ref="G209" r:id="rId1022" display="http://pbs.twimg.com/profile_images/969872522178113537/Xp3Nmxf-_normal.jpg"/>
    <hyperlink ref="G210" r:id="rId1023" display="http://pbs.twimg.com/profile_images/914851957243764736/V8IWBNnq_normal.jpg"/>
    <hyperlink ref="G211" r:id="rId1024" display="http://pbs.twimg.com/profile_images/1101238150460989440/hEhyGLBQ_normal.jpg"/>
    <hyperlink ref="G212" r:id="rId1025" display="http://pbs.twimg.com/profile_images/1096350079349391361/rwRUkQt2_normal.jpg"/>
    <hyperlink ref="G213" r:id="rId1026" display="http://pbs.twimg.com/profile_images/1042447669585747969/Mdhy2a6-_normal.jpg"/>
    <hyperlink ref="G214" r:id="rId1027" display="http://pbs.twimg.com/profile_images/1115778773528535041/gU2MX7Vi_normal.jpg"/>
    <hyperlink ref="G215" r:id="rId1028" display="http://pbs.twimg.com/profile_images/699894586941038592/S1TCw-2Z_normal.jpg"/>
    <hyperlink ref="G216" r:id="rId1029" display="http://pbs.twimg.com/profile_images/666537050183630848/vpdsPnha_normal.jpg"/>
    <hyperlink ref="G217" r:id="rId1030" display="http://abs.twimg.com/sticky/default_profile_images/default_profile_normal.png"/>
    <hyperlink ref="G218" r:id="rId1031" display="http://pbs.twimg.com/profile_images/767722680627757058/J2cglaXa_normal.jpg"/>
    <hyperlink ref="G219" r:id="rId1032" display="http://pbs.twimg.com/profile_images/948877902984069122/WqqRQ-18_normal.jpg"/>
    <hyperlink ref="G220" r:id="rId1033" display="http://pbs.twimg.com/profile_images/613478742/images_normal.jpeg"/>
    <hyperlink ref="G221" r:id="rId1034" display="http://pbs.twimg.com/profile_images/1055120682328018945/d-I--Twz_normal.jpg"/>
    <hyperlink ref="G222" r:id="rId1035" display="http://pbs.twimg.com/profile_images/999045030743437312/Exvi3XxP_normal.jpg"/>
    <hyperlink ref="G223" r:id="rId1036" display="http://pbs.twimg.com/profile_images/1087923626161197063/U05PeXQi_normal.jpg"/>
    <hyperlink ref="G224" r:id="rId1037" display="http://pbs.twimg.com/profile_images/3603020135/43d7675b12dcb0f8ee57d2bd178c2f9e_normal.jpeg"/>
    <hyperlink ref="G225" r:id="rId1038" display="http://pbs.twimg.com/profile_images/1157990373462966272/95gy9kY7_normal.jpg"/>
    <hyperlink ref="G226" r:id="rId1039" display="http://pbs.twimg.com/profile_images/1148475824699392000/7XtCDqxp_normal.jpg"/>
    <hyperlink ref="G227" r:id="rId1040" display="http://pbs.twimg.com/profile_images/2677078942/45d3df1b9a19c0cbff7b4d56fa3a1b20_normal.png"/>
    <hyperlink ref="G228" r:id="rId1041" display="http://pbs.twimg.com/profile_images/943446907761729537/8Z55e5eg_normal.jpg"/>
    <hyperlink ref="G229" r:id="rId1042" display="http://pbs.twimg.com/profile_images/987372112242393088/SPsLcDGF_normal.jpg"/>
    <hyperlink ref="G230" r:id="rId1043" display="http://pbs.twimg.com/profile_images/1276326254/Image181_00_normal.jpg"/>
    <hyperlink ref="G231" r:id="rId1044" display="http://pbs.twimg.com/profile_images/854615313110884352/sNGF9erd_normal.jpg"/>
    <hyperlink ref="G232" r:id="rId1045" display="http://pbs.twimg.com/profile_images/1146389249219948544/-y20R5Ix_normal.jpg"/>
    <hyperlink ref="G233" r:id="rId1046" display="http://pbs.twimg.com/profile_images/1609920179/P2010_0929_170957_normal.JPG"/>
    <hyperlink ref="G234" r:id="rId1047" display="http://pbs.twimg.com/profile_images/1148992565800124421/GlFgX6BK_normal.png"/>
    <hyperlink ref="G235" r:id="rId1048" display="http://pbs.twimg.com/profile_images/760049840617246720/BSgGWGdA_normal.jpg"/>
    <hyperlink ref="G236" r:id="rId1049" display="http://pbs.twimg.com/profile_images/613760047517020160/0_Yvb6eg_normal.jpg"/>
    <hyperlink ref="G237" r:id="rId1050" display="http://pbs.twimg.com/profile_images/1002771297586200576/yC4-ob23_normal.jpg"/>
    <hyperlink ref="G238" r:id="rId1051" display="http://pbs.twimg.com/profile_images/1311038301/__iso-2022-jp_B_GyRCJGQkYCROJSIlQyVXGyhCLmpwZw_____normal"/>
    <hyperlink ref="G239" r:id="rId1052" display="http://abs.twimg.com/sticky/default_profile_images/default_profile_normal.png"/>
    <hyperlink ref="G240" r:id="rId1053" display="http://pbs.twimg.com/profile_images/1121288560223539201/Vpll7HTp_normal.jpg"/>
    <hyperlink ref="G241" r:id="rId1054" display="http://pbs.twimg.com/profile_images/982883367753465856/ab1RYzMZ_normal.jpg"/>
    <hyperlink ref="G242" r:id="rId1055" display="http://pbs.twimg.com/profile_images/962917525276119040/uu-hxlkT_normal.jpg"/>
    <hyperlink ref="G243" r:id="rId1056" display="http://pbs.twimg.com/profile_images/1160495613160632320/y1T7l_ih_normal.jpg"/>
    <hyperlink ref="G244" r:id="rId1057" display="http://pbs.twimg.com/profile_images/464110221254594560/J0Pq441c_normal.jpeg"/>
    <hyperlink ref="G245" r:id="rId1058" display="http://pbs.twimg.com/profile_images/542268176/Twitter_icon_normal.JPG"/>
    <hyperlink ref="G246" r:id="rId1059" display="http://pbs.twimg.com/profile_images/755767982169743365/JeVX9W_8_normal.jpg"/>
    <hyperlink ref="G247" r:id="rId1060" display="http://pbs.twimg.com/profile_images/811890521090224128/OLwf3g0g_normal.jpg"/>
    <hyperlink ref="G248" r:id="rId1061" display="http://pbs.twimg.com/profile_images/1058357535822901249/eGJ2-6Sb_normal.jpg"/>
    <hyperlink ref="G249" r:id="rId1062" display="http://pbs.twimg.com/profile_images/472124978058371072/FSePN74s_normal.png"/>
    <hyperlink ref="G250" r:id="rId1063" display="http://pbs.twimg.com/profile_images/876238810677362688/gwMQny67_normal.jpg"/>
    <hyperlink ref="G251" r:id="rId1064" display="http://pbs.twimg.com/profile_images/968856603524026368/xB-xmRwO_normal.jpg"/>
    <hyperlink ref="G252" r:id="rId1065" display="http://abs.twimg.com/sticky/default_profile_images/default_profile_normal.png"/>
    <hyperlink ref="G253" r:id="rId1066" display="http://pbs.twimg.com/profile_images/1014093035012001792/Oz0MzMC5_normal.jpg"/>
    <hyperlink ref="G254" r:id="rId1067" display="http://pbs.twimg.com/profile_images/2894018947/878ccb6efae794d06d15c1ff95fad85c_normal.png"/>
    <hyperlink ref="G255" r:id="rId1068" display="http://pbs.twimg.com/profile_images/657648360787017728/_43RMzxx_normal.jpg"/>
    <hyperlink ref="G256" r:id="rId1069" display="http://pbs.twimg.com/profile_images/1068979061936939008/WDxGN2it_normal.jpg"/>
    <hyperlink ref="G257" r:id="rId1070" display="http://pbs.twimg.com/profile_images/906609534386532353/LMwl7Xl9_normal.jpg"/>
    <hyperlink ref="G258" r:id="rId1071" display="http://pbs.twimg.com/profile_images/939271224886099968/dsf5oeLc_normal.jpg"/>
    <hyperlink ref="G259" r:id="rId1072" display="http://pbs.twimg.com/profile_images/1002427877147766784/gd1Rkxpu_normal.jpg"/>
    <hyperlink ref="G260" r:id="rId1073" display="http://pbs.twimg.com/profile_images/1073353357778186251/xbyDJF6P_normal.jpg"/>
    <hyperlink ref="G261" r:id="rId1074" display="http://pbs.twimg.com/profile_images/1149986734874251264/ED5FnHnU_normal.png"/>
    <hyperlink ref="G262" r:id="rId1075" display="http://pbs.twimg.com/profile_images/927291941901033472/HGNmIu0V_normal.jpg"/>
    <hyperlink ref="G263" r:id="rId1076" display="http://pbs.twimg.com/profile_images/918350509685313536/DHh7ABxN_normal.jpg"/>
    <hyperlink ref="G264" r:id="rId1077" display="http://pbs.twimg.com/profile_images/1024615930012286976/q1LyEv_M_normal.jpg"/>
    <hyperlink ref="G265" r:id="rId1078" display="http://pbs.twimg.com/profile_images/708505683721850880/9BJdlN6I_normal.jpg"/>
    <hyperlink ref="G266" r:id="rId1079" display="http://pbs.twimg.com/profile_images/957685028846231555/WuhcU-Io_normal.jpg"/>
    <hyperlink ref="G267" r:id="rId1080" display="http://pbs.twimg.com/profile_images/682156270/GarfieldTux_normal.png"/>
    <hyperlink ref="G268" r:id="rId1081" display="http://pbs.twimg.com/profile_images/1155196776510644224/5rlgw0bP_normal.jpg"/>
    <hyperlink ref="G269" r:id="rId1082" display="http://abs.twimg.com/sticky/default_profile_images/default_profile_normal.png"/>
    <hyperlink ref="G270" r:id="rId1083" display="http://pbs.twimg.com/profile_images/1155783121238941696/g5phoPZm_normal.jpg"/>
    <hyperlink ref="G271" r:id="rId1084" display="http://pbs.twimg.com/profile_images/378800000022166126/4b26081509bbf3caf80afabd8394dfc3_normal.jpeg"/>
    <hyperlink ref="G272" r:id="rId1085" display="http://pbs.twimg.com/profile_images/1030467792749899778/-nzKgjIS_normal.jpg"/>
    <hyperlink ref="G273" r:id="rId1086" display="http://pbs.twimg.com/profile_images/3188884865/1b72794dec0164802ede8a0fcfb779c9_normal.jpeg"/>
    <hyperlink ref="G274" r:id="rId1087" display="http://pbs.twimg.com/profile_images/673964435355095040/BMbKdbCr_normal.jpg"/>
    <hyperlink ref="G275" r:id="rId1088" display="http://pbs.twimg.com/profile_images/625165336728334336/9BfYrbbr_normal.jpg"/>
    <hyperlink ref="G276" r:id="rId1089" display="http://pbs.twimg.com/profile_images/738845766634995712/UNmdshb__normal.jpg"/>
    <hyperlink ref="G277" r:id="rId1090" display="http://pbs.twimg.com/profile_images/991586898861871104/iPBkaE_o_normal.jpg"/>
    <hyperlink ref="G278" r:id="rId1091" display="http://pbs.twimg.com/profile_images/1143739462255595520/VzMH_8LV_normal.jpg"/>
    <hyperlink ref="G279" r:id="rId1092" display="http://pbs.twimg.com/profile_images/619197339413151745/5CCOEWiF_normal.jpg"/>
    <hyperlink ref="G280" r:id="rId1093" display="http://pbs.twimg.com/profile_images/1028008631965429760/rTo_Kiwo_normal.jpg"/>
    <hyperlink ref="G281" r:id="rId1094" display="http://pbs.twimg.com/profile_images/1148696572181602306/up7NtST3_normal.jpg"/>
    <hyperlink ref="G282" r:id="rId1095" display="http://abs.twimg.com/sticky/default_profile_images/default_profile_normal.png"/>
    <hyperlink ref="G283" r:id="rId1096" display="http://pbs.twimg.com/profile_images/776818366275256320/DGZZUaTn_normal.jpg"/>
    <hyperlink ref="G284" r:id="rId1097" display="http://pbs.twimg.com/profile_images/723439288076001284/AUT_--pB_normal.jpg"/>
    <hyperlink ref="G285" r:id="rId1098" display="http://pbs.twimg.com/profile_images/1142707420931809280/Pa3tdHpj_normal.jpg"/>
    <hyperlink ref="G286" r:id="rId1099" display="http://pbs.twimg.com/profile_images/378800000535149500/083b9c73024556513547721c1abb5eb7_normal.jpeg"/>
    <hyperlink ref="G287" r:id="rId1100" display="http://pbs.twimg.com/profile_images/787999042827608064/m6ju06ar_normal.jpg"/>
    <hyperlink ref="G288" r:id="rId1101" display="http://pbs.twimg.com/profile_images/1787379637/image_normal.jpg"/>
    <hyperlink ref="G289" r:id="rId1102" display="http://pbs.twimg.com/profile_images/819951403682693120/HZ8Ep3DG_normal.jpg"/>
    <hyperlink ref="G290" r:id="rId1103" display="http://pbs.twimg.com/profile_images/720312434804666368/E3g-bEoB_normal.jpg"/>
    <hyperlink ref="G291" r:id="rId1104" display="http://pbs.twimg.com/profile_images/3108573506/43bc642190185582b672e4e653e52a9e_normal.jpeg"/>
    <hyperlink ref="G292" r:id="rId1105" display="http://pbs.twimg.com/profile_images/1116452203038949377/IEBKKaOe_normal.jpg"/>
    <hyperlink ref="G293" r:id="rId1106" display="http://pbs.twimg.com/profile_images/1152449422149804032/c3QGkMZC_normal.jpg"/>
    <hyperlink ref="G294" r:id="rId1107" display="http://pbs.twimg.com/profile_images/1080904133895471104/uSXTCpfS_normal.jpg"/>
    <hyperlink ref="G295" r:id="rId1108" display="http://pbs.twimg.com/profile_images/980111847889260544/VzmEoRqF_normal.jpg"/>
    <hyperlink ref="G296" r:id="rId1109" display="http://pbs.twimg.com/profile_images/1122655688143122432/65WEVHbC_normal.jpg"/>
    <hyperlink ref="G297" r:id="rId1110" display="http://pbs.twimg.com/profile_images/1086344853796126721/owYnIhy8_normal.jpg"/>
    <hyperlink ref="G298" r:id="rId1111" display="http://pbs.twimg.com/profile_images/663900359090266112/NYtwIoOr_normal.jpg"/>
    <hyperlink ref="G299" r:id="rId1112" display="http://pbs.twimg.com/profile_images/979384975228223488/DaV2Ymsg_normal.jpg"/>
    <hyperlink ref="G300" r:id="rId1113" display="http://pbs.twimg.com/profile_images/52435623/igor_normal.JPG"/>
    <hyperlink ref="G301" r:id="rId1114" display="http://pbs.twimg.com/profile_images/613721382808064000/xuBYvG7__normal.jpg"/>
    <hyperlink ref="G302" r:id="rId1115" display="http://pbs.twimg.com/profile_images/841929631473274880/jRXOjZTa_normal.jpg"/>
    <hyperlink ref="G303" r:id="rId1116" display="http://pbs.twimg.com/profile_images/788419163228286976/d1kO4U50_normal.jpg"/>
    <hyperlink ref="G304" r:id="rId1117" display="http://pbs.twimg.com/profile_images/1404857795/Twitter_normal.jpg"/>
    <hyperlink ref="G305" r:id="rId1118" display="http://pbs.twimg.com/profile_images/932321061215129600/ZTspBjF9_normal.jpg"/>
    <hyperlink ref="G306" r:id="rId1119" display="http://pbs.twimg.com/profile_images/952075141714006016/jbD9K_9i_normal.jpg"/>
    <hyperlink ref="G307" r:id="rId1120" display="http://pbs.twimg.com/profile_images/1105450306085797888/KbVV_4LV_normal.jpg"/>
    <hyperlink ref="G308" r:id="rId1121" display="http://pbs.twimg.com/profile_images/1157528240443023360/LKf6Ka3O_normal.jpg"/>
    <hyperlink ref="G309" r:id="rId1122" display="http://pbs.twimg.com/profile_images/875476478988886016/_l61qZdR_normal.jpg"/>
    <hyperlink ref="G310" r:id="rId1123" display="http://pbs.twimg.com/profile_images/1153764359170154501/uYUMNFtn_normal.jpg"/>
    <hyperlink ref="G311" r:id="rId1124" display="http://pbs.twimg.com/profile_images/1158328046828576768/WaTEuIdl_normal.jpg"/>
    <hyperlink ref="G312" r:id="rId1125" display="http://pbs.twimg.com/profile_images/704716198362087424/z7h90vtK_normal.jpg"/>
    <hyperlink ref="G313" r:id="rId1126" display="http://pbs.twimg.com/profile_images/1067355828284506112/xGwbP7lf_normal.jpg"/>
    <hyperlink ref="G314" r:id="rId1127" display="http://pbs.twimg.com/profile_images/1036048405825564672/MWIfpZta_normal.jpg"/>
    <hyperlink ref="G315" r:id="rId1128" display="http://pbs.twimg.com/profile_images/925071901667545088/BPRBia2H_normal.jpg"/>
    <hyperlink ref="G316" r:id="rId1129" display="http://pbs.twimg.com/profile_images/427405927482793984/AvnLWfJ2_normal.jpeg"/>
    <hyperlink ref="G317" r:id="rId1130" display="http://pbs.twimg.com/profile_images/1159237998556459011/RqTEM6W__normal.jpg"/>
    <hyperlink ref="G318" r:id="rId1131" display="http://pbs.twimg.com/profile_images/530748105344708608/X5F5k8mM_normal.jpeg"/>
    <hyperlink ref="G319" r:id="rId1132" display="http://pbs.twimg.com/profile_images/1159151462234169345/gRgGjiwt_normal.jpg"/>
    <hyperlink ref="G320" r:id="rId1133" display="http://pbs.twimg.com/profile_images/1081533515131482113/T--I3Ypk_normal.jpg"/>
    <hyperlink ref="G321" r:id="rId1134" display="http://pbs.twimg.com/profile_images/1092976958424694786/QzeL2giE_normal.jpg"/>
    <hyperlink ref="G322" r:id="rId1135" display="http://pbs.twimg.com/profile_images/875402305117405184/BpX-lX9N_normal.jpg"/>
    <hyperlink ref="G323" r:id="rId1136" display="http://pbs.twimg.com/profile_images/1141681512573820929/TLQN9_cv_normal.jpg"/>
    <hyperlink ref="G324" r:id="rId1137" display="http://pbs.twimg.com/profile_images/1144994028217348097/-txtdktp_normal.jpg"/>
    <hyperlink ref="G325" r:id="rId1138" display="http://pbs.twimg.com/profile_images/552867514267365376/VEyhKoHf_normal.jpeg"/>
    <hyperlink ref="G326" r:id="rId1139" display="http://pbs.twimg.com/profile_images/875550044266520576/gwHI37z8_normal.jpg"/>
    <hyperlink ref="G327" r:id="rId1140" display="http://pbs.twimg.com/profile_images/920090382284636160/U7zjBZtp_normal.jpg"/>
    <hyperlink ref="G328" r:id="rId1141" display="http://abs.twimg.com/sticky/default_profile_images/default_profile_normal.png"/>
    <hyperlink ref="G329" r:id="rId1142" display="http://pbs.twimg.com/profile_images/663793361359368192/63nqrdRA_normal.jpg"/>
    <hyperlink ref="G330" r:id="rId1143" display="http://pbs.twimg.com/profile_images/1006461405468471296/Tgn7J6A5_normal.jpg"/>
    <hyperlink ref="G331" r:id="rId1144" display="http://pbs.twimg.com/profile_images/1136996110868762624/NShM0Y6C_normal.jpg"/>
    <hyperlink ref="G332" r:id="rId1145" display="http://pbs.twimg.com/profile_images/560373732229668864/D0LYQkcb_normal.jpeg"/>
    <hyperlink ref="G333" r:id="rId1146" display="http://abs.twimg.com/sticky/default_profile_images/default_profile_normal.png"/>
    <hyperlink ref="G334" r:id="rId1147" display="http://abs.twimg.com/sticky/default_profile_images/default_profile_normal.png"/>
    <hyperlink ref="G335" r:id="rId1148" display="http://pbs.twimg.com/profile_images/1128288051464110080/PLgkX1_r_normal.png"/>
    <hyperlink ref="G336" r:id="rId1149" display="http://pbs.twimg.com/profile_images/933365769945206785/TzCkAbhl_normal.jpg"/>
    <hyperlink ref="G337" r:id="rId1150" display="http://pbs.twimg.com/profile_images/1505231186/me_normal.jpg"/>
    <hyperlink ref="G338" r:id="rId1151" display="http://pbs.twimg.com/profile_images/957996168310554624/93KV1HFM_normal.jpg"/>
    <hyperlink ref="G339" r:id="rId1152" display="http://pbs.twimg.com/profile_images/808627418160394240/U1Ro_aaq_normal.jpg"/>
    <hyperlink ref="G340" r:id="rId1153" display="http://pbs.twimg.com/profile_images/1100396573274636289/ZcTyVmIi_normal.jpg"/>
    <hyperlink ref="G341" r:id="rId1154" display="http://pbs.twimg.com/profile_images/556760989886992384/S151go2f_normal.png"/>
    <hyperlink ref="G342" r:id="rId1155" display="http://pbs.twimg.com/profile_images/1076743724930080771/QWPiWclS_normal.jpg"/>
    <hyperlink ref="G343" r:id="rId1156" display="http://pbs.twimg.com/profile_images/888002065292816384/oIKPO_Gl_normal.jpg"/>
    <hyperlink ref="G344" r:id="rId1157" display="http://pbs.twimg.com/profile_images/1160471749072445441/v1Y2xaiC_normal.jpg"/>
    <hyperlink ref="G345" r:id="rId1158" display="http://pbs.twimg.com/profile_images/1138178553386811398/32Q6n4aJ_normal.png"/>
    <hyperlink ref="G346" r:id="rId1159" display="http://pbs.twimg.com/profile_images/1081317814223454210/wnMTd76__normal.jpg"/>
    <hyperlink ref="G347" r:id="rId1160" display="http://pbs.twimg.com/profile_images/1155953353832091650/czDl5p9p_normal.jpg"/>
    <hyperlink ref="G348" r:id="rId1161" display="http://pbs.twimg.com/profile_images/529198445572009984/h9BXgbsD_normal.png"/>
    <hyperlink ref="G349" r:id="rId1162" display="http://pbs.twimg.com/profile_images/1156117365282738176/EaFqec8y_normal.jpg"/>
    <hyperlink ref="G350" r:id="rId1163" display="http://pbs.twimg.com/profile_images/992899609159786498/VopTriOf_normal.jpg"/>
    <hyperlink ref="G351" r:id="rId1164" display="http://pbs.twimg.com/profile_images/659287042233389056/vRedKiTc_normal.jpg"/>
    <hyperlink ref="G352" r:id="rId1165" display="http://pbs.twimg.com/profile_images/1111917863860948992/TNA-JEMl_normal.jpg"/>
    <hyperlink ref="G353" r:id="rId1166" display="http://pbs.twimg.com/profile_images/783833017613709312/oEb5vZKX_normal.jpg"/>
    <hyperlink ref="G354" r:id="rId1167" display="http://pbs.twimg.com/profile_images/865033950674042884/zTjbhRMf_normal.jpg"/>
    <hyperlink ref="G355" r:id="rId1168" display="http://pbs.twimg.com/profile_images/930207048662437888/mgWMQGT__normal.jpg"/>
    <hyperlink ref="G356" r:id="rId1169" display="http://pbs.twimg.com/profile_images/1116386809166958592/A-szY1jv_normal.jpg"/>
    <hyperlink ref="G357" r:id="rId1170" display="http://pbs.twimg.com/profile_images/513379394690097152/KwKL-PFu_normal.jpeg"/>
    <hyperlink ref="G358" r:id="rId1171" display="http://pbs.twimg.com/profile_images/1039204046094196737/IeM5y_tf_normal.jpg"/>
    <hyperlink ref="G359" r:id="rId1172" display="http://pbs.twimg.com/profile_images/799154710771105793/nxhZKYPN_normal.jpg"/>
    <hyperlink ref="G360" r:id="rId1173" display="http://pbs.twimg.com/profile_images/2986375201/beb2e3eb842b7288955239a1f2fd1275_normal.jpeg"/>
    <hyperlink ref="G361" r:id="rId1174" display="http://pbs.twimg.com/profile_images/553909318873915393/6Ip_pVV5_normal.png"/>
    <hyperlink ref="G362" r:id="rId1175" display="http://pbs.twimg.com/profile_images/499442835704147968/U0SlCHDE_normal.jpeg"/>
    <hyperlink ref="G363" r:id="rId1176" display="http://pbs.twimg.com/profile_images/1033704253523677184/VEYk6f6M_normal.jpg"/>
    <hyperlink ref="G364" r:id="rId1177" display="http://pbs.twimg.com/profile_images/553361157629939712/ifadf0Vd_normal.jpeg"/>
    <hyperlink ref="G365" r:id="rId1178" display="http://pbs.twimg.com/profile_images/1155830482073989120/tBG19_iC_normal.jpg"/>
    <hyperlink ref="G366" r:id="rId1179" display="http://pbs.twimg.com/profile_images/1144717525613252608/1zbgvRv9_normal.jpg"/>
    <hyperlink ref="G367" r:id="rId1180" display="http://pbs.twimg.com/profile_images/1082795412971536386/R3X1YHC4_normal.jpg"/>
    <hyperlink ref="G368" r:id="rId1181" display="http://pbs.twimg.com/profile_images/1110469532043350016/qHWJduH3_normal.jpg"/>
    <hyperlink ref="G369" r:id="rId1182" display="http://pbs.twimg.com/profile_images/1094365947866112000/Dqlv8qNy_normal.jpg"/>
    <hyperlink ref="G370" r:id="rId1183" display="http://abs.twimg.com/sticky/default_profile_images/default_profile_normal.png"/>
    <hyperlink ref="G371" r:id="rId1184" display="http://pbs.twimg.com/profile_images/848889861004304384/orHi0Z-6_normal.jpg"/>
    <hyperlink ref="G372" r:id="rId1185" display="http://pbs.twimg.com/profile_images/1159527209360429056/vnZ4wVnV_normal.jpg"/>
    <hyperlink ref="G373" r:id="rId1186" display="http://pbs.twimg.com/profile_images/1151074857238618113/6S7uQEDB_normal.jpg"/>
    <hyperlink ref="G374" r:id="rId1187" display="http://pbs.twimg.com/profile_images/688529112/13038404_normal.jpg"/>
    <hyperlink ref="G375" r:id="rId1188" display="http://pbs.twimg.com/profile_images/846402380505624576/dbONXk6x_normal.jpg"/>
    <hyperlink ref="G376" r:id="rId1189" display="http://pbs.twimg.com/profile_images/959148000399581190/maj75nbQ_normal.jpg"/>
    <hyperlink ref="G377" r:id="rId1190" display="http://pbs.twimg.com/profile_images/1160905973080477696/GAl34f4J_normal.jpg"/>
    <hyperlink ref="G378" r:id="rId1191" display="http://pbs.twimg.com/profile_images/913859446257758208/RegcyOeE_normal.jpg"/>
    <hyperlink ref="G379" r:id="rId1192" display="http://abs.twimg.com/sticky/default_profile_images/default_profile_normal.png"/>
    <hyperlink ref="G380" r:id="rId1193" display="http://pbs.twimg.com/profile_images/644585724885512193/j9GVObyR_normal.jpg"/>
    <hyperlink ref="G381" r:id="rId1194" display="http://pbs.twimg.com/profile_images/1160943152926097408/dPAX2ZJM_normal.jpg"/>
    <hyperlink ref="G382" r:id="rId1195" display="http://pbs.twimg.com/profile_images/479743953676152832/kITXk_A-_normal.png"/>
    <hyperlink ref="G383" r:id="rId1196" display="http://pbs.twimg.com/profile_images/1724447123/od_normal.png"/>
    <hyperlink ref="G384" r:id="rId1197" display="http://pbs.twimg.com/profile_images/575898746917007362/x5vpr8Ts_normal.jpeg"/>
    <hyperlink ref="G385" r:id="rId1198" display="http://pbs.twimg.com/profile_images/846452193242693632/siJ8zMmm_normal.jpg"/>
    <hyperlink ref="G386" r:id="rId1199" display="http://pbs.twimg.com/profile_images/904316525569564673/QwXe7pAr_normal.jpg"/>
    <hyperlink ref="G387" r:id="rId1200" display="http://pbs.twimg.com/profile_images/801544901020237824/lmbNv7g5_normal.jpg"/>
    <hyperlink ref="G388" r:id="rId1201" display="http://abs.twimg.com/sticky/default_profile_images/default_profile_normal.png"/>
    <hyperlink ref="G389" r:id="rId1202" display="http://pbs.twimg.com/profile_images/1152222030340792320/9o6N6nFC_normal.jpg"/>
    <hyperlink ref="G390" r:id="rId1203" display="http://pbs.twimg.com/profile_images/1157369698834669568/XEFkHJCI_normal.jpg"/>
    <hyperlink ref="G391" r:id="rId1204" display="http://pbs.twimg.com/profile_images/1158457602021515266/6sStNgfQ_normal.jpg"/>
    <hyperlink ref="G392" r:id="rId1205" display="http://pbs.twimg.com/profile_images/1055351101799587840/l9hq9589_normal.jpg"/>
    <hyperlink ref="G393" r:id="rId1206" display="http://pbs.twimg.com/profile_images/781945097826996224/pm_qFcec_normal.jpg"/>
    <hyperlink ref="G394" r:id="rId1207" display="http://pbs.twimg.com/profile_images/1146417244186075138/CjQo5tZO_normal.png"/>
    <hyperlink ref="G395" r:id="rId1208" display="http://pbs.twimg.com/profile_images/1070525583958925313/PFKOcv6Z_normal.jpg"/>
    <hyperlink ref="G396" r:id="rId1209" display="http://pbs.twimg.com/profile_images/1103765377765593088/MV_FOnm0_normal.jpg"/>
    <hyperlink ref="G397" r:id="rId1210" display="http://pbs.twimg.com/profile_images/854394843145138176/yK4zMqwZ_normal.jpg"/>
    <hyperlink ref="G398" r:id="rId1211" display="http://abs.twimg.com/sticky/default_profile_images/default_profile_normal.png"/>
    <hyperlink ref="G399" r:id="rId1212" display="http://pbs.twimg.com/profile_images/3455227052/2993489f96e760662b0cefbbef4fafe5_normal.jpeg"/>
    <hyperlink ref="G400" r:id="rId1213" display="http://pbs.twimg.com/profile_images/70164950/fb_normal.jpg"/>
    <hyperlink ref="G401" r:id="rId1214" display="http://pbs.twimg.com/profile_images/1031293970335387648/rG2KUoLT_normal.jpg"/>
    <hyperlink ref="G402" r:id="rId1215" display="http://pbs.twimg.com/profile_images/974281542779404289/0RioRMWN_normal.jpg"/>
    <hyperlink ref="G403" r:id="rId1216" display="http://pbs.twimg.com/profile_images/864539624453963776/GJkhQabC_normal.jpg"/>
    <hyperlink ref="G404" r:id="rId1217" display="http://pbs.twimg.com/profile_images/515302867025297410/hj-ylP7a_normal.jpeg"/>
    <hyperlink ref="G405" r:id="rId1218" display="http://pbs.twimg.com/profile_images/720153780378013696/Bh2X3u_y_normal.jpg"/>
    <hyperlink ref="G406" r:id="rId1219" display="http://pbs.twimg.com/profile_images/670715856066752512/2iiiXA9z_normal.jpg"/>
    <hyperlink ref="G407" r:id="rId1220" display="http://pbs.twimg.com/profile_images/1131094917650964480/0wwtm735_normal.jpg"/>
    <hyperlink ref="G408" r:id="rId1221" display="http://pbs.twimg.com/profile_images/911357314724093952/3c1Ol0qT_normal.jpg"/>
    <hyperlink ref="G409" r:id="rId1222" display="http://pbs.twimg.com/profile_images/489471332526997504/Sc9RY9Yl_normal.jpeg"/>
    <hyperlink ref="G410" r:id="rId1223" display="http://pbs.twimg.com/profile_images/1152315396395012096/l-d0yO-Z_normal.jpg"/>
    <hyperlink ref="G411" r:id="rId1224" display="http://pbs.twimg.com/profile_images/982572481453096960/dNlGSmXR_normal.jpg"/>
    <hyperlink ref="G412" r:id="rId1225" display="http://pbs.twimg.com/profile_images/707700998689546240/6GcJdVEk_normal.jpg"/>
    <hyperlink ref="G413" r:id="rId1226" display="http://pbs.twimg.com/profile_images/1127831357017808896/73OFIaAE_normal.jpg"/>
    <hyperlink ref="G414" r:id="rId1227" display="http://pbs.twimg.com/profile_images/3053080787/5fbe0bcde5343046b9e0f2f7c55dbb1c_normal.jpeg"/>
    <hyperlink ref="G415" r:id="rId1228" display="http://pbs.twimg.com/profile_images/1158791474244403201/o7xW99r5_normal.jpg"/>
    <hyperlink ref="G416" r:id="rId1229" display="http://pbs.twimg.com/profile_images/862744234511802368/lKp7vX0w_normal.jpg"/>
    <hyperlink ref="G417" r:id="rId1230" display="http://pbs.twimg.com/profile_images/991077342813474816/prtGvXyc_normal.jpg"/>
    <hyperlink ref="G418" r:id="rId1231" display="http://pbs.twimg.com/profile_images/459029871927103490/bVUppfpg_normal.jpeg"/>
    <hyperlink ref="AY3" r:id="rId1232" display="https://twitter.com/calaopartenair2"/>
    <hyperlink ref="AY4" r:id="rId1233" display="https://twitter.com/franceonuvienne"/>
    <hyperlink ref="AY5" r:id="rId1234" display="https://twitter.com/ctbto_alerts"/>
    <hyperlink ref="AY6" r:id="rId1235" display="https://twitter.com/xaviersticker"/>
    <hyperlink ref="AY7" r:id="rId1236" display="https://twitter.com/feminit4equipar"/>
    <hyperlink ref="AY8" r:id="rId1237" display="https://twitter.com/sinazerbo"/>
    <hyperlink ref="AY9" r:id="rId1238" display="https://twitter.com/hosea632001"/>
    <hyperlink ref="AY10" r:id="rId1239" display="https://twitter.com/kouassaf"/>
    <hyperlink ref="AY11" r:id="rId1240" display="https://twitter.com/okadascape"/>
    <hyperlink ref="AY12" r:id="rId1241" display="https://twitter.com/slytwain"/>
    <hyperlink ref="AY13" r:id="rId1242" display="https://twitter.com/oochan2017"/>
    <hyperlink ref="AY14" r:id="rId1243" display="https://twitter.com/linuxmil"/>
    <hyperlink ref="AY15" r:id="rId1244" display="https://twitter.com/lecercle_da"/>
    <hyperlink ref="AY16" r:id="rId1245" display="https://twitter.com/nao73714"/>
    <hyperlink ref="AY17" r:id="rId1246" display="https://twitter.com/juharro"/>
    <hyperlink ref="AY18" r:id="rId1247" display="https://twitter.com/votelau"/>
    <hyperlink ref="AY19" r:id="rId1248" display="https://twitter.com/un"/>
    <hyperlink ref="AY20" r:id="rId1249" display="https://twitter.com/jwalsh78_j"/>
    <hyperlink ref="AY21" r:id="rId1250" display="https://twitter.com/tucc_official"/>
    <hyperlink ref="AY22" r:id="rId1251" display="https://twitter.com/driverii"/>
    <hyperlink ref="AY23" r:id="rId1252" display="https://twitter.com/hirenmparekh"/>
    <hyperlink ref="AY24" r:id="rId1253" display="https://twitter.com/tuciofficial"/>
    <hyperlink ref="AY25" r:id="rId1254" display="https://twitter.com/abhaylal2"/>
    <hyperlink ref="AY26" r:id="rId1255" display="https://twitter.com/sidrahusmani"/>
    <hyperlink ref="AY27" r:id="rId1256" display="https://twitter.com/relaxedwallace"/>
    <hyperlink ref="AY28" r:id="rId1257" display="https://twitter.com/africarepublic"/>
    <hyperlink ref="AY29" r:id="rId1258" display="https://twitter.com/makasadshah"/>
    <hyperlink ref="AY30" r:id="rId1259" display="https://twitter.com/nivenaldridge"/>
    <hyperlink ref="AY31" r:id="rId1260" display="https://twitter.com/frazzledjazz"/>
    <hyperlink ref="AY32" r:id="rId1261" display="https://twitter.com/ana_captures"/>
    <hyperlink ref="AY33" r:id="rId1262" display="https://twitter.com/kkmishra1987"/>
    <hyperlink ref="AY34" r:id="rId1263" display="https://twitter.com/ebtesam00369622"/>
    <hyperlink ref="AY35" r:id="rId1264" display="https://twitter.com/ramonestrada13"/>
    <hyperlink ref="AY36" r:id="rId1265" display="https://twitter.com/chlorinelau"/>
    <hyperlink ref="AY37" r:id="rId1266" display="https://twitter.com/unique_nicky"/>
    <hyperlink ref="AY38" r:id="rId1267" display="https://twitter.com/springflower95"/>
    <hyperlink ref="AY39" r:id="rId1268" display="https://twitter.com/andygaray"/>
    <hyperlink ref="AY40" r:id="rId1269" display="https://twitter.com/shankaragh148"/>
    <hyperlink ref="AY41" r:id="rId1270" display="https://twitter.com/amandanicole487"/>
    <hyperlink ref="AY42" r:id="rId1271" display="https://twitter.com/jmw_1232"/>
    <hyperlink ref="AY43" r:id="rId1272" display="https://twitter.com/mosesjmunene"/>
    <hyperlink ref="AY44" r:id="rId1273" display="https://twitter.com/thedeava"/>
    <hyperlink ref="AY45" r:id="rId1274" display="https://twitter.com/willy80039279"/>
    <hyperlink ref="AY46" r:id="rId1275" display="https://twitter.com/antogom1"/>
    <hyperlink ref="AY47" r:id="rId1276" display="https://twitter.com/malakaras"/>
    <hyperlink ref="AY48" r:id="rId1277" display="https://twitter.com/fionaokelly"/>
    <hyperlink ref="AY49" r:id="rId1278" display="https://twitter.com/willowbrooke13"/>
    <hyperlink ref="AY50" r:id="rId1279" display="https://twitter.com/msbrendacolvin"/>
    <hyperlink ref="AY51" r:id="rId1280" display="https://twitter.com/sobhanajm9"/>
    <hyperlink ref="AY52" r:id="rId1281" display="https://twitter.com/dcastelvecchi"/>
    <hyperlink ref="AY53" r:id="rId1282" display="https://twitter.com/pedrocorreia_1"/>
    <hyperlink ref="AY54" r:id="rId1283" display="https://twitter.com/alexdsieber"/>
    <hyperlink ref="AY55" r:id="rId1284" display="https://twitter.com/caman_calmato"/>
    <hyperlink ref="AY56" r:id="rId1285" display="https://twitter.com/riky"/>
    <hyperlink ref="AY57" r:id="rId1286" display="https://twitter.com/maheenk16730363"/>
    <hyperlink ref="AY58" r:id="rId1287" display="https://twitter.com/mikeewald2"/>
    <hyperlink ref="AY59" r:id="rId1288" display="https://twitter.com/nicolem30925086"/>
    <hyperlink ref="AY60" r:id="rId1289" display="https://twitter.com/lastiri_07"/>
    <hyperlink ref="AY61" r:id="rId1290" display="https://twitter.com/madfall1213"/>
    <hyperlink ref="AY62" r:id="rId1291" display="https://twitter.com/successorsaigin"/>
    <hyperlink ref="AY63" r:id="rId1292" display="https://twitter.com/igabriela_m"/>
    <hyperlink ref="AY64" r:id="rId1293" display="https://twitter.com/iamhiroshima"/>
    <hyperlink ref="AY65" r:id="rId1294" display="https://twitter.com/dragonslynn1981"/>
    <hyperlink ref="AY66" r:id="rId1295" display="https://twitter.com/nikkifirewall"/>
    <hyperlink ref="AY67" r:id="rId1296" display="https://twitter.com/ipsjapan"/>
    <hyperlink ref="AY68" r:id="rId1297" display="https://twitter.com/elaine_mew"/>
    <hyperlink ref="AY69" r:id="rId1298" display="https://twitter.com/hogaiaryoubi"/>
    <hyperlink ref="AY70" r:id="rId1299" display="https://twitter.com/kz_rshass"/>
    <hyperlink ref="AY71" r:id="rId1300" display="https://twitter.com/mrocznyagrest"/>
    <hyperlink ref="AY72" r:id="rId1301" display="https://twitter.com/spectrumakita"/>
    <hyperlink ref="AY73" r:id="rId1302" display="https://twitter.com/i_jayalakshmi"/>
    <hyperlink ref="AY74" r:id="rId1303" display="https://twitter.com/iouisalouisa"/>
    <hyperlink ref="AY75" r:id="rId1304" display="https://twitter.com/nghieatsramen"/>
    <hyperlink ref="AY76" r:id="rId1305" display="https://twitter.com/ramisa21694508"/>
    <hyperlink ref="AY77" r:id="rId1306" display="https://twitter.com/purnimaray4"/>
    <hyperlink ref="AY78" r:id="rId1307" display="https://twitter.com/banooyj"/>
    <hyperlink ref="AY79" r:id="rId1308" display="https://twitter.com/tamikokurogoke"/>
    <hyperlink ref="AY80" r:id="rId1309" display="https://twitter.com/belgiumembjapan"/>
    <hyperlink ref="AY81" r:id="rId1310" display="https://twitter.com/hiroshimacity"/>
    <hyperlink ref="AY82" r:id="rId1311" display="https://twitter.com/frisk_1895"/>
    <hyperlink ref="AY83" r:id="rId1312" display="https://twitter.com/rg500ew"/>
    <hyperlink ref="AY84" r:id="rId1313" display="https://twitter.com/yarncatss"/>
    <hyperlink ref="AY85" r:id="rId1314" display="https://twitter.com/nell0428"/>
    <hyperlink ref="AY86" r:id="rId1315" display="https://twitter.com/nekop_militaire"/>
    <hyperlink ref="AY87" r:id="rId1316" display="https://twitter.com/redstorm1113"/>
    <hyperlink ref="AY88" r:id="rId1317" display="https://twitter.com/kaninchen218"/>
    <hyperlink ref="AY89" r:id="rId1318" display="https://twitter.com/applegate0"/>
    <hyperlink ref="AY90" r:id="rId1319" display="https://twitter.com/sio_n16"/>
    <hyperlink ref="AY91" r:id="rId1320" display="https://twitter.com/coccinella777"/>
    <hyperlink ref="AY92" r:id="rId1321" display="https://twitter.com/ayumi2609"/>
    <hyperlink ref="AY93" r:id="rId1322" display="https://twitter.com/chibamadoka"/>
    <hyperlink ref="AY94" r:id="rId1323" display="https://twitter.com/debilderlingr"/>
    <hyperlink ref="AY95" r:id="rId1324" display="https://twitter.com/yashrshinde79"/>
    <hyperlink ref="AY96" r:id="rId1325" display="https://twitter.com/akaleab"/>
    <hyperlink ref="AY97" r:id="rId1326" display="https://twitter.com/hiromimaryu"/>
    <hyperlink ref="AY98" r:id="rId1327" display="https://twitter.com/taotao8931"/>
    <hyperlink ref="AY99" r:id="rId1328" display="https://twitter.com/madara_428"/>
    <hyperlink ref="AY100" r:id="rId1329" display="https://twitter.com/wkyhkw"/>
    <hyperlink ref="AY101" r:id="rId1330" display="https://twitter.com/sweetsokabe"/>
    <hyperlink ref="AY102" r:id="rId1331" display="https://twitter.com/rdandoy"/>
    <hyperlink ref="AY103" r:id="rId1332" display="https://twitter.com/michicotenti_pi"/>
    <hyperlink ref="AY104" r:id="rId1333" display="https://twitter.com/spring_yuna"/>
    <hyperlink ref="AY105" r:id="rId1334" display="https://twitter.com/suzutak"/>
    <hyperlink ref="AY106" r:id="rId1335" display="https://twitter.com/aiogataiogatai"/>
    <hyperlink ref="AY107" r:id="rId1336" display="https://twitter.com/armellllle"/>
    <hyperlink ref="AY108" r:id="rId1337" display="https://twitter.com/ken_hellsten"/>
    <hyperlink ref="AY109" r:id="rId1338" display="https://twitter.com/odreissi"/>
    <hyperlink ref="AY110" r:id="rId1339" display="https://twitter.com/kiramarin"/>
    <hyperlink ref="AY111" r:id="rId1340" display="https://twitter.com/hznll28"/>
    <hyperlink ref="AY112" r:id="rId1341" display="https://twitter.com/khemiri_lotfi"/>
    <hyperlink ref="AY113" r:id="rId1342" display="https://twitter.com/wmn4srvl"/>
    <hyperlink ref="AY114" r:id="rId1343" display="https://twitter.com/flortrillo"/>
    <hyperlink ref="AY115" r:id="rId1344" display="https://twitter.com/bradbury455"/>
    <hyperlink ref="AY116" r:id="rId1345" display="https://twitter.com/sarahbarber1972"/>
    <hyperlink ref="AY117" r:id="rId1346" display="https://twitter.com/antoinebondaz"/>
    <hyperlink ref="AY118" r:id="rId1347" display="https://twitter.com/paola_tessari"/>
    <hyperlink ref="AY119" r:id="rId1348" display="https://twitter.com/queenoliviastr"/>
    <hyperlink ref="AY120" r:id="rId1349" display="https://twitter.com/akaya1001"/>
    <hyperlink ref="AY121" r:id="rId1350" display="https://twitter.com/jadoremyt1048"/>
    <hyperlink ref="AY122" r:id="rId1351" display="https://twitter.com/wsjp_insight"/>
    <hyperlink ref="AY123" r:id="rId1352" display="https://twitter.com/4evrstardancer"/>
    <hyperlink ref="AY124" r:id="rId1353" display="https://twitter.com/yumintanaka"/>
    <hyperlink ref="AY125" r:id="rId1354" display="https://twitter.com/marteensis"/>
    <hyperlink ref="AY126" r:id="rId1355" display="https://twitter.com/goalsscc"/>
    <hyperlink ref="AY127" r:id="rId1356" display="https://twitter.com/alankytwitty"/>
    <hyperlink ref="AY128" r:id="rId1357" display="https://twitter.com/boblyle"/>
    <hyperlink ref="AY129" r:id="rId1358" display="https://twitter.com/beezerbopls"/>
    <hyperlink ref="AY130" r:id="rId1359" display="https://twitter.com/vkarthik4"/>
    <hyperlink ref="AY131" r:id="rId1360" display="https://twitter.com/guillepotro"/>
    <hyperlink ref="AY132" r:id="rId1361" display="https://twitter.com/alexglezvera"/>
    <hyperlink ref="AY133" r:id="rId1362" display="https://twitter.com/paulrzongo"/>
    <hyperlink ref="AY134" r:id="rId1363" display="https://twitter.com/yahiaoua113"/>
    <hyperlink ref="AY135" r:id="rId1364" display="https://twitter.com/jamain_e"/>
    <hyperlink ref="AY136" r:id="rId1365" display="https://twitter.com/dmcain84"/>
    <hyperlink ref="AY137" r:id="rId1366" display="https://twitter.com/cursandrei"/>
    <hyperlink ref="AY138" r:id="rId1367" display="https://twitter.com/maitemorren"/>
    <hyperlink ref="AY139" r:id="rId1368" display="https://twitter.com/hajarahussaini"/>
    <hyperlink ref="AY140" r:id="rId1369" display="https://twitter.com/madaaworld12"/>
    <hyperlink ref="AY141" r:id="rId1370" display="https://twitter.com/erwinnerrr"/>
    <hyperlink ref="AY142" r:id="rId1371" display="https://twitter.com/basic_int"/>
    <hyperlink ref="AY143" r:id="rId1372" display="https://twitter.com/ejyadev"/>
    <hyperlink ref="AY144" r:id="rId1373" display="https://twitter.com/pupusquarepants"/>
    <hyperlink ref="AY145" r:id="rId1374" display="https://twitter.com/keita_thatsky"/>
    <hyperlink ref="AY146" r:id="rId1375" display="https://twitter.com/minipinlove"/>
    <hyperlink ref="AY147" r:id="rId1376" display="https://twitter.com/elise_a_a"/>
    <hyperlink ref="AY148" r:id="rId1377" display="https://twitter.com/cosmontgts"/>
    <hyperlink ref="AY149" r:id="rId1378" display="https://twitter.com/rss_mcdnld"/>
    <hyperlink ref="AY150" r:id="rId1379" display="https://twitter.com/mancinelli2020"/>
    <hyperlink ref="AY151" r:id="rId1380" display="https://twitter.com/odeos2oundo"/>
    <hyperlink ref="AY152" r:id="rId1381" display="https://twitter.com/japkarly"/>
    <hyperlink ref="AY153" r:id="rId1382" display="https://twitter.com/cristinaalbert4"/>
    <hyperlink ref="AY154" r:id="rId1383" display="https://twitter.com/_tsukino_usako"/>
    <hyperlink ref="AY155" r:id="rId1384" display="https://twitter.com/motikat"/>
    <hyperlink ref="AY156" r:id="rId1385" display="https://twitter.com/kampsabine"/>
    <hyperlink ref="AY157" r:id="rId1386" display="https://twitter.com/rharenchar"/>
    <hyperlink ref="AY158" r:id="rId1387" display="https://twitter.com/wahrlos"/>
    <hyperlink ref="AY159" r:id="rId1388" display="https://twitter.com/anupamjamatia"/>
    <hyperlink ref="AY160" r:id="rId1389" display="https://twitter.com/sunachan01"/>
    <hyperlink ref="AY161" r:id="rId1390" display="https://twitter.com/super_starad"/>
    <hyperlink ref="AY162" r:id="rId1391" display="https://twitter.com/shira_avi"/>
    <hyperlink ref="AY163" r:id="rId1392" display="https://twitter.com/bankimooncentre"/>
    <hyperlink ref="AY164" r:id="rId1393" display="https://twitter.com/sahiransari9898"/>
    <hyperlink ref="AY165" r:id="rId1394" display="https://twitter.com/dasvisionary"/>
    <hyperlink ref="AY166" r:id="rId1395" display="https://twitter.com/akiame9"/>
    <hyperlink ref="AY167" r:id="rId1396" display="https://twitter.com/iamlenaye"/>
    <hyperlink ref="AY168" r:id="rId1397" display="https://twitter.com/bzvokelj"/>
    <hyperlink ref="AY169" r:id="rId1398" display="https://twitter.com/mfa_nigeria"/>
    <hyperlink ref="AY170" r:id="rId1399" display="https://twitter.com/paulmick"/>
    <hyperlink ref="AY171" r:id="rId1400" display="https://twitter.com/natthecat21"/>
    <hyperlink ref="AY172" r:id="rId1401" display="https://twitter.com/laurashholgate"/>
    <hyperlink ref="AY173" r:id="rId1402" display="https://twitter.com/kunikosuzuki1"/>
    <hyperlink ref="AY174" r:id="rId1403" display="https://twitter.com/frederic_naud"/>
    <hyperlink ref="AY175" r:id="rId1404" display="https://twitter.com/annwesha9"/>
    <hyperlink ref="AY176" r:id="rId1405" display="https://twitter.com/larsroobol"/>
    <hyperlink ref="AY177" r:id="rId1406" display="https://twitter.com/beyondthebomb"/>
    <hyperlink ref="AY178" r:id="rId1407" display="https://twitter.com/davidlance3"/>
    <hyperlink ref="AY179" r:id="rId1408" display="https://twitter.com/tammyjptaylor"/>
    <hyperlink ref="AY180" r:id="rId1409" display="https://twitter.com/greco_james"/>
    <hyperlink ref="AY181" r:id="rId1410" display="https://twitter.com/strategicpolicy"/>
    <hyperlink ref="AY182" r:id="rId1411" display="https://twitter.com/harringtonmarks"/>
    <hyperlink ref="AY183" r:id="rId1412" display="https://twitter.com/lizl_genealogy"/>
    <hyperlink ref="AY184" r:id="rId1413" display="https://twitter.com/sofiaphys"/>
    <hyperlink ref="AY185" r:id="rId1414" display="https://twitter.com/other95"/>
    <hyperlink ref="AY186" r:id="rId1415" display="https://twitter.com/davefernig"/>
    <hyperlink ref="AY187" r:id="rId1416" display="https://twitter.com/gaopalelwebigg"/>
    <hyperlink ref="AY188" r:id="rId1417" display="https://twitter.com/akamimura1994"/>
    <hyperlink ref="AY189" r:id="rId1418" display="https://twitter.com/pierrebonneels"/>
    <hyperlink ref="AY190" r:id="rId1419" display="https://twitter.com/birdtrees"/>
    <hyperlink ref="AY191" r:id="rId1420" display="https://twitter.com/genius_play_u"/>
    <hyperlink ref="AY192" r:id="rId1421" display="https://twitter.com/woroud"/>
    <hyperlink ref="AY193" r:id="rId1422" display="https://twitter.com/kdarbandi"/>
    <hyperlink ref="AY194" r:id="rId1423" display="https://twitter.com/rousseauagnes"/>
    <hyperlink ref="AY195" r:id="rId1424" display="https://twitter.com/julia_peitl"/>
    <hyperlink ref="AY196" r:id="rId1425" display="https://twitter.com/cristianan78"/>
    <hyperlink ref="AY197" r:id="rId1426" display="https://twitter.com/marionberrens"/>
    <hyperlink ref="AY198" r:id="rId1427" display="https://twitter.com/ktmarimira"/>
    <hyperlink ref="AY199" r:id="rId1428" display="https://twitter.com/urduz"/>
    <hyperlink ref="AY200" r:id="rId1429" display="https://twitter.com/richfm39517086"/>
    <hyperlink ref="AY201" r:id="rId1430" display="https://twitter.com/gasparepolizzi9"/>
    <hyperlink ref="AY202" r:id="rId1431" display="https://twitter.com/namae_kangaechu"/>
    <hyperlink ref="AY203" r:id="rId1432" display="https://twitter.com/b27c8a94ae537w"/>
    <hyperlink ref="AY204" r:id="rId1433" display="https://twitter.com/stevieagr"/>
    <hyperlink ref="AY205" r:id="rId1434" display="https://twitter.com/ohemaadufiegh"/>
    <hyperlink ref="AY206" r:id="rId1435" display="https://twitter.com/9kkdsvbktt7jz0y"/>
    <hyperlink ref="AY207" r:id="rId1436" display="https://twitter.com/nihonzaijuu"/>
    <hyperlink ref="AY208" r:id="rId1437" display="https://twitter.com/calaggie"/>
    <hyperlink ref="AY209" r:id="rId1438" display="https://twitter.com/mkitano22"/>
    <hyperlink ref="AY210" r:id="rId1439" display="https://twitter.com/manojgguc"/>
    <hyperlink ref="AY211" r:id="rId1440" display="https://twitter.com/pipi_monkey"/>
    <hyperlink ref="AY212" r:id="rId1441" display="https://twitter.com/sekayengai"/>
    <hyperlink ref="AY213" r:id="rId1442" display="https://twitter.com/osi_ctbto"/>
    <hyperlink ref="AY214" r:id="rId1443" display="https://twitter.com/alejamarg"/>
    <hyperlink ref="AY215" r:id="rId1444" display="https://twitter.com/wwhafez"/>
    <hyperlink ref="AY216" r:id="rId1445" display="https://twitter.com/crod_cruz"/>
    <hyperlink ref="AY217" r:id="rId1446" display="https://twitter.com/labakp"/>
    <hyperlink ref="AY218" r:id="rId1447" display="https://twitter.com/hayano"/>
    <hyperlink ref="AY219" r:id="rId1448" display="https://twitter.com/rook_ak"/>
    <hyperlink ref="AY220" r:id="rId1449" display="https://twitter.com/komoshiri"/>
    <hyperlink ref="AY221" r:id="rId1450" display="https://twitter.com/springtimeriver"/>
    <hyperlink ref="AY222" r:id="rId1451" display="https://twitter.com/takers23"/>
    <hyperlink ref="AY223" r:id="rId1452" display="https://twitter.com/micacoumechoro"/>
    <hyperlink ref="AY224" r:id="rId1453" display="https://twitter.com/ikerukaseki"/>
    <hyperlink ref="AY225" r:id="rId1454" display="https://twitter.com/teekay118"/>
    <hyperlink ref="AY226" r:id="rId1455" display="https://twitter.com/mukanen"/>
    <hyperlink ref="AY227" r:id="rId1456" display="https://twitter.com/halmixgg"/>
    <hyperlink ref="AY228" r:id="rId1457" display="https://twitter.com/math_nvgt"/>
    <hyperlink ref="AY229" r:id="rId1458" display="https://twitter.com/mitchyokkaichi"/>
    <hyperlink ref="AY230" r:id="rId1459" display="https://twitter.com/kaycanadagoose"/>
    <hyperlink ref="AY231" r:id="rId1460" display="https://twitter.com/rosenelbuio"/>
    <hyperlink ref="AY232" r:id="rId1461" display="https://twitter.com/mizuha_mh"/>
    <hyperlink ref="AY233" r:id="rId1462" display="https://twitter.com/mayyuu2318"/>
    <hyperlink ref="AY234" r:id="rId1463" display="https://twitter.com/magnolia_666"/>
    <hyperlink ref="AY235" r:id="rId1464" display="https://twitter.com/suzaku954"/>
    <hyperlink ref="AY236" r:id="rId1465" display="https://twitter.com/slowslowfood"/>
    <hyperlink ref="AY237" r:id="rId1466" display="https://twitter.com/kunch6_1re"/>
    <hyperlink ref="AY238" r:id="rId1467" display="https://twitter.com/yuyu3930"/>
    <hyperlink ref="AY239" r:id="rId1468" display="https://twitter.com/mountainbase123"/>
    <hyperlink ref="AY240" r:id="rId1469" display="https://twitter.com/yevgeny01"/>
    <hyperlink ref="AY241" r:id="rId1470" display="https://twitter.com/patthedesertra1"/>
    <hyperlink ref="AY242" r:id="rId1471" display="https://twitter.com/newzealand_cafe"/>
    <hyperlink ref="AY243" r:id="rId1472" display="https://twitter.com/robopulp"/>
    <hyperlink ref="AY244" r:id="rId1473" display="https://twitter.com/yvandutil"/>
    <hyperlink ref="AY245" r:id="rId1474" display="https://twitter.com/ctbtnow"/>
    <hyperlink ref="AY246" r:id="rId1475" display="https://twitter.com/japanmissionvie"/>
    <hyperlink ref="AY247" r:id="rId1476" display="https://twitter.com/germanyunvienna"/>
    <hyperlink ref="AY248" r:id="rId1477" display="https://twitter.com/miyuki_panda"/>
    <hyperlink ref="AY249" r:id="rId1478" display="https://twitter.com/un_disarmament"/>
    <hyperlink ref="AY250" r:id="rId1479" display="https://twitter.com/kouzie01"/>
    <hyperlink ref="AY251" r:id="rId1480" display="https://twitter.com/breasleyadam"/>
    <hyperlink ref="AY252" r:id="rId1481" display="https://twitter.com/kuni84165269"/>
    <hyperlink ref="AY253" r:id="rId1482" display="https://twitter.com/youth4ctbt"/>
    <hyperlink ref="AY254" r:id="rId1483" display="https://twitter.com/braddodd"/>
    <hyperlink ref="AY255" r:id="rId1484" display="https://twitter.com/suncemore1"/>
    <hyperlink ref="AY256" r:id="rId1485" display="https://twitter.com/nandandevau"/>
    <hyperlink ref="AY257" r:id="rId1486" display="https://twitter.com/lakanieuws"/>
    <hyperlink ref="AY258" r:id="rId1487" display="https://twitter.com/musashia140"/>
    <hyperlink ref="AY259" r:id="rId1488" display="https://twitter.com/hdevreij"/>
    <hyperlink ref="AY260" r:id="rId1489" display="https://twitter.com/danaiolos"/>
    <hyperlink ref="AY261" r:id="rId1490" display="https://twitter.com/b0gu5"/>
    <hyperlink ref="AY262" r:id="rId1491" display="https://twitter.com/statusemsland"/>
    <hyperlink ref="AY263" r:id="rId1492" display="https://twitter.com/nuke_info"/>
    <hyperlink ref="AY264" r:id="rId1493" display="https://twitter.com/lamireaut"/>
    <hyperlink ref="AY265" r:id="rId1494" display="https://twitter.com/konrad_jeff"/>
    <hyperlink ref="AY266" r:id="rId1495" display="https://twitter.com/danaransby"/>
    <hyperlink ref="AY267" r:id="rId1496" display="https://twitter.com/garfieldtux"/>
    <hyperlink ref="AY268" r:id="rId1497" display="https://twitter.com/poloniumman"/>
    <hyperlink ref="AY269" r:id="rId1498" display="https://twitter.com/andreaborsoi1"/>
    <hyperlink ref="AY270" r:id="rId1499" display="https://twitter.com/ronanjlebras"/>
    <hyperlink ref="AY271" r:id="rId1500" display="https://twitter.com/baleakanta"/>
    <hyperlink ref="AY272" r:id="rId1501" display="https://twitter.com/frankbottema"/>
    <hyperlink ref="AY273" r:id="rId1502" display="https://twitter.com/bert_eder"/>
    <hyperlink ref="AY274" r:id="rId1503" display="https://twitter.com/glennleaper"/>
    <hyperlink ref="AY275" r:id="rId1504" display="https://twitter.com/helmuthb"/>
    <hyperlink ref="AY276" r:id="rId1505" display="https://twitter.com/jottinleonel"/>
    <hyperlink ref="AY277" r:id="rId1506" display="https://twitter.com/sbauer1202"/>
    <hyperlink ref="AY278" r:id="rId1507" display="https://twitter.com/poonehtayyebi"/>
    <hyperlink ref="AY279" r:id="rId1508" display="https://twitter.com/1nukshuk"/>
    <hyperlink ref="AY280" r:id="rId1509" display="https://twitter.com/kevinpurcell"/>
    <hyperlink ref="AY281" r:id="rId1510" display="https://twitter.com/loicblutz"/>
    <hyperlink ref="AY282" r:id="rId1511" display="https://twitter.com/doasted_1"/>
    <hyperlink ref="AY283" r:id="rId1512" display="https://twitter.com/kirstiehansen"/>
    <hyperlink ref="AY284" r:id="rId1513" display="https://twitter.com/annececilrobert"/>
    <hyperlink ref="AY285" r:id="rId1514" display="https://twitter.com/cormaco"/>
    <hyperlink ref="AY286" r:id="rId1515" display="https://twitter.com/caragongil"/>
    <hyperlink ref="AY287" r:id="rId1516" display="https://twitter.com/bufelol"/>
    <hyperlink ref="AY288" r:id="rId1517" display="https://twitter.com/cheap_ruberoid"/>
    <hyperlink ref="AY289" r:id="rId1518" display="https://twitter.com/alexcherninsson"/>
    <hyperlink ref="AY290" r:id="rId1519" display="https://twitter.com/tehroot"/>
    <hyperlink ref="AY291" r:id="rId1520" display="https://twitter.com/rexservius"/>
    <hyperlink ref="AY292" r:id="rId1521" display="https://twitter.com/janneleht"/>
    <hyperlink ref="AY293" r:id="rId1522" display="https://twitter.com/beth_lizet"/>
    <hyperlink ref="AY294" r:id="rId1523" display="https://twitter.com/israel_stevi"/>
    <hyperlink ref="AY295" r:id="rId1524" display="https://twitter.com/nadembega1"/>
    <hyperlink ref="AY296" r:id="rId1525" display="https://twitter.com/markush127"/>
    <hyperlink ref="AY297" r:id="rId1526" display="https://twitter.com/jennynielsennpt"/>
    <hyperlink ref="AY298" r:id="rId1527" display="https://twitter.com/cherylrofer"/>
    <hyperlink ref="AY299" r:id="rId1528" display="https://twitter.com/mhanham"/>
    <hyperlink ref="AY300" r:id="rId1529" display="https://twitter.com/igorcarron"/>
    <hyperlink ref="AY301" r:id="rId1530" display="https://twitter.com/derynoye"/>
    <hyperlink ref="AY302" r:id="rId1531" display="https://twitter.com/benjones1k"/>
    <hyperlink ref="AY303" r:id="rId1532" display="https://twitter.com/ucb_npwg"/>
    <hyperlink ref="AY304" r:id="rId1533" display="https://twitter.com/saucedbysally"/>
    <hyperlink ref="AY305" r:id="rId1534" display="https://twitter.com/maraj60"/>
    <hyperlink ref="AY306" r:id="rId1535" display="https://twitter.com/zukauskieneinga"/>
    <hyperlink ref="AY307" r:id="rId1536" display="https://twitter.com/mariomoya1976"/>
    <hyperlink ref="AY308" r:id="rId1537" display="https://twitter.com/thomassilvy"/>
    <hyperlink ref="AY309" r:id="rId1538" display="https://twitter.com/who"/>
    <hyperlink ref="AY310" r:id="rId1539" display="https://twitter.com/drtedros"/>
    <hyperlink ref="AY311" r:id="rId1540" display="https://twitter.com/mariozampolli"/>
    <hyperlink ref="AY312" r:id="rId1541" display="https://twitter.com/imsdirector_nmo"/>
    <hyperlink ref="AY313" r:id="rId1542" display="https://twitter.com/icpdr_org"/>
    <hyperlink ref="AY314" r:id="rId1543" display="https://twitter.com/ynespinoza"/>
    <hyperlink ref="AY315" r:id="rId1544" display="https://twitter.com/serenahrm"/>
    <hyperlink ref="AY316" r:id="rId1545" display="https://twitter.com/din_raf"/>
    <hyperlink ref="AY317" r:id="rId1546" display="https://twitter.com/0rel1lambda"/>
    <hyperlink ref="AY318" r:id="rId1547" display="https://twitter.com/rlgrpch"/>
    <hyperlink ref="AY319" r:id="rId1548" display="https://twitter.com/_burnettcooper_"/>
    <hyperlink ref="AY320" r:id="rId1549" display="https://twitter.com/walters_rex"/>
    <hyperlink ref="AY321" r:id="rId1550" display="https://twitter.com/bigsteve207"/>
    <hyperlink ref="AY322" r:id="rId1551" display="https://twitter.com/muimuiz"/>
    <hyperlink ref="AY323" r:id="rId1552" display="https://twitter.com/timdemeester"/>
    <hyperlink ref="AY324" r:id="rId1553" display="https://twitter.com/sekwisniewski"/>
    <hyperlink ref="AY325" r:id="rId1554" display="https://twitter.com/feultweet"/>
    <hyperlink ref="AY326" r:id="rId1555" display="https://twitter.com/geoign"/>
    <hyperlink ref="AY327" r:id="rId1556" display="https://twitter.com/trumprussiahits"/>
    <hyperlink ref="AY328" r:id="rId1557" display="https://twitter.com/savtchenkoleoni"/>
    <hyperlink ref="AY329" r:id="rId1558" display="https://twitter.com/malpasanna"/>
    <hyperlink ref="AY330" r:id="rId1559" display="https://twitter.com/koshkanaokoshk3"/>
    <hyperlink ref="AY331" r:id="rId1560" display="https://twitter.com/cyber_infern0"/>
    <hyperlink ref="AY332" r:id="rId1561" display="https://twitter.com/mudatron"/>
    <hyperlink ref="AY333" r:id="rId1562" display="https://twitter.com/antcold"/>
    <hyperlink ref="AY334" r:id="rId1563" display="https://twitter.com/annw07197718"/>
    <hyperlink ref="AY335" r:id="rId1564" display="https://twitter.com/candiello"/>
    <hyperlink ref="AY336" r:id="rId1565" display="https://twitter.com/gonufrio"/>
    <hyperlink ref="AY337" r:id="rId1566" display="https://twitter.com/afarruggia62"/>
    <hyperlink ref="AY338" r:id="rId1567" display="https://twitter.com/quotidianonet"/>
    <hyperlink ref="AY339" r:id="rId1568" display="https://twitter.com/eevaruokosalmi"/>
    <hyperlink ref="AY340" r:id="rId1569" display="https://twitter.com/barbierisaretta"/>
    <hyperlink ref="AY341" r:id="rId1570" display="https://twitter.com/lyapunovs"/>
    <hyperlink ref="AY342" r:id="rId1571" display="https://twitter.com/vladlime"/>
    <hyperlink ref="AY343" r:id="rId1572" display="https://twitter.com/eusebiofg"/>
    <hyperlink ref="AY344" r:id="rId1573" display="https://twitter.com/davasko63"/>
    <hyperlink ref="AY345" r:id="rId1574" display="https://twitter.com/caiiiau"/>
    <hyperlink ref="AY346" r:id="rId1575" display="https://twitter.com/dantypin"/>
    <hyperlink ref="AY347" r:id="rId1576" display="https://twitter.com/ruxandraag1"/>
    <hyperlink ref="AY348" r:id="rId1577" display="https://twitter.com/ainarsbr11"/>
    <hyperlink ref="AY349" r:id="rId1578" display="https://twitter.com/ew91097135"/>
    <hyperlink ref="AY350" r:id="rId1579" display="https://twitter.com/vovamakarov"/>
    <hyperlink ref="AY351" r:id="rId1580" display="https://twitter.com/misrakfisseha"/>
    <hyperlink ref="AY352" r:id="rId1581" display="https://twitter.com/s0l0z"/>
    <hyperlink ref="AY353" r:id="rId1582" display="https://twitter.com/shizukakuramits"/>
    <hyperlink ref="AY354" r:id="rId1583" display="https://twitter.com/hibakushaappeal"/>
    <hyperlink ref="AY355" r:id="rId1584" display="https://twitter.com/drsenait"/>
    <hyperlink ref="AY356" r:id="rId1585" display="https://twitter.com/slabbxo"/>
    <hyperlink ref="AY357" r:id="rId1586" display="https://twitter.com/themistella"/>
    <hyperlink ref="AY358" r:id="rId1587" display="https://twitter.com/riv421"/>
    <hyperlink ref="AY359" r:id="rId1588" display="https://twitter.com/dmytro_z_metro"/>
    <hyperlink ref="AY360" r:id="rId1589" display="https://twitter.com/totalforsvar"/>
    <hyperlink ref="AY361" r:id="rId1590" display="https://twitter.com/eliasaarnio"/>
    <hyperlink ref="AY362" r:id="rId1591" display="https://twitter.com/bichikota"/>
    <hyperlink ref="AY363" r:id="rId1592" display="https://twitter.com/sudhvir"/>
    <hyperlink ref="AY364" r:id="rId1593" display="https://twitter.com/bcarazzolo"/>
    <hyperlink ref="AY365" r:id="rId1594" display="https://twitter.com/wizardist"/>
    <hyperlink ref="AY366" r:id="rId1595" display="https://twitter.com/newesprod"/>
    <hyperlink ref="AY367" r:id="rId1596" display="https://twitter.com/tokuhiroakira"/>
    <hyperlink ref="AY368" r:id="rId1597" display="https://twitter.com/komissarwhipla"/>
    <hyperlink ref="AY369" r:id="rId1598" display="https://twitter.com/fab_hinz"/>
    <hyperlink ref="AY370" r:id="rId1599" display="https://twitter.com/tsar_vseja_rusi"/>
    <hyperlink ref="AY371" r:id="rId1600" display="https://twitter.com/pmgeducator"/>
    <hyperlink ref="AY372" r:id="rId1601" display="https://twitter.com/themichelotti"/>
    <hyperlink ref="AY373" r:id="rId1602" display="https://twitter.com/stnatyy"/>
    <hyperlink ref="AY374" r:id="rId1603" display="https://twitter.com/n_led"/>
    <hyperlink ref="AY375" r:id="rId1604" display="https://twitter.com/cecalli_helper"/>
    <hyperlink ref="AY376" r:id="rId1605" display="https://twitter.com/bpmckeon64"/>
    <hyperlink ref="AY377" r:id="rId1606" display="https://twitter.com/umeberto"/>
    <hyperlink ref="AY378" r:id="rId1607" display="https://twitter.com/majianadesan"/>
    <hyperlink ref="AY379" r:id="rId1608" display="https://twitter.com/herodote1789"/>
    <hyperlink ref="AY380" r:id="rId1609" display="https://twitter.com/lciucciovino"/>
    <hyperlink ref="AY381" r:id="rId1610" display="https://twitter.com/tajigennorihiro"/>
    <hyperlink ref="AY382" r:id="rId1611" display="https://twitter.com/georgewherbert"/>
    <hyperlink ref="AY383" r:id="rId1612" display="https://twitter.com/envirogroup_fr"/>
    <hyperlink ref="AY384" r:id="rId1613" display="https://twitter.com/pfc_joker"/>
    <hyperlink ref="AY385" r:id="rId1614" display="https://twitter.com/pvoberstein"/>
    <hyperlink ref="AY386" r:id="rId1615" display="https://twitter.com/gbrumfiel"/>
    <hyperlink ref="AY387" r:id="rId1616" display="https://twitter.com/ngfantastic"/>
    <hyperlink ref="AY388" r:id="rId1617" display="https://twitter.com/maya0105"/>
    <hyperlink ref="AY389" r:id="rId1618" display="https://twitter.com/snanish"/>
    <hyperlink ref="AY390" r:id="rId1619" display="https://twitter.com/tp_on_tw1tter"/>
    <hyperlink ref="AY391" r:id="rId1620" display="https://twitter.com/sufiboy"/>
    <hyperlink ref="AY392" r:id="rId1621" display="https://twitter.com/begfhrmjfedo1gr"/>
    <hyperlink ref="AY393" r:id="rId1622" display="https://twitter.com/rafasubia"/>
    <hyperlink ref="AY394" r:id="rId1623" display="https://twitter.com/mbkalinowski"/>
    <hyperlink ref="AY395" r:id="rId1624" display="https://twitter.com/joshua_pollack"/>
    <hyperlink ref="AY396" r:id="rId1625" display="https://twitter.com/ajatollah_map"/>
    <hyperlink ref="AY397" r:id="rId1626" display="https://twitter.com/juanjohnjedi"/>
    <hyperlink ref="AY398" r:id="rId1627" display="https://twitter.com/real_bunkerman"/>
    <hyperlink ref="AY399" r:id="rId1628" display="https://twitter.com/iainhall"/>
    <hyperlink ref="AY400" r:id="rId1629" display="https://twitter.com/liotier"/>
    <hyperlink ref="AY401" r:id="rId1630" display="https://twitter.com/bwiedwards"/>
    <hyperlink ref="AY402" r:id="rId1631" display="https://twitter.com/initintegrity"/>
    <hyperlink ref="AY403" r:id="rId1632" display="https://twitter.com/geo_risk"/>
    <hyperlink ref="AY404" r:id="rId1633" display="https://twitter.com/kingstonareif"/>
    <hyperlink ref="AY405" r:id="rId1634" display="https://twitter.com/pbertoni89"/>
    <hyperlink ref="AY406" r:id="rId1635" display="https://twitter.com/uspolisci"/>
    <hyperlink ref="AY407" r:id="rId1636" display="https://twitter.com/nuclearanthro"/>
    <hyperlink ref="AY408" r:id="rId1637" display="https://twitter.com/qrandom"/>
    <hyperlink ref="AY409" r:id="rId1638" display="https://twitter.com/barbiewithatude"/>
    <hyperlink ref="AY410" r:id="rId1639" display="https://twitter.com/seb6philippe"/>
    <hyperlink ref="AY411" r:id="rId1640" display="https://twitter.com/pjpuas"/>
    <hyperlink ref="AY412" r:id="rId1641" display="https://twitter.com/chalexthegreat"/>
    <hyperlink ref="AY413" r:id="rId1642" display="https://twitter.com/trizlet"/>
    <hyperlink ref="AY414" r:id="rId1643" display="https://twitter.com/mfbenson1"/>
    <hyperlink ref="AY415" r:id="rId1644" display="https://twitter.com/jb_carlson"/>
    <hyperlink ref="AY416" r:id="rId1645" display="https://twitter.com/livableworld"/>
    <hyperlink ref="AY417" r:id="rId1646" display="https://twitter.com/gcas2018"/>
    <hyperlink ref="AY418" r:id="rId1647" display="https://twitter.com/obnoxhouse"/>
  </hyperlinks>
  <printOptions/>
  <pageMargins left="0.7" right="0.7" top="0.75" bottom="0.75" header="0.3" footer="0.3"/>
  <pageSetup horizontalDpi="600" verticalDpi="600" orientation="portrait" r:id="rId1652"/>
  <drawing r:id="rId1651"/>
  <legacyDrawing r:id="rId1649"/>
  <tableParts>
    <tablePart r:id="rId165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5116</v>
      </c>
      <c r="Z2" s="13" t="s">
        <v>5126</v>
      </c>
      <c r="AA2" s="13" t="s">
        <v>5169</v>
      </c>
      <c r="AB2" s="13" t="s">
        <v>5240</v>
      </c>
      <c r="AC2" s="13" t="s">
        <v>5319</v>
      </c>
      <c r="AD2" s="13" t="s">
        <v>5344</v>
      </c>
      <c r="AE2" s="13" t="s">
        <v>5345</v>
      </c>
      <c r="AF2" s="13" t="s">
        <v>5358</v>
      </c>
      <c r="AG2" s="122" t="s">
        <v>5728</v>
      </c>
      <c r="AH2" s="122" t="s">
        <v>5729</v>
      </c>
      <c r="AI2" s="122" t="s">
        <v>5730</v>
      </c>
      <c r="AJ2" s="122" t="s">
        <v>5731</v>
      </c>
      <c r="AK2" s="122" t="s">
        <v>5732</v>
      </c>
      <c r="AL2" s="122" t="s">
        <v>5733</v>
      </c>
      <c r="AM2" s="122" t="s">
        <v>5734</v>
      </c>
      <c r="AN2" s="122" t="s">
        <v>5735</v>
      </c>
      <c r="AO2" s="122" t="s">
        <v>5738</v>
      </c>
    </row>
    <row r="3" spans="1:41" ht="15">
      <c r="A3" s="89" t="s">
        <v>5082</v>
      </c>
      <c r="B3" s="65" t="s">
        <v>5089</v>
      </c>
      <c r="C3" s="65" t="s">
        <v>56</v>
      </c>
      <c r="D3" s="106"/>
      <c r="E3" s="105"/>
      <c r="F3" s="107" t="s">
        <v>5764</v>
      </c>
      <c r="G3" s="108"/>
      <c r="H3" s="108"/>
      <c r="I3" s="109">
        <v>3</v>
      </c>
      <c r="J3" s="110"/>
      <c r="K3" s="48">
        <v>178</v>
      </c>
      <c r="L3" s="48">
        <v>168</v>
      </c>
      <c r="M3" s="48">
        <v>21</v>
      </c>
      <c r="N3" s="48">
        <v>189</v>
      </c>
      <c r="O3" s="48">
        <v>3</v>
      </c>
      <c r="P3" s="49">
        <v>0</v>
      </c>
      <c r="Q3" s="49">
        <v>0</v>
      </c>
      <c r="R3" s="48">
        <v>1</v>
      </c>
      <c r="S3" s="48">
        <v>0</v>
      </c>
      <c r="T3" s="48">
        <v>178</v>
      </c>
      <c r="U3" s="48">
        <v>189</v>
      </c>
      <c r="V3" s="48">
        <v>2</v>
      </c>
      <c r="W3" s="49">
        <v>1.977591</v>
      </c>
      <c r="X3" s="49">
        <v>0.0056179775280898875</v>
      </c>
      <c r="Y3" s="78"/>
      <c r="Z3" s="78"/>
      <c r="AA3" s="78" t="s">
        <v>5170</v>
      </c>
      <c r="AB3" s="86" t="s">
        <v>5241</v>
      </c>
      <c r="AC3" s="86" t="s">
        <v>5320</v>
      </c>
      <c r="AD3" s="86"/>
      <c r="AE3" s="86" t="s">
        <v>5346</v>
      </c>
      <c r="AF3" s="86" t="s">
        <v>5359</v>
      </c>
      <c r="AG3" s="119">
        <v>167</v>
      </c>
      <c r="AH3" s="123">
        <v>2.488822652757079</v>
      </c>
      <c r="AI3" s="119">
        <v>0</v>
      </c>
      <c r="AJ3" s="123">
        <v>0</v>
      </c>
      <c r="AK3" s="119">
        <v>0</v>
      </c>
      <c r="AL3" s="123">
        <v>0</v>
      </c>
      <c r="AM3" s="119">
        <v>6543</v>
      </c>
      <c r="AN3" s="123">
        <v>97.51117734724292</v>
      </c>
      <c r="AO3" s="119">
        <v>6710</v>
      </c>
    </row>
    <row r="4" spans="1:41" ht="15">
      <c r="A4" s="89" t="s">
        <v>5083</v>
      </c>
      <c r="B4" s="65" t="s">
        <v>5090</v>
      </c>
      <c r="C4" s="65" t="s">
        <v>56</v>
      </c>
      <c r="D4" s="112"/>
      <c r="E4" s="111"/>
      <c r="F4" s="113" t="s">
        <v>5765</v>
      </c>
      <c r="G4" s="114"/>
      <c r="H4" s="114"/>
      <c r="I4" s="115">
        <v>4</v>
      </c>
      <c r="J4" s="116"/>
      <c r="K4" s="48">
        <v>154</v>
      </c>
      <c r="L4" s="48">
        <v>155</v>
      </c>
      <c r="M4" s="48">
        <v>8</v>
      </c>
      <c r="N4" s="48">
        <v>163</v>
      </c>
      <c r="O4" s="48">
        <v>4</v>
      </c>
      <c r="P4" s="49">
        <v>0</v>
      </c>
      <c r="Q4" s="49">
        <v>0</v>
      </c>
      <c r="R4" s="48">
        <v>1</v>
      </c>
      <c r="S4" s="48">
        <v>0</v>
      </c>
      <c r="T4" s="48">
        <v>154</v>
      </c>
      <c r="U4" s="48">
        <v>163</v>
      </c>
      <c r="V4" s="48">
        <v>3</v>
      </c>
      <c r="W4" s="49">
        <v>1.986338</v>
      </c>
      <c r="X4" s="49">
        <v>0.0066632713691537225</v>
      </c>
      <c r="Y4" s="78"/>
      <c r="Z4" s="78"/>
      <c r="AA4" s="78" t="s">
        <v>5171</v>
      </c>
      <c r="AB4" s="86" t="s">
        <v>5242</v>
      </c>
      <c r="AC4" s="86" t="s">
        <v>5321</v>
      </c>
      <c r="AD4" s="86"/>
      <c r="AE4" s="86" t="s">
        <v>5347</v>
      </c>
      <c r="AF4" s="86" t="s">
        <v>5360</v>
      </c>
      <c r="AG4" s="119">
        <v>33</v>
      </c>
      <c r="AH4" s="123">
        <v>0.4521167283189478</v>
      </c>
      <c r="AI4" s="119">
        <v>1</v>
      </c>
      <c r="AJ4" s="123">
        <v>0.013700506918755994</v>
      </c>
      <c r="AK4" s="119">
        <v>0</v>
      </c>
      <c r="AL4" s="123">
        <v>0</v>
      </c>
      <c r="AM4" s="119">
        <v>7265</v>
      </c>
      <c r="AN4" s="123">
        <v>99.53418276476229</v>
      </c>
      <c r="AO4" s="119">
        <v>7299</v>
      </c>
    </row>
    <row r="5" spans="1:41" ht="15">
      <c r="A5" s="89" t="s">
        <v>5084</v>
      </c>
      <c r="B5" s="65" t="s">
        <v>5091</v>
      </c>
      <c r="C5" s="65" t="s">
        <v>56</v>
      </c>
      <c r="D5" s="112"/>
      <c r="E5" s="111"/>
      <c r="F5" s="113" t="s">
        <v>5766</v>
      </c>
      <c r="G5" s="114"/>
      <c r="H5" s="114"/>
      <c r="I5" s="115">
        <v>5</v>
      </c>
      <c r="J5" s="116"/>
      <c r="K5" s="48">
        <v>51</v>
      </c>
      <c r="L5" s="48">
        <v>90</v>
      </c>
      <c r="M5" s="48">
        <v>18</v>
      </c>
      <c r="N5" s="48">
        <v>108</v>
      </c>
      <c r="O5" s="48">
        <v>0</v>
      </c>
      <c r="P5" s="49">
        <v>0</v>
      </c>
      <c r="Q5" s="49">
        <v>0</v>
      </c>
      <c r="R5" s="48">
        <v>1</v>
      </c>
      <c r="S5" s="48">
        <v>0</v>
      </c>
      <c r="T5" s="48">
        <v>51</v>
      </c>
      <c r="U5" s="48">
        <v>108</v>
      </c>
      <c r="V5" s="48">
        <v>2</v>
      </c>
      <c r="W5" s="49">
        <v>1.88466</v>
      </c>
      <c r="X5" s="49">
        <v>0.03882352941176471</v>
      </c>
      <c r="Y5" s="78"/>
      <c r="Z5" s="78"/>
      <c r="AA5" s="78" t="s">
        <v>5172</v>
      </c>
      <c r="AB5" s="86" t="s">
        <v>5243</v>
      </c>
      <c r="AC5" s="86" t="s">
        <v>5322</v>
      </c>
      <c r="AD5" s="86"/>
      <c r="AE5" s="86" t="s">
        <v>623</v>
      </c>
      <c r="AF5" s="86" t="s">
        <v>5361</v>
      </c>
      <c r="AG5" s="119">
        <v>50</v>
      </c>
      <c r="AH5" s="123">
        <v>4.201680672268908</v>
      </c>
      <c r="AI5" s="119">
        <v>24</v>
      </c>
      <c r="AJ5" s="123">
        <v>2.0168067226890756</v>
      </c>
      <c r="AK5" s="119">
        <v>24</v>
      </c>
      <c r="AL5" s="123">
        <v>2.0168067226890756</v>
      </c>
      <c r="AM5" s="119">
        <v>1116</v>
      </c>
      <c r="AN5" s="123">
        <v>93.78151260504201</v>
      </c>
      <c r="AO5" s="119">
        <v>1190</v>
      </c>
    </row>
    <row r="6" spans="1:41" ht="15">
      <c r="A6" s="89" t="s">
        <v>5085</v>
      </c>
      <c r="B6" s="65" t="s">
        <v>5092</v>
      </c>
      <c r="C6" s="65" t="s">
        <v>56</v>
      </c>
      <c r="D6" s="112"/>
      <c r="E6" s="111"/>
      <c r="F6" s="113" t="s">
        <v>5767</v>
      </c>
      <c r="G6" s="114"/>
      <c r="H6" s="114"/>
      <c r="I6" s="115">
        <v>6</v>
      </c>
      <c r="J6" s="116"/>
      <c r="K6" s="48">
        <v>20</v>
      </c>
      <c r="L6" s="48">
        <v>29</v>
      </c>
      <c r="M6" s="48">
        <v>0</v>
      </c>
      <c r="N6" s="48">
        <v>29</v>
      </c>
      <c r="O6" s="48">
        <v>0</v>
      </c>
      <c r="P6" s="49">
        <v>0</v>
      </c>
      <c r="Q6" s="49">
        <v>0</v>
      </c>
      <c r="R6" s="48">
        <v>1</v>
      </c>
      <c r="S6" s="48">
        <v>0</v>
      </c>
      <c r="T6" s="48">
        <v>20</v>
      </c>
      <c r="U6" s="48">
        <v>29</v>
      </c>
      <c r="V6" s="48">
        <v>4</v>
      </c>
      <c r="W6" s="49">
        <v>2.065</v>
      </c>
      <c r="X6" s="49">
        <v>0.07631578947368421</v>
      </c>
      <c r="Y6" s="78"/>
      <c r="Z6" s="78"/>
      <c r="AA6" s="78" t="s">
        <v>5173</v>
      </c>
      <c r="AB6" s="86" t="s">
        <v>5244</v>
      </c>
      <c r="AC6" s="86" t="s">
        <v>5323</v>
      </c>
      <c r="AD6" s="86"/>
      <c r="AE6" s="86" t="s">
        <v>5348</v>
      </c>
      <c r="AF6" s="86" t="s">
        <v>5362</v>
      </c>
      <c r="AG6" s="119">
        <v>30</v>
      </c>
      <c r="AH6" s="123">
        <v>1.4584346135148274</v>
      </c>
      <c r="AI6" s="119">
        <v>15</v>
      </c>
      <c r="AJ6" s="123">
        <v>0.7292173067574137</v>
      </c>
      <c r="AK6" s="119">
        <v>0</v>
      </c>
      <c r="AL6" s="123">
        <v>0</v>
      </c>
      <c r="AM6" s="119">
        <v>2012</v>
      </c>
      <c r="AN6" s="123">
        <v>97.81234807972776</v>
      </c>
      <c r="AO6" s="119">
        <v>2057</v>
      </c>
    </row>
    <row r="7" spans="1:41" ht="15">
      <c r="A7" s="89" t="s">
        <v>5086</v>
      </c>
      <c r="B7" s="65" t="s">
        <v>5093</v>
      </c>
      <c r="C7" s="65" t="s">
        <v>56</v>
      </c>
      <c r="D7" s="112"/>
      <c r="E7" s="111"/>
      <c r="F7" s="113" t="s">
        <v>5768</v>
      </c>
      <c r="G7" s="114"/>
      <c r="H7" s="114"/>
      <c r="I7" s="115">
        <v>7</v>
      </c>
      <c r="J7" s="116"/>
      <c r="K7" s="48">
        <v>7</v>
      </c>
      <c r="L7" s="48">
        <v>12</v>
      </c>
      <c r="M7" s="48">
        <v>0</v>
      </c>
      <c r="N7" s="48">
        <v>12</v>
      </c>
      <c r="O7" s="48">
        <v>1</v>
      </c>
      <c r="P7" s="49">
        <v>0</v>
      </c>
      <c r="Q7" s="49">
        <v>0</v>
      </c>
      <c r="R7" s="48">
        <v>1</v>
      </c>
      <c r="S7" s="48">
        <v>0</v>
      </c>
      <c r="T7" s="48">
        <v>7</v>
      </c>
      <c r="U7" s="48">
        <v>12</v>
      </c>
      <c r="V7" s="48">
        <v>2</v>
      </c>
      <c r="W7" s="49">
        <v>1.265306</v>
      </c>
      <c r="X7" s="49">
        <v>0.2619047619047619</v>
      </c>
      <c r="Y7" s="78" t="s">
        <v>653</v>
      </c>
      <c r="Z7" s="78" t="s">
        <v>656</v>
      </c>
      <c r="AA7" s="78" t="s">
        <v>5174</v>
      </c>
      <c r="AB7" s="86" t="s">
        <v>5245</v>
      </c>
      <c r="AC7" s="86" t="s">
        <v>5324</v>
      </c>
      <c r="AD7" s="86"/>
      <c r="AE7" s="86" t="s">
        <v>627</v>
      </c>
      <c r="AF7" s="86" t="s">
        <v>5363</v>
      </c>
      <c r="AG7" s="119">
        <v>0</v>
      </c>
      <c r="AH7" s="123">
        <v>0</v>
      </c>
      <c r="AI7" s="119">
        <v>0</v>
      </c>
      <c r="AJ7" s="123">
        <v>0</v>
      </c>
      <c r="AK7" s="119">
        <v>0</v>
      </c>
      <c r="AL7" s="123">
        <v>0</v>
      </c>
      <c r="AM7" s="119">
        <v>148</v>
      </c>
      <c r="AN7" s="123">
        <v>100</v>
      </c>
      <c r="AO7" s="119">
        <v>148</v>
      </c>
    </row>
    <row r="8" spans="1:41" ht="15">
      <c r="A8" s="89" t="s">
        <v>5087</v>
      </c>
      <c r="B8" s="65" t="s">
        <v>5094</v>
      </c>
      <c r="C8" s="65" t="s">
        <v>56</v>
      </c>
      <c r="D8" s="112"/>
      <c r="E8" s="111"/>
      <c r="F8" s="113" t="s">
        <v>5769</v>
      </c>
      <c r="G8" s="114"/>
      <c r="H8" s="114"/>
      <c r="I8" s="115">
        <v>8</v>
      </c>
      <c r="J8" s="116"/>
      <c r="K8" s="48">
        <v>3</v>
      </c>
      <c r="L8" s="48">
        <v>0</v>
      </c>
      <c r="M8" s="48">
        <v>8</v>
      </c>
      <c r="N8" s="48">
        <v>8</v>
      </c>
      <c r="O8" s="48">
        <v>4</v>
      </c>
      <c r="P8" s="49">
        <v>0</v>
      </c>
      <c r="Q8" s="49">
        <v>0</v>
      </c>
      <c r="R8" s="48">
        <v>1</v>
      </c>
      <c r="S8" s="48">
        <v>0</v>
      </c>
      <c r="T8" s="48">
        <v>3</v>
      </c>
      <c r="U8" s="48">
        <v>8</v>
      </c>
      <c r="V8" s="48">
        <v>2</v>
      </c>
      <c r="W8" s="49">
        <v>0.888889</v>
      </c>
      <c r="X8" s="49">
        <v>0.3333333333333333</v>
      </c>
      <c r="Y8" s="78" t="s">
        <v>5117</v>
      </c>
      <c r="Z8" s="78" t="s">
        <v>5127</v>
      </c>
      <c r="AA8" s="78" t="s">
        <v>5175</v>
      </c>
      <c r="AB8" s="86" t="s">
        <v>5246</v>
      </c>
      <c r="AC8" s="86" t="s">
        <v>5325</v>
      </c>
      <c r="AD8" s="86"/>
      <c r="AE8" s="86" t="s">
        <v>5349</v>
      </c>
      <c r="AF8" s="86" t="s">
        <v>5364</v>
      </c>
      <c r="AG8" s="119">
        <v>16</v>
      </c>
      <c r="AH8" s="123">
        <v>4.624277456647399</v>
      </c>
      <c r="AI8" s="119">
        <v>8</v>
      </c>
      <c r="AJ8" s="123">
        <v>2.3121387283236996</v>
      </c>
      <c r="AK8" s="119">
        <v>0</v>
      </c>
      <c r="AL8" s="123">
        <v>0</v>
      </c>
      <c r="AM8" s="119">
        <v>322</v>
      </c>
      <c r="AN8" s="123">
        <v>93.0635838150289</v>
      </c>
      <c r="AO8" s="119">
        <v>346</v>
      </c>
    </row>
    <row r="9" spans="1:41" ht="15">
      <c r="A9" s="89" t="s">
        <v>5088</v>
      </c>
      <c r="B9" s="65" t="s">
        <v>5095</v>
      </c>
      <c r="C9" s="65" t="s">
        <v>56</v>
      </c>
      <c r="D9" s="112"/>
      <c r="E9" s="111"/>
      <c r="F9" s="113" t="s">
        <v>5770</v>
      </c>
      <c r="G9" s="114"/>
      <c r="H9" s="114"/>
      <c r="I9" s="115">
        <v>9</v>
      </c>
      <c r="J9" s="116"/>
      <c r="K9" s="48">
        <v>3</v>
      </c>
      <c r="L9" s="48">
        <v>2</v>
      </c>
      <c r="M9" s="48">
        <v>4</v>
      </c>
      <c r="N9" s="48">
        <v>6</v>
      </c>
      <c r="O9" s="48">
        <v>6</v>
      </c>
      <c r="P9" s="49" t="s">
        <v>5099</v>
      </c>
      <c r="Q9" s="49" t="s">
        <v>5099</v>
      </c>
      <c r="R9" s="48">
        <v>3</v>
      </c>
      <c r="S9" s="48">
        <v>3</v>
      </c>
      <c r="T9" s="48">
        <v>1</v>
      </c>
      <c r="U9" s="48">
        <v>4</v>
      </c>
      <c r="V9" s="48">
        <v>0</v>
      </c>
      <c r="W9" s="49">
        <v>0</v>
      </c>
      <c r="X9" s="49">
        <v>0</v>
      </c>
      <c r="Y9" s="78"/>
      <c r="Z9" s="78"/>
      <c r="AA9" s="78" t="s">
        <v>5176</v>
      </c>
      <c r="AB9" s="86" t="s">
        <v>5247</v>
      </c>
      <c r="AC9" s="86" t="s">
        <v>5326</v>
      </c>
      <c r="AD9" s="86"/>
      <c r="AE9" s="86"/>
      <c r="AF9" s="86" t="s">
        <v>5365</v>
      </c>
      <c r="AG9" s="119">
        <v>2</v>
      </c>
      <c r="AH9" s="123">
        <v>1.9230769230769231</v>
      </c>
      <c r="AI9" s="119">
        <v>0</v>
      </c>
      <c r="AJ9" s="123">
        <v>0</v>
      </c>
      <c r="AK9" s="119">
        <v>0</v>
      </c>
      <c r="AL9" s="123">
        <v>0</v>
      </c>
      <c r="AM9" s="119">
        <v>102</v>
      </c>
      <c r="AN9" s="123">
        <v>98.07692307692308</v>
      </c>
      <c r="AO9" s="119">
        <v>104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5082</v>
      </c>
      <c r="B2" s="86" t="s">
        <v>599</v>
      </c>
      <c r="C2" s="78">
        <f>VLOOKUP(GroupVertices[[#This Row],[Vertex]],Vertices[],MATCH("ID",Vertices[[#Headers],[Vertex]:[Vertex Content Word Count]],0),FALSE)</f>
        <v>8</v>
      </c>
    </row>
    <row r="3" spans="1:3" ht="15">
      <c r="A3" s="78" t="s">
        <v>5082</v>
      </c>
      <c r="B3" s="86" t="s">
        <v>500</v>
      </c>
      <c r="C3" s="78">
        <f>VLOOKUP(GroupVertices[[#This Row],[Vertex]],Vertices[],MATCH("ID",Vertices[[#Headers],[Vertex]:[Vertex Content Word Count]],0),FALSE)</f>
        <v>295</v>
      </c>
    </row>
    <row r="4" spans="1:3" ht="15">
      <c r="A4" s="78" t="s">
        <v>5082</v>
      </c>
      <c r="B4" s="86" t="s">
        <v>453</v>
      </c>
      <c r="C4" s="78">
        <f>VLOOKUP(GroupVertices[[#This Row],[Vertex]],Vertices[],MATCH("ID",Vertices[[#Headers],[Vertex]:[Vertex Content Word Count]],0),FALSE)</f>
        <v>248</v>
      </c>
    </row>
    <row r="5" spans="1:3" ht="15">
      <c r="A5" s="78" t="s">
        <v>5082</v>
      </c>
      <c r="B5" s="86" t="s">
        <v>448</v>
      </c>
      <c r="C5" s="78">
        <f>VLOOKUP(GroupVertices[[#This Row],[Vertex]],Vertices[],MATCH("ID",Vertices[[#Headers],[Vertex]:[Vertex Content Word Count]],0),FALSE)</f>
        <v>243</v>
      </c>
    </row>
    <row r="6" spans="1:3" ht="15">
      <c r="A6" s="78" t="s">
        <v>5082</v>
      </c>
      <c r="B6" s="86" t="s">
        <v>447</v>
      </c>
      <c r="C6" s="78">
        <f>VLOOKUP(GroupVertices[[#This Row],[Vertex]],Vertices[],MATCH("ID",Vertices[[#Headers],[Vertex]:[Vertex Content Word Count]],0),FALSE)</f>
        <v>242</v>
      </c>
    </row>
    <row r="7" spans="1:3" ht="15">
      <c r="A7" s="78" t="s">
        <v>5082</v>
      </c>
      <c r="B7" s="86" t="s">
        <v>446</v>
      </c>
      <c r="C7" s="78">
        <f>VLOOKUP(GroupVertices[[#This Row],[Vertex]],Vertices[],MATCH("ID",Vertices[[#Headers],[Vertex]:[Vertex Content Word Count]],0),FALSE)</f>
        <v>241</v>
      </c>
    </row>
    <row r="8" spans="1:3" ht="15">
      <c r="A8" s="78" t="s">
        <v>5082</v>
      </c>
      <c r="B8" s="86" t="s">
        <v>445</v>
      </c>
      <c r="C8" s="78">
        <f>VLOOKUP(GroupVertices[[#This Row],[Vertex]],Vertices[],MATCH("ID",Vertices[[#Headers],[Vertex]:[Vertex Content Word Count]],0),FALSE)</f>
        <v>240</v>
      </c>
    </row>
    <row r="9" spans="1:3" ht="15">
      <c r="A9" s="78" t="s">
        <v>5082</v>
      </c>
      <c r="B9" s="86" t="s">
        <v>444</v>
      </c>
      <c r="C9" s="78">
        <f>VLOOKUP(GroupVertices[[#This Row],[Vertex]],Vertices[],MATCH("ID",Vertices[[#Headers],[Vertex]:[Vertex Content Word Count]],0),FALSE)</f>
        <v>239</v>
      </c>
    </row>
    <row r="10" spans="1:3" ht="15">
      <c r="A10" s="78" t="s">
        <v>5082</v>
      </c>
      <c r="B10" s="86" t="s">
        <v>443</v>
      </c>
      <c r="C10" s="78">
        <f>VLOOKUP(GroupVertices[[#This Row],[Vertex]],Vertices[],MATCH("ID",Vertices[[#Headers],[Vertex]:[Vertex Content Word Count]],0),FALSE)</f>
        <v>238</v>
      </c>
    </row>
    <row r="11" spans="1:3" ht="15">
      <c r="A11" s="78" t="s">
        <v>5082</v>
      </c>
      <c r="B11" s="86" t="s">
        <v>442</v>
      </c>
      <c r="C11" s="78">
        <f>VLOOKUP(GroupVertices[[#This Row],[Vertex]],Vertices[],MATCH("ID",Vertices[[#Headers],[Vertex]:[Vertex Content Word Count]],0),FALSE)</f>
        <v>237</v>
      </c>
    </row>
    <row r="12" spans="1:3" ht="15">
      <c r="A12" s="78" t="s">
        <v>5082</v>
      </c>
      <c r="B12" s="86" t="s">
        <v>441</v>
      </c>
      <c r="C12" s="78">
        <f>VLOOKUP(GroupVertices[[#This Row],[Vertex]],Vertices[],MATCH("ID",Vertices[[#Headers],[Vertex]:[Vertex Content Word Count]],0),FALSE)</f>
        <v>236</v>
      </c>
    </row>
    <row r="13" spans="1:3" ht="15">
      <c r="A13" s="78" t="s">
        <v>5082</v>
      </c>
      <c r="B13" s="86" t="s">
        <v>440</v>
      </c>
      <c r="C13" s="78">
        <f>VLOOKUP(GroupVertices[[#This Row],[Vertex]],Vertices[],MATCH("ID",Vertices[[#Headers],[Vertex]:[Vertex Content Word Count]],0),FALSE)</f>
        <v>235</v>
      </c>
    </row>
    <row r="14" spans="1:3" ht="15">
      <c r="A14" s="78" t="s">
        <v>5082</v>
      </c>
      <c r="B14" s="86" t="s">
        <v>439</v>
      </c>
      <c r="C14" s="78">
        <f>VLOOKUP(GroupVertices[[#This Row],[Vertex]],Vertices[],MATCH("ID",Vertices[[#Headers],[Vertex]:[Vertex Content Word Count]],0),FALSE)</f>
        <v>234</v>
      </c>
    </row>
    <row r="15" spans="1:3" ht="15">
      <c r="A15" s="78" t="s">
        <v>5082</v>
      </c>
      <c r="B15" s="86" t="s">
        <v>438</v>
      </c>
      <c r="C15" s="78">
        <f>VLOOKUP(GroupVertices[[#This Row],[Vertex]],Vertices[],MATCH("ID",Vertices[[#Headers],[Vertex]:[Vertex Content Word Count]],0),FALSE)</f>
        <v>233</v>
      </c>
    </row>
    <row r="16" spans="1:3" ht="15">
      <c r="A16" s="78" t="s">
        <v>5082</v>
      </c>
      <c r="B16" s="86" t="s">
        <v>437</v>
      </c>
      <c r="C16" s="78">
        <f>VLOOKUP(GroupVertices[[#This Row],[Vertex]],Vertices[],MATCH("ID",Vertices[[#Headers],[Vertex]:[Vertex Content Word Count]],0),FALSE)</f>
        <v>232</v>
      </c>
    </row>
    <row r="17" spans="1:3" ht="15">
      <c r="A17" s="78" t="s">
        <v>5082</v>
      </c>
      <c r="B17" s="86" t="s">
        <v>436</v>
      </c>
      <c r="C17" s="78">
        <f>VLOOKUP(GroupVertices[[#This Row],[Vertex]],Vertices[],MATCH("ID",Vertices[[#Headers],[Vertex]:[Vertex Content Word Count]],0),FALSE)</f>
        <v>231</v>
      </c>
    </row>
    <row r="18" spans="1:3" ht="15">
      <c r="A18" s="78" t="s">
        <v>5082</v>
      </c>
      <c r="B18" s="86" t="s">
        <v>435</v>
      </c>
      <c r="C18" s="78">
        <f>VLOOKUP(GroupVertices[[#This Row],[Vertex]],Vertices[],MATCH("ID",Vertices[[#Headers],[Vertex]:[Vertex Content Word Count]],0),FALSE)</f>
        <v>230</v>
      </c>
    </row>
    <row r="19" spans="1:3" ht="15">
      <c r="A19" s="78" t="s">
        <v>5082</v>
      </c>
      <c r="B19" s="86" t="s">
        <v>434</v>
      </c>
      <c r="C19" s="78">
        <f>VLOOKUP(GroupVertices[[#This Row],[Vertex]],Vertices[],MATCH("ID",Vertices[[#Headers],[Vertex]:[Vertex Content Word Count]],0),FALSE)</f>
        <v>229</v>
      </c>
    </row>
    <row r="20" spans="1:3" ht="15">
      <c r="A20" s="78" t="s">
        <v>5082</v>
      </c>
      <c r="B20" s="86" t="s">
        <v>433</v>
      </c>
      <c r="C20" s="78">
        <f>VLOOKUP(GroupVertices[[#This Row],[Vertex]],Vertices[],MATCH("ID",Vertices[[#Headers],[Vertex]:[Vertex Content Word Count]],0),FALSE)</f>
        <v>228</v>
      </c>
    </row>
    <row r="21" spans="1:3" ht="15">
      <c r="A21" s="78" t="s">
        <v>5082</v>
      </c>
      <c r="B21" s="86" t="s">
        <v>432</v>
      </c>
      <c r="C21" s="78">
        <f>VLOOKUP(GroupVertices[[#This Row],[Vertex]],Vertices[],MATCH("ID",Vertices[[#Headers],[Vertex]:[Vertex Content Word Count]],0),FALSE)</f>
        <v>227</v>
      </c>
    </row>
    <row r="22" spans="1:3" ht="15">
      <c r="A22" s="78" t="s">
        <v>5082</v>
      </c>
      <c r="B22" s="86" t="s">
        <v>431</v>
      </c>
      <c r="C22" s="78">
        <f>VLOOKUP(GroupVertices[[#This Row],[Vertex]],Vertices[],MATCH("ID",Vertices[[#Headers],[Vertex]:[Vertex Content Word Count]],0),FALSE)</f>
        <v>226</v>
      </c>
    </row>
    <row r="23" spans="1:3" ht="15">
      <c r="A23" s="78" t="s">
        <v>5082</v>
      </c>
      <c r="B23" s="86" t="s">
        <v>430</v>
      </c>
      <c r="C23" s="78">
        <f>VLOOKUP(GroupVertices[[#This Row],[Vertex]],Vertices[],MATCH("ID",Vertices[[#Headers],[Vertex]:[Vertex Content Word Count]],0),FALSE)</f>
        <v>225</v>
      </c>
    </row>
    <row r="24" spans="1:3" ht="15">
      <c r="A24" s="78" t="s">
        <v>5082</v>
      </c>
      <c r="B24" s="86" t="s">
        <v>429</v>
      </c>
      <c r="C24" s="78">
        <f>VLOOKUP(GroupVertices[[#This Row],[Vertex]],Vertices[],MATCH("ID",Vertices[[#Headers],[Vertex]:[Vertex Content Word Count]],0),FALSE)</f>
        <v>224</v>
      </c>
    </row>
    <row r="25" spans="1:3" ht="15">
      <c r="A25" s="78" t="s">
        <v>5082</v>
      </c>
      <c r="B25" s="86" t="s">
        <v>428</v>
      </c>
      <c r="C25" s="78">
        <f>VLOOKUP(GroupVertices[[#This Row],[Vertex]],Vertices[],MATCH("ID",Vertices[[#Headers],[Vertex]:[Vertex Content Word Count]],0),FALSE)</f>
        <v>223</v>
      </c>
    </row>
    <row r="26" spans="1:3" ht="15">
      <c r="A26" s="78" t="s">
        <v>5082</v>
      </c>
      <c r="B26" s="86" t="s">
        <v>427</v>
      </c>
      <c r="C26" s="78">
        <f>VLOOKUP(GroupVertices[[#This Row],[Vertex]],Vertices[],MATCH("ID",Vertices[[#Headers],[Vertex]:[Vertex Content Word Count]],0),FALSE)</f>
        <v>222</v>
      </c>
    </row>
    <row r="27" spans="1:3" ht="15">
      <c r="A27" s="78" t="s">
        <v>5082</v>
      </c>
      <c r="B27" s="86" t="s">
        <v>426</v>
      </c>
      <c r="C27" s="78">
        <f>VLOOKUP(GroupVertices[[#This Row],[Vertex]],Vertices[],MATCH("ID",Vertices[[#Headers],[Vertex]:[Vertex Content Word Count]],0),FALSE)</f>
        <v>221</v>
      </c>
    </row>
    <row r="28" spans="1:3" ht="15">
      <c r="A28" s="78" t="s">
        <v>5082</v>
      </c>
      <c r="B28" s="86" t="s">
        <v>425</v>
      </c>
      <c r="C28" s="78">
        <f>VLOOKUP(GroupVertices[[#This Row],[Vertex]],Vertices[],MATCH("ID",Vertices[[#Headers],[Vertex]:[Vertex Content Word Count]],0),FALSE)</f>
        <v>220</v>
      </c>
    </row>
    <row r="29" spans="1:3" ht="15">
      <c r="A29" s="78" t="s">
        <v>5082</v>
      </c>
      <c r="B29" s="86" t="s">
        <v>424</v>
      </c>
      <c r="C29" s="78">
        <f>VLOOKUP(GroupVertices[[#This Row],[Vertex]],Vertices[],MATCH("ID",Vertices[[#Headers],[Vertex]:[Vertex Content Word Count]],0),FALSE)</f>
        <v>219</v>
      </c>
    </row>
    <row r="30" spans="1:3" ht="15">
      <c r="A30" s="78" t="s">
        <v>5082</v>
      </c>
      <c r="B30" s="86" t="s">
        <v>423</v>
      </c>
      <c r="C30" s="78">
        <f>VLOOKUP(GroupVertices[[#This Row],[Vertex]],Vertices[],MATCH("ID",Vertices[[#Headers],[Vertex]:[Vertex Content Word Count]],0),FALSE)</f>
        <v>218</v>
      </c>
    </row>
    <row r="31" spans="1:3" ht="15">
      <c r="A31" s="78" t="s">
        <v>5082</v>
      </c>
      <c r="B31" s="86" t="s">
        <v>416</v>
      </c>
      <c r="C31" s="78">
        <f>VLOOKUP(GroupVertices[[#This Row],[Vertex]],Vertices[],MATCH("ID",Vertices[[#Headers],[Vertex]:[Vertex Content Word Count]],0),FALSE)</f>
        <v>210</v>
      </c>
    </row>
    <row r="32" spans="1:3" ht="15">
      <c r="A32" s="78" t="s">
        <v>5082</v>
      </c>
      <c r="B32" s="86" t="s">
        <v>415</v>
      </c>
      <c r="C32" s="78">
        <f>VLOOKUP(GroupVertices[[#This Row],[Vertex]],Vertices[],MATCH("ID",Vertices[[#Headers],[Vertex]:[Vertex Content Word Count]],0),FALSE)</f>
        <v>209</v>
      </c>
    </row>
    <row r="33" spans="1:3" ht="15">
      <c r="A33" s="78" t="s">
        <v>5082</v>
      </c>
      <c r="B33" s="86" t="s">
        <v>414</v>
      </c>
      <c r="C33" s="78">
        <f>VLOOKUP(GroupVertices[[#This Row],[Vertex]],Vertices[],MATCH("ID",Vertices[[#Headers],[Vertex]:[Vertex Content Word Count]],0),FALSE)</f>
        <v>208</v>
      </c>
    </row>
    <row r="34" spans="1:3" ht="15">
      <c r="A34" s="78" t="s">
        <v>5082</v>
      </c>
      <c r="B34" s="86" t="s">
        <v>413</v>
      </c>
      <c r="C34" s="78">
        <f>VLOOKUP(GroupVertices[[#This Row],[Vertex]],Vertices[],MATCH("ID",Vertices[[#Headers],[Vertex]:[Vertex Content Word Count]],0),FALSE)</f>
        <v>207</v>
      </c>
    </row>
    <row r="35" spans="1:3" ht="15">
      <c r="A35" s="78" t="s">
        <v>5082</v>
      </c>
      <c r="B35" s="86" t="s">
        <v>411</v>
      </c>
      <c r="C35" s="78">
        <f>VLOOKUP(GroupVertices[[#This Row],[Vertex]],Vertices[],MATCH("ID",Vertices[[#Headers],[Vertex]:[Vertex Content Word Count]],0),FALSE)</f>
        <v>205</v>
      </c>
    </row>
    <row r="36" spans="1:3" ht="15">
      <c r="A36" s="78" t="s">
        <v>5082</v>
      </c>
      <c r="B36" s="86" t="s">
        <v>410</v>
      </c>
      <c r="C36" s="78">
        <f>VLOOKUP(GroupVertices[[#This Row],[Vertex]],Vertices[],MATCH("ID",Vertices[[#Headers],[Vertex]:[Vertex Content Word Count]],0),FALSE)</f>
        <v>204</v>
      </c>
    </row>
    <row r="37" spans="1:3" ht="15">
      <c r="A37" s="78" t="s">
        <v>5082</v>
      </c>
      <c r="B37" s="86" t="s">
        <v>407</v>
      </c>
      <c r="C37" s="78">
        <f>VLOOKUP(GroupVertices[[#This Row],[Vertex]],Vertices[],MATCH("ID",Vertices[[#Headers],[Vertex]:[Vertex Content Word Count]],0),FALSE)</f>
        <v>201</v>
      </c>
    </row>
    <row r="38" spans="1:3" ht="15">
      <c r="A38" s="78" t="s">
        <v>5082</v>
      </c>
      <c r="B38" s="86" t="s">
        <v>405</v>
      </c>
      <c r="C38" s="78">
        <f>VLOOKUP(GroupVertices[[#This Row],[Vertex]],Vertices[],MATCH("ID",Vertices[[#Headers],[Vertex]:[Vertex Content Word Count]],0),FALSE)</f>
        <v>199</v>
      </c>
    </row>
    <row r="39" spans="1:3" ht="15">
      <c r="A39" s="78" t="s">
        <v>5082</v>
      </c>
      <c r="B39" s="86" t="s">
        <v>403</v>
      </c>
      <c r="C39" s="78">
        <f>VLOOKUP(GroupVertices[[#This Row],[Vertex]],Vertices[],MATCH("ID",Vertices[[#Headers],[Vertex]:[Vertex Content Word Count]],0),FALSE)</f>
        <v>197</v>
      </c>
    </row>
    <row r="40" spans="1:3" ht="15">
      <c r="A40" s="78" t="s">
        <v>5082</v>
      </c>
      <c r="B40" s="86" t="s">
        <v>402</v>
      </c>
      <c r="C40" s="78">
        <f>VLOOKUP(GroupVertices[[#This Row],[Vertex]],Vertices[],MATCH("ID",Vertices[[#Headers],[Vertex]:[Vertex Content Word Count]],0),FALSE)</f>
        <v>196</v>
      </c>
    </row>
    <row r="41" spans="1:3" ht="15">
      <c r="A41" s="78" t="s">
        <v>5082</v>
      </c>
      <c r="B41" s="86" t="s">
        <v>401</v>
      </c>
      <c r="C41" s="78">
        <f>VLOOKUP(GroupVertices[[#This Row],[Vertex]],Vertices[],MATCH("ID",Vertices[[#Headers],[Vertex]:[Vertex Content Word Count]],0),FALSE)</f>
        <v>195</v>
      </c>
    </row>
    <row r="42" spans="1:3" ht="15">
      <c r="A42" s="78" t="s">
        <v>5082</v>
      </c>
      <c r="B42" s="86" t="s">
        <v>400</v>
      </c>
      <c r="C42" s="78">
        <f>VLOOKUP(GroupVertices[[#This Row],[Vertex]],Vertices[],MATCH("ID",Vertices[[#Headers],[Vertex]:[Vertex Content Word Count]],0),FALSE)</f>
        <v>194</v>
      </c>
    </row>
    <row r="43" spans="1:3" ht="15">
      <c r="A43" s="78" t="s">
        <v>5082</v>
      </c>
      <c r="B43" s="86" t="s">
        <v>399</v>
      </c>
      <c r="C43" s="78">
        <f>VLOOKUP(GroupVertices[[#This Row],[Vertex]],Vertices[],MATCH("ID",Vertices[[#Headers],[Vertex]:[Vertex Content Word Count]],0),FALSE)</f>
        <v>193</v>
      </c>
    </row>
    <row r="44" spans="1:3" ht="15">
      <c r="A44" s="78" t="s">
        <v>5082</v>
      </c>
      <c r="B44" s="86" t="s">
        <v>398</v>
      </c>
      <c r="C44" s="78">
        <f>VLOOKUP(GroupVertices[[#This Row],[Vertex]],Vertices[],MATCH("ID",Vertices[[#Headers],[Vertex]:[Vertex Content Word Count]],0),FALSE)</f>
        <v>192</v>
      </c>
    </row>
    <row r="45" spans="1:3" ht="15">
      <c r="A45" s="78" t="s">
        <v>5082</v>
      </c>
      <c r="B45" s="86" t="s">
        <v>397</v>
      </c>
      <c r="C45" s="78">
        <f>VLOOKUP(GroupVertices[[#This Row],[Vertex]],Vertices[],MATCH("ID",Vertices[[#Headers],[Vertex]:[Vertex Content Word Count]],0),FALSE)</f>
        <v>191</v>
      </c>
    </row>
    <row r="46" spans="1:3" ht="15">
      <c r="A46" s="78" t="s">
        <v>5082</v>
      </c>
      <c r="B46" s="86" t="s">
        <v>396</v>
      </c>
      <c r="C46" s="78">
        <f>VLOOKUP(GroupVertices[[#This Row],[Vertex]],Vertices[],MATCH("ID",Vertices[[#Headers],[Vertex]:[Vertex Content Word Count]],0),FALSE)</f>
        <v>190</v>
      </c>
    </row>
    <row r="47" spans="1:3" ht="15">
      <c r="A47" s="78" t="s">
        <v>5082</v>
      </c>
      <c r="B47" s="86" t="s">
        <v>392</v>
      </c>
      <c r="C47" s="78">
        <f>VLOOKUP(GroupVertices[[#This Row],[Vertex]],Vertices[],MATCH("ID",Vertices[[#Headers],[Vertex]:[Vertex Content Word Count]],0),FALSE)</f>
        <v>186</v>
      </c>
    </row>
    <row r="48" spans="1:3" ht="15">
      <c r="A48" s="78" t="s">
        <v>5082</v>
      </c>
      <c r="B48" s="86" t="s">
        <v>391</v>
      </c>
      <c r="C48" s="78">
        <f>VLOOKUP(GroupVertices[[#This Row],[Vertex]],Vertices[],MATCH("ID",Vertices[[#Headers],[Vertex]:[Vertex Content Word Count]],0),FALSE)</f>
        <v>185</v>
      </c>
    </row>
    <row r="49" spans="1:3" ht="15">
      <c r="A49" s="78" t="s">
        <v>5082</v>
      </c>
      <c r="B49" s="86" t="s">
        <v>390</v>
      </c>
      <c r="C49" s="78">
        <f>VLOOKUP(GroupVertices[[#This Row],[Vertex]],Vertices[],MATCH("ID",Vertices[[#Headers],[Vertex]:[Vertex Content Word Count]],0),FALSE)</f>
        <v>184</v>
      </c>
    </row>
    <row r="50" spans="1:3" ht="15">
      <c r="A50" s="78" t="s">
        <v>5082</v>
      </c>
      <c r="B50" s="86" t="s">
        <v>389</v>
      </c>
      <c r="C50" s="78">
        <f>VLOOKUP(GroupVertices[[#This Row],[Vertex]],Vertices[],MATCH("ID",Vertices[[#Headers],[Vertex]:[Vertex Content Word Count]],0),FALSE)</f>
        <v>183</v>
      </c>
    </row>
    <row r="51" spans="1:3" ht="15">
      <c r="A51" s="78" t="s">
        <v>5082</v>
      </c>
      <c r="B51" s="86" t="s">
        <v>388</v>
      </c>
      <c r="C51" s="78">
        <f>VLOOKUP(GroupVertices[[#This Row],[Vertex]],Vertices[],MATCH("ID",Vertices[[#Headers],[Vertex]:[Vertex Content Word Count]],0),FALSE)</f>
        <v>182</v>
      </c>
    </row>
    <row r="52" spans="1:3" ht="15">
      <c r="A52" s="78" t="s">
        <v>5082</v>
      </c>
      <c r="B52" s="86" t="s">
        <v>386</v>
      </c>
      <c r="C52" s="78">
        <f>VLOOKUP(GroupVertices[[#This Row],[Vertex]],Vertices[],MATCH("ID",Vertices[[#Headers],[Vertex]:[Vertex Content Word Count]],0),FALSE)</f>
        <v>180</v>
      </c>
    </row>
    <row r="53" spans="1:3" ht="15">
      <c r="A53" s="78" t="s">
        <v>5082</v>
      </c>
      <c r="B53" s="86" t="s">
        <v>384</v>
      </c>
      <c r="C53" s="78">
        <f>VLOOKUP(GroupVertices[[#This Row],[Vertex]],Vertices[],MATCH("ID",Vertices[[#Headers],[Vertex]:[Vertex Content Word Count]],0),FALSE)</f>
        <v>178</v>
      </c>
    </row>
    <row r="54" spans="1:3" ht="15">
      <c r="A54" s="78" t="s">
        <v>5082</v>
      </c>
      <c r="B54" s="86" t="s">
        <v>383</v>
      </c>
      <c r="C54" s="78">
        <f>VLOOKUP(GroupVertices[[#This Row],[Vertex]],Vertices[],MATCH("ID",Vertices[[#Headers],[Vertex]:[Vertex Content Word Count]],0),FALSE)</f>
        <v>177</v>
      </c>
    </row>
    <row r="55" spans="1:3" ht="15">
      <c r="A55" s="78" t="s">
        <v>5082</v>
      </c>
      <c r="B55" s="86" t="s">
        <v>382</v>
      </c>
      <c r="C55" s="78">
        <f>VLOOKUP(GroupVertices[[#This Row],[Vertex]],Vertices[],MATCH("ID",Vertices[[#Headers],[Vertex]:[Vertex Content Word Count]],0),FALSE)</f>
        <v>176</v>
      </c>
    </row>
    <row r="56" spans="1:3" ht="15">
      <c r="A56" s="78" t="s">
        <v>5082</v>
      </c>
      <c r="B56" s="86" t="s">
        <v>381</v>
      </c>
      <c r="C56" s="78">
        <f>VLOOKUP(GroupVertices[[#This Row],[Vertex]],Vertices[],MATCH("ID",Vertices[[#Headers],[Vertex]:[Vertex Content Word Count]],0),FALSE)</f>
        <v>175</v>
      </c>
    </row>
    <row r="57" spans="1:3" ht="15">
      <c r="A57" s="78" t="s">
        <v>5082</v>
      </c>
      <c r="B57" s="86" t="s">
        <v>380</v>
      </c>
      <c r="C57" s="78">
        <f>VLOOKUP(GroupVertices[[#This Row],[Vertex]],Vertices[],MATCH("ID",Vertices[[#Headers],[Vertex]:[Vertex Content Word Count]],0),FALSE)</f>
        <v>174</v>
      </c>
    </row>
    <row r="58" spans="1:3" ht="15">
      <c r="A58" s="78" t="s">
        <v>5082</v>
      </c>
      <c r="B58" s="86" t="s">
        <v>378</v>
      </c>
      <c r="C58" s="78">
        <f>VLOOKUP(GroupVertices[[#This Row],[Vertex]],Vertices[],MATCH("ID",Vertices[[#Headers],[Vertex]:[Vertex Content Word Count]],0),FALSE)</f>
        <v>172</v>
      </c>
    </row>
    <row r="59" spans="1:3" ht="15">
      <c r="A59" s="78" t="s">
        <v>5082</v>
      </c>
      <c r="B59" s="86" t="s">
        <v>376</v>
      </c>
      <c r="C59" s="78">
        <f>VLOOKUP(GroupVertices[[#This Row],[Vertex]],Vertices[],MATCH("ID",Vertices[[#Headers],[Vertex]:[Vertex Content Word Count]],0),FALSE)</f>
        <v>170</v>
      </c>
    </row>
    <row r="60" spans="1:3" ht="15">
      <c r="A60" s="78" t="s">
        <v>5082</v>
      </c>
      <c r="B60" s="86" t="s">
        <v>375</v>
      </c>
      <c r="C60" s="78">
        <f>VLOOKUP(GroupVertices[[#This Row],[Vertex]],Vertices[],MATCH("ID",Vertices[[#Headers],[Vertex]:[Vertex Content Word Count]],0),FALSE)</f>
        <v>169</v>
      </c>
    </row>
    <row r="61" spans="1:3" ht="15">
      <c r="A61" s="78" t="s">
        <v>5082</v>
      </c>
      <c r="B61" s="86" t="s">
        <v>374</v>
      </c>
      <c r="C61" s="78">
        <f>VLOOKUP(GroupVertices[[#This Row],[Vertex]],Vertices[],MATCH("ID",Vertices[[#Headers],[Vertex]:[Vertex Content Word Count]],0),FALSE)</f>
        <v>168</v>
      </c>
    </row>
    <row r="62" spans="1:3" ht="15">
      <c r="A62" s="78" t="s">
        <v>5082</v>
      </c>
      <c r="B62" s="86" t="s">
        <v>373</v>
      </c>
      <c r="C62" s="78">
        <f>VLOOKUP(GroupVertices[[#This Row],[Vertex]],Vertices[],MATCH("ID",Vertices[[#Headers],[Vertex]:[Vertex Content Word Count]],0),FALSE)</f>
        <v>167</v>
      </c>
    </row>
    <row r="63" spans="1:3" ht="15">
      <c r="A63" s="78" t="s">
        <v>5082</v>
      </c>
      <c r="B63" s="86" t="s">
        <v>372</v>
      </c>
      <c r="C63" s="78">
        <f>VLOOKUP(GroupVertices[[#This Row],[Vertex]],Vertices[],MATCH("ID",Vertices[[#Headers],[Vertex]:[Vertex Content Word Count]],0),FALSE)</f>
        <v>166</v>
      </c>
    </row>
    <row r="64" spans="1:3" ht="15">
      <c r="A64" s="78" t="s">
        <v>5082</v>
      </c>
      <c r="B64" s="86" t="s">
        <v>371</v>
      </c>
      <c r="C64" s="78">
        <f>VLOOKUP(GroupVertices[[#This Row],[Vertex]],Vertices[],MATCH("ID",Vertices[[#Headers],[Vertex]:[Vertex Content Word Count]],0),FALSE)</f>
        <v>165</v>
      </c>
    </row>
    <row r="65" spans="1:3" ht="15">
      <c r="A65" s="78" t="s">
        <v>5082</v>
      </c>
      <c r="B65" s="86" t="s">
        <v>370</v>
      </c>
      <c r="C65" s="78">
        <f>VLOOKUP(GroupVertices[[#This Row],[Vertex]],Vertices[],MATCH("ID",Vertices[[#Headers],[Vertex]:[Vertex Content Word Count]],0),FALSE)</f>
        <v>164</v>
      </c>
    </row>
    <row r="66" spans="1:3" ht="15">
      <c r="A66" s="78" t="s">
        <v>5082</v>
      </c>
      <c r="B66" s="86" t="s">
        <v>369</v>
      </c>
      <c r="C66" s="78">
        <f>VLOOKUP(GroupVertices[[#This Row],[Vertex]],Vertices[],MATCH("ID",Vertices[[#Headers],[Vertex]:[Vertex Content Word Count]],0),FALSE)</f>
        <v>163</v>
      </c>
    </row>
    <row r="67" spans="1:3" ht="15">
      <c r="A67" s="78" t="s">
        <v>5082</v>
      </c>
      <c r="B67" s="86" t="s">
        <v>368</v>
      </c>
      <c r="C67" s="78">
        <f>VLOOKUP(GroupVertices[[#This Row],[Vertex]],Vertices[],MATCH("ID",Vertices[[#Headers],[Vertex]:[Vertex Content Word Count]],0),FALSE)</f>
        <v>162</v>
      </c>
    </row>
    <row r="68" spans="1:3" ht="15">
      <c r="A68" s="78" t="s">
        <v>5082</v>
      </c>
      <c r="B68" s="86" t="s">
        <v>367</v>
      </c>
      <c r="C68" s="78">
        <f>VLOOKUP(GroupVertices[[#This Row],[Vertex]],Vertices[],MATCH("ID",Vertices[[#Headers],[Vertex]:[Vertex Content Word Count]],0),FALSE)</f>
        <v>161</v>
      </c>
    </row>
    <row r="69" spans="1:3" ht="15">
      <c r="A69" s="78" t="s">
        <v>5082</v>
      </c>
      <c r="B69" s="86" t="s">
        <v>365</v>
      </c>
      <c r="C69" s="78">
        <f>VLOOKUP(GroupVertices[[#This Row],[Vertex]],Vertices[],MATCH("ID",Vertices[[#Headers],[Vertex]:[Vertex Content Word Count]],0),FALSE)</f>
        <v>159</v>
      </c>
    </row>
    <row r="70" spans="1:3" ht="15">
      <c r="A70" s="78" t="s">
        <v>5082</v>
      </c>
      <c r="B70" s="86" t="s">
        <v>364</v>
      </c>
      <c r="C70" s="78">
        <f>VLOOKUP(GroupVertices[[#This Row],[Vertex]],Vertices[],MATCH("ID",Vertices[[#Headers],[Vertex]:[Vertex Content Word Count]],0),FALSE)</f>
        <v>158</v>
      </c>
    </row>
    <row r="71" spans="1:3" ht="15">
      <c r="A71" s="78" t="s">
        <v>5082</v>
      </c>
      <c r="B71" s="86" t="s">
        <v>363</v>
      </c>
      <c r="C71" s="78">
        <f>VLOOKUP(GroupVertices[[#This Row],[Vertex]],Vertices[],MATCH("ID",Vertices[[#Headers],[Vertex]:[Vertex Content Word Count]],0),FALSE)</f>
        <v>157</v>
      </c>
    </row>
    <row r="72" spans="1:3" ht="15">
      <c r="A72" s="78" t="s">
        <v>5082</v>
      </c>
      <c r="B72" s="86" t="s">
        <v>362</v>
      </c>
      <c r="C72" s="78">
        <f>VLOOKUP(GroupVertices[[#This Row],[Vertex]],Vertices[],MATCH("ID",Vertices[[#Headers],[Vertex]:[Vertex Content Word Count]],0),FALSE)</f>
        <v>156</v>
      </c>
    </row>
    <row r="73" spans="1:3" ht="15">
      <c r="A73" s="78" t="s">
        <v>5082</v>
      </c>
      <c r="B73" s="86" t="s">
        <v>361</v>
      </c>
      <c r="C73" s="78">
        <f>VLOOKUP(GroupVertices[[#This Row],[Vertex]],Vertices[],MATCH("ID",Vertices[[#Headers],[Vertex]:[Vertex Content Word Count]],0),FALSE)</f>
        <v>155</v>
      </c>
    </row>
    <row r="74" spans="1:3" ht="15">
      <c r="A74" s="78" t="s">
        <v>5082</v>
      </c>
      <c r="B74" s="86" t="s">
        <v>360</v>
      </c>
      <c r="C74" s="78">
        <f>VLOOKUP(GroupVertices[[#This Row],[Vertex]],Vertices[],MATCH("ID",Vertices[[#Headers],[Vertex]:[Vertex Content Word Count]],0),FALSE)</f>
        <v>154</v>
      </c>
    </row>
    <row r="75" spans="1:3" ht="15">
      <c r="A75" s="78" t="s">
        <v>5082</v>
      </c>
      <c r="B75" s="86" t="s">
        <v>359</v>
      </c>
      <c r="C75" s="78">
        <f>VLOOKUP(GroupVertices[[#This Row],[Vertex]],Vertices[],MATCH("ID",Vertices[[#Headers],[Vertex]:[Vertex Content Word Count]],0),FALSE)</f>
        <v>153</v>
      </c>
    </row>
    <row r="76" spans="1:3" ht="15">
      <c r="A76" s="78" t="s">
        <v>5082</v>
      </c>
      <c r="B76" s="86" t="s">
        <v>357</v>
      </c>
      <c r="C76" s="78">
        <f>VLOOKUP(GroupVertices[[#This Row],[Vertex]],Vertices[],MATCH("ID",Vertices[[#Headers],[Vertex]:[Vertex Content Word Count]],0),FALSE)</f>
        <v>151</v>
      </c>
    </row>
    <row r="77" spans="1:3" ht="15">
      <c r="A77" s="78" t="s">
        <v>5082</v>
      </c>
      <c r="B77" s="86" t="s">
        <v>356</v>
      </c>
      <c r="C77" s="78">
        <f>VLOOKUP(GroupVertices[[#This Row],[Vertex]],Vertices[],MATCH("ID",Vertices[[#Headers],[Vertex]:[Vertex Content Word Count]],0),FALSE)</f>
        <v>150</v>
      </c>
    </row>
    <row r="78" spans="1:3" ht="15">
      <c r="A78" s="78" t="s">
        <v>5082</v>
      </c>
      <c r="B78" s="86" t="s">
        <v>355</v>
      </c>
      <c r="C78" s="78">
        <f>VLOOKUP(GroupVertices[[#This Row],[Vertex]],Vertices[],MATCH("ID",Vertices[[#Headers],[Vertex]:[Vertex Content Word Count]],0),FALSE)</f>
        <v>149</v>
      </c>
    </row>
    <row r="79" spans="1:3" ht="15">
      <c r="A79" s="78" t="s">
        <v>5082</v>
      </c>
      <c r="B79" s="86" t="s">
        <v>353</v>
      </c>
      <c r="C79" s="78">
        <f>VLOOKUP(GroupVertices[[#This Row],[Vertex]],Vertices[],MATCH("ID",Vertices[[#Headers],[Vertex]:[Vertex Content Word Count]],0),FALSE)</f>
        <v>147</v>
      </c>
    </row>
    <row r="80" spans="1:3" ht="15">
      <c r="A80" s="78" t="s">
        <v>5082</v>
      </c>
      <c r="B80" s="86" t="s">
        <v>352</v>
      </c>
      <c r="C80" s="78">
        <f>VLOOKUP(GroupVertices[[#This Row],[Vertex]],Vertices[],MATCH("ID",Vertices[[#Headers],[Vertex]:[Vertex Content Word Count]],0),FALSE)</f>
        <v>146</v>
      </c>
    </row>
    <row r="81" spans="1:3" ht="15">
      <c r="A81" s="78" t="s">
        <v>5082</v>
      </c>
      <c r="B81" s="86" t="s">
        <v>349</v>
      </c>
      <c r="C81" s="78">
        <f>VLOOKUP(GroupVertices[[#This Row],[Vertex]],Vertices[],MATCH("ID",Vertices[[#Headers],[Vertex]:[Vertex Content Word Count]],0),FALSE)</f>
        <v>143</v>
      </c>
    </row>
    <row r="82" spans="1:3" ht="15">
      <c r="A82" s="78" t="s">
        <v>5082</v>
      </c>
      <c r="B82" s="86" t="s">
        <v>348</v>
      </c>
      <c r="C82" s="78">
        <f>VLOOKUP(GroupVertices[[#This Row],[Vertex]],Vertices[],MATCH("ID",Vertices[[#Headers],[Vertex]:[Vertex Content Word Count]],0),FALSE)</f>
        <v>142</v>
      </c>
    </row>
    <row r="83" spans="1:3" ht="15">
      <c r="A83" s="78" t="s">
        <v>5082</v>
      </c>
      <c r="B83" s="86" t="s">
        <v>346</v>
      </c>
      <c r="C83" s="78">
        <f>VLOOKUP(GroupVertices[[#This Row],[Vertex]],Vertices[],MATCH("ID",Vertices[[#Headers],[Vertex]:[Vertex Content Word Count]],0),FALSE)</f>
        <v>140</v>
      </c>
    </row>
    <row r="84" spans="1:3" ht="15">
      <c r="A84" s="78" t="s">
        <v>5082</v>
      </c>
      <c r="B84" s="86" t="s">
        <v>345</v>
      </c>
      <c r="C84" s="78">
        <f>VLOOKUP(GroupVertices[[#This Row],[Vertex]],Vertices[],MATCH("ID",Vertices[[#Headers],[Vertex]:[Vertex Content Word Count]],0),FALSE)</f>
        <v>139</v>
      </c>
    </row>
    <row r="85" spans="1:3" ht="15">
      <c r="A85" s="78" t="s">
        <v>5082</v>
      </c>
      <c r="B85" s="86" t="s">
        <v>343</v>
      </c>
      <c r="C85" s="78">
        <f>VLOOKUP(GroupVertices[[#This Row],[Vertex]],Vertices[],MATCH("ID",Vertices[[#Headers],[Vertex]:[Vertex Content Word Count]],0),FALSE)</f>
        <v>137</v>
      </c>
    </row>
    <row r="86" spans="1:3" ht="15">
      <c r="A86" s="78" t="s">
        <v>5082</v>
      </c>
      <c r="B86" s="86" t="s">
        <v>342</v>
      </c>
      <c r="C86" s="78">
        <f>VLOOKUP(GroupVertices[[#This Row],[Vertex]],Vertices[],MATCH("ID",Vertices[[#Headers],[Vertex]:[Vertex Content Word Count]],0),FALSE)</f>
        <v>136</v>
      </c>
    </row>
    <row r="87" spans="1:3" ht="15">
      <c r="A87" s="78" t="s">
        <v>5082</v>
      </c>
      <c r="B87" s="86" t="s">
        <v>341</v>
      </c>
      <c r="C87" s="78">
        <f>VLOOKUP(GroupVertices[[#This Row],[Vertex]],Vertices[],MATCH("ID",Vertices[[#Headers],[Vertex]:[Vertex Content Word Count]],0),FALSE)</f>
        <v>135</v>
      </c>
    </row>
    <row r="88" spans="1:3" ht="15">
      <c r="A88" s="78" t="s">
        <v>5082</v>
      </c>
      <c r="B88" s="86" t="s">
        <v>340</v>
      </c>
      <c r="C88" s="78">
        <f>VLOOKUP(GroupVertices[[#This Row],[Vertex]],Vertices[],MATCH("ID",Vertices[[#Headers],[Vertex]:[Vertex Content Word Count]],0),FALSE)</f>
        <v>134</v>
      </c>
    </row>
    <row r="89" spans="1:3" ht="15">
      <c r="A89" s="78" t="s">
        <v>5082</v>
      </c>
      <c r="B89" s="86" t="s">
        <v>339</v>
      </c>
      <c r="C89" s="78">
        <f>VLOOKUP(GroupVertices[[#This Row],[Vertex]],Vertices[],MATCH("ID",Vertices[[#Headers],[Vertex]:[Vertex Content Word Count]],0),FALSE)</f>
        <v>133</v>
      </c>
    </row>
    <row r="90" spans="1:3" ht="15">
      <c r="A90" s="78" t="s">
        <v>5082</v>
      </c>
      <c r="B90" s="86" t="s">
        <v>338</v>
      </c>
      <c r="C90" s="78">
        <f>VLOOKUP(GroupVertices[[#This Row],[Vertex]],Vertices[],MATCH("ID",Vertices[[#Headers],[Vertex]:[Vertex Content Word Count]],0),FALSE)</f>
        <v>132</v>
      </c>
    </row>
    <row r="91" spans="1:3" ht="15">
      <c r="A91" s="78" t="s">
        <v>5082</v>
      </c>
      <c r="B91" s="86" t="s">
        <v>337</v>
      </c>
      <c r="C91" s="78">
        <f>VLOOKUP(GroupVertices[[#This Row],[Vertex]],Vertices[],MATCH("ID",Vertices[[#Headers],[Vertex]:[Vertex Content Word Count]],0),FALSE)</f>
        <v>131</v>
      </c>
    </row>
    <row r="92" spans="1:3" ht="15">
      <c r="A92" s="78" t="s">
        <v>5082</v>
      </c>
      <c r="B92" s="86" t="s">
        <v>336</v>
      </c>
      <c r="C92" s="78">
        <f>VLOOKUP(GroupVertices[[#This Row],[Vertex]],Vertices[],MATCH("ID",Vertices[[#Headers],[Vertex]:[Vertex Content Word Count]],0),FALSE)</f>
        <v>130</v>
      </c>
    </row>
    <row r="93" spans="1:3" ht="15">
      <c r="A93" s="78" t="s">
        <v>5082</v>
      </c>
      <c r="B93" s="86" t="s">
        <v>335</v>
      </c>
      <c r="C93" s="78">
        <f>VLOOKUP(GroupVertices[[#This Row],[Vertex]],Vertices[],MATCH("ID",Vertices[[#Headers],[Vertex]:[Vertex Content Word Count]],0),FALSE)</f>
        <v>129</v>
      </c>
    </row>
    <row r="94" spans="1:3" ht="15">
      <c r="A94" s="78" t="s">
        <v>5082</v>
      </c>
      <c r="B94" s="86" t="s">
        <v>334</v>
      </c>
      <c r="C94" s="78">
        <f>VLOOKUP(GroupVertices[[#This Row],[Vertex]],Vertices[],MATCH("ID",Vertices[[#Headers],[Vertex]:[Vertex Content Word Count]],0),FALSE)</f>
        <v>128</v>
      </c>
    </row>
    <row r="95" spans="1:3" ht="15">
      <c r="A95" s="78" t="s">
        <v>5082</v>
      </c>
      <c r="B95" s="86" t="s">
        <v>333</v>
      </c>
      <c r="C95" s="78">
        <f>VLOOKUP(GroupVertices[[#This Row],[Vertex]],Vertices[],MATCH("ID",Vertices[[#Headers],[Vertex]:[Vertex Content Word Count]],0),FALSE)</f>
        <v>127</v>
      </c>
    </row>
    <row r="96" spans="1:3" ht="15">
      <c r="A96" s="78" t="s">
        <v>5082</v>
      </c>
      <c r="B96" s="86" t="s">
        <v>332</v>
      </c>
      <c r="C96" s="78">
        <f>VLOOKUP(GroupVertices[[#This Row],[Vertex]],Vertices[],MATCH("ID",Vertices[[#Headers],[Vertex]:[Vertex Content Word Count]],0),FALSE)</f>
        <v>126</v>
      </c>
    </row>
    <row r="97" spans="1:3" ht="15">
      <c r="A97" s="78" t="s">
        <v>5082</v>
      </c>
      <c r="B97" s="86" t="s">
        <v>331</v>
      </c>
      <c r="C97" s="78">
        <f>VLOOKUP(GroupVertices[[#This Row],[Vertex]],Vertices[],MATCH("ID",Vertices[[#Headers],[Vertex]:[Vertex Content Word Count]],0),FALSE)</f>
        <v>125</v>
      </c>
    </row>
    <row r="98" spans="1:3" ht="15">
      <c r="A98" s="78" t="s">
        <v>5082</v>
      </c>
      <c r="B98" s="86" t="s">
        <v>329</v>
      </c>
      <c r="C98" s="78">
        <f>VLOOKUP(GroupVertices[[#This Row],[Vertex]],Vertices[],MATCH("ID",Vertices[[#Headers],[Vertex]:[Vertex Content Word Count]],0),FALSE)</f>
        <v>123</v>
      </c>
    </row>
    <row r="99" spans="1:3" ht="15">
      <c r="A99" s="78" t="s">
        <v>5082</v>
      </c>
      <c r="B99" s="86" t="s">
        <v>326</v>
      </c>
      <c r="C99" s="78">
        <f>VLOOKUP(GroupVertices[[#This Row],[Vertex]],Vertices[],MATCH("ID",Vertices[[#Headers],[Vertex]:[Vertex Content Word Count]],0),FALSE)</f>
        <v>120</v>
      </c>
    </row>
    <row r="100" spans="1:3" ht="15">
      <c r="A100" s="78" t="s">
        <v>5082</v>
      </c>
      <c r="B100" s="86" t="s">
        <v>325</v>
      </c>
      <c r="C100" s="78">
        <f>VLOOKUP(GroupVertices[[#This Row],[Vertex]],Vertices[],MATCH("ID",Vertices[[#Headers],[Vertex]:[Vertex Content Word Count]],0),FALSE)</f>
        <v>119</v>
      </c>
    </row>
    <row r="101" spans="1:3" ht="15">
      <c r="A101" s="78" t="s">
        <v>5082</v>
      </c>
      <c r="B101" s="86" t="s">
        <v>324</v>
      </c>
      <c r="C101" s="78">
        <f>VLOOKUP(GroupVertices[[#This Row],[Vertex]],Vertices[],MATCH("ID",Vertices[[#Headers],[Vertex]:[Vertex Content Word Count]],0),FALSE)</f>
        <v>118</v>
      </c>
    </row>
    <row r="102" spans="1:3" ht="15">
      <c r="A102" s="78" t="s">
        <v>5082</v>
      </c>
      <c r="B102" s="86" t="s">
        <v>323</v>
      </c>
      <c r="C102" s="78">
        <f>VLOOKUP(GroupVertices[[#This Row],[Vertex]],Vertices[],MATCH("ID",Vertices[[#Headers],[Vertex]:[Vertex Content Word Count]],0),FALSE)</f>
        <v>117</v>
      </c>
    </row>
    <row r="103" spans="1:3" ht="15">
      <c r="A103" s="78" t="s">
        <v>5082</v>
      </c>
      <c r="B103" s="86" t="s">
        <v>322</v>
      </c>
      <c r="C103" s="78">
        <f>VLOOKUP(GroupVertices[[#This Row],[Vertex]],Vertices[],MATCH("ID",Vertices[[#Headers],[Vertex]:[Vertex Content Word Count]],0),FALSE)</f>
        <v>116</v>
      </c>
    </row>
    <row r="104" spans="1:3" ht="15">
      <c r="A104" s="78" t="s">
        <v>5082</v>
      </c>
      <c r="B104" s="86" t="s">
        <v>320</v>
      </c>
      <c r="C104" s="78">
        <f>VLOOKUP(GroupVertices[[#This Row],[Vertex]],Vertices[],MATCH("ID",Vertices[[#Headers],[Vertex]:[Vertex Content Word Count]],0),FALSE)</f>
        <v>114</v>
      </c>
    </row>
    <row r="105" spans="1:3" ht="15">
      <c r="A105" s="78" t="s">
        <v>5082</v>
      </c>
      <c r="B105" s="86" t="s">
        <v>319</v>
      </c>
      <c r="C105" s="78">
        <f>VLOOKUP(GroupVertices[[#This Row],[Vertex]],Vertices[],MATCH("ID",Vertices[[#Headers],[Vertex]:[Vertex Content Word Count]],0),FALSE)</f>
        <v>113</v>
      </c>
    </row>
    <row r="106" spans="1:3" ht="15">
      <c r="A106" s="78" t="s">
        <v>5082</v>
      </c>
      <c r="B106" s="86" t="s">
        <v>318</v>
      </c>
      <c r="C106" s="78">
        <f>VLOOKUP(GroupVertices[[#This Row],[Vertex]],Vertices[],MATCH("ID",Vertices[[#Headers],[Vertex]:[Vertex Content Word Count]],0),FALSE)</f>
        <v>112</v>
      </c>
    </row>
    <row r="107" spans="1:3" ht="15">
      <c r="A107" s="78" t="s">
        <v>5082</v>
      </c>
      <c r="B107" s="86" t="s">
        <v>317</v>
      </c>
      <c r="C107" s="78">
        <f>VLOOKUP(GroupVertices[[#This Row],[Vertex]],Vertices[],MATCH("ID",Vertices[[#Headers],[Vertex]:[Vertex Content Word Count]],0),FALSE)</f>
        <v>111</v>
      </c>
    </row>
    <row r="108" spans="1:3" ht="15">
      <c r="A108" s="78" t="s">
        <v>5082</v>
      </c>
      <c r="B108" s="86" t="s">
        <v>315</v>
      </c>
      <c r="C108" s="78">
        <f>VLOOKUP(GroupVertices[[#This Row],[Vertex]],Vertices[],MATCH("ID",Vertices[[#Headers],[Vertex]:[Vertex Content Word Count]],0),FALSE)</f>
        <v>109</v>
      </c>
    </row>
    <row r="109" spans="1:3" ht="15">
      <c r="A109" s="78" t="s">
        <v>5082</v>
      </c>
      <c r="B109" s="86" t="s">
        <v>314</v>
      </c>
      <c r="C109" s="78">
        <f>VLOOKUP(GroupVertices[[#This Row],[Vertex]],Vertices[],MATCH("ID",Vertices[[#Headers],[Vertex]:[Vertex Content Word Count]],0),FALSE)</f>
        <v>108</v>
      </c>
    </row>
    <row r="110" spans="1:3" ht="15">
      <c r="A110" s="78" t="s">
        <v>5082</v>
      </c>
      <c r="B110" s="86" t="s">
        <v>302</v>
      </c>
      <c r="C110" s="78">
        <f>VLOOKUP(GroupVertices[[#This Row],[Vertex]],Vertices[],MATCH("ID",Vertices[[#Headers],[Vertex]:[Vertex Content Word Count]],0),FALSE)</f>
        <v>96</v>
      </c>
    </row>
    <row r="111" spans="1:3" ht="15">
      <c r="A111" s="78" t="s">
        <v>5082</v>
      </c>
      <c r="B111" s="86" t="s">
        <v>301</v>
      </c>
      <c r="C111" s="78">
        <f>VLOOKUP(GroupVertices[[#This Row],[Vertex]],Vertices[],MATCH("ID",Vertices[[#Headers],[Vertex]:[Vertex Content Word Count]],0),FALSE)</f>
        <v>95</v>
      </c>
    </row>
    <row r="112" spans="1:3" ht="15">
      <c r="A112" s="78" t="s">
        <v>5082</v>
      </c>
      <c r="B112" s="86" t="s">
        <v>286</v>
      </c>
      <c r="C112" s="78">
        <f>VLOOKUP(GroupVertices[[#This Row],[Vertex]],Vertices[],MATCH("ID",Vertices[[#Headers],[Vertex]:[Vertex Content Word Count]],0),FALSE)</f>
        <v>78</v>
      </c>
    </row>
    <row r="113" spans="1:3" ht="15">
      <c r="A113" s="78" t="s">
        <v>5082</v>
      </c>
      <c r="B113" s="86" t="s">
        <v>285</v>
      </c>
      <c r="C113" s="78">
        <f>VLOOKUP(GroupVertices[[#This Row],[Vertex]],Vertices[],MATCH("ID",Vertices[[#Headers],[Vertex]:[Vertex Content Word Count]],0),FALSE)</f>
        <v>77</v>
      </c>
    </row>
    <row r="114" spans="1:3" ht="15">
      <c r="A114" s="78" t="s">
        <v>5082</v>
      </c>
      <c r="B114" s="86" t="s">
        <v>284</v>
      </c>
      <c r="C114" s="78">
        <f>VLOOKUP(GroupVertices[[#This Row],[Vertex]],Vertices[],MATCH("ID",Vertices[[#Headers],[Vertex]:[Vertex Content Word Count]],0),FALSE)</f>
        <v>76</v>
      </c>
    </row>
    <row r="115" spans="1:3" ht="15">
      <c r="A115" s="78" t="s">
        <v>5082</v>
      </c>
      <c r="B115" s="86" t="s">
        <v>283</v>
      </c>
      <c r="C115" s="78">
        <f>VLOOKUP(GroupVertices[[#This Row],[Vertex]],Vertices[],MATCH("ID",Vertices[[#Headers],[Vertex]:[Vertex Content Word Count]],0),FALSE)</f>
        <v>75</v>
      </c>
    </row>
    <row r="116" spans="1:3" ht="15">
      <c r="A116" s="78" t="s">
        <v>5082</v>
      </c>
      <c r="B116" s="86" t="s">
        <v>282</v>
      </c>
      <c r="C116" s="78">
        <f>VLOOKUP(GroupVertices[[#This Row],[Vertex]],Vertices[],MATCH("ID",Vertices[[#Headers],[Vertex]:[Vertex Content Word Count]],0),FALSE)</f>
        <v>74</v>
      </c>
    </row>
    <row r="117" spans="1:3" ht="15">
      <c r="A117" s="78" t="s">
        <v>5082</v>
      </c>
      <c r="B117" s="86" t="s">
        <v>281</v>
      </c>
      <c r="C117" s="78">
        <f>VLOOKUP(GroupVertices[[#This Row],[Vertex]],Vertices[],MATCH("ID",Vertices[[#Headers],[Vertex]:[Vertex Content Word Count]],0),FALSE)</f>
        <v>73</v>
      </c>
    </row>
    <row r="118" spans="1:3" ht="15">
      <c r="A118" s="78" t="s">
        <v>5082</v>
      </c>
      <c r="B118" s="86" t="s">
        <v>280</v>
      </c>
      <c r="C118" s="78">
        <f>VLOOKUP(GroupVertices[[#This Row],[Vertex]],Vertices[],MATCH("ID",Vertices[[#Headers],[Vertex]:[Vertex Content Word Count]],0),FALSE)</f>
        <v>72</v>
      </c>
    </row>
    <row r="119" spans="1:3" ht="15">
      <c r="A119" s="78" t="s">
        <v>5082</v>
      </c>
      <c r="B119" s="86" t="s">
        <v>279</v>
      </c>
      <c r="C119" s="78">
        <f>VLOOKUP(GroupVertices[[#This Row],[Vertex]],Vertices[],MATCH("ID",Vertices[[#Headers],[Vertex]:[Vertex Content Word Count]],0),FALSE)</f>
        <v>71</v>
      </c>
    </row>
    <row r="120" spans="1:3" ht="15">
      <c r="A120" s="78" t="s">
        <v>5082</v>
      </c>
      <c r="B120" s="86" t="s">
        <v>278</v>
      </c>
      <c r="C120" s="78">
        <f>VLOOKUP(GroupVertices[[#This Row],[Vertex]],Vertices[],MATCH("ID",Vertices[[#Headers],[Vertex]:[Vertex Content Word Count]],0),FALSE)</f>
        <v>70</v>
      </c>
    </row>
    <row r="121" spans="1:3" ht="15">
      <c r="A121" s="78" t="s">
        <v>5082</v>
      </c>
      <c r="B121" s="86" t="s">
        <v>277</v>
      </c>
      <c r="C121" s="78">
        <f>VLOOKUP(GroupVertices[[#This Row],[Vertex]],Vertices[],MATCH("ID",Vertices[[#Headers],[Vertex]:[Vertex Content Word Count]],0),FALSE)</f>
        <v>69</v>
      </c>
    </row>
    <row r="122" spans="1:3" ht="15">
      <c r="A122" s="78" t="s">
        <v>5082</v>
      </c>
      <c r="B122" s="86" t="s">
        <v>276</v>
      </c>
      <c r="C122" s="78">
        <f>VLOOKUP(GroupVertices[[#This Row],[Vertex]],Vertices[],MATCH("ID",Vertices[[#Headers],[Vertex]:[Vertex Content Word Count]],0),FALSE)</f>
        <v>68</v>
      </c>
    </row>
    <row r="123" spans="1:3" ht="15">
      <c r="A123" s="78" t="s">
        <v>5082</v>
      </c>
      <c r="B123" s="86" t="s">
        <v>275</v>
      </c>
      <c r="C123" s="78">
        <f>VLOOKUP(GroupVertices[[#This Row],[Vertex]],Vertices[],MATCH("ID",Vertices[[#Headers],[Vertex]:[Vertex Content Word Count]],0),FALSE)</f>
        <v>67</v>
      </c>
    </row>
    <row r="124" spans="1:3" ht="15">
      <c r="A124" s="78" t="s">
        <v>5082</v>
      </c>
      <c r="B124" s="86" t="s">
        <v>274</v>
      </c>
      <c r="C124" s="78">
        <f>VLOOKUP(GroupVertices[[#This Row],[Vertex]],Vertices[],MATCH("ID",Vertices[[#Headers],[Vertex]:[Vertex Content Word Count]],0),FALSE)</f>
        <v>66</v>
      </c>
    </row>
    <row r="125" spans="1:3" ht="15">
      <c r="A125" s="78" t="s">
        <v>5082</v>
      </c>
      <c r="B125" s="86" t="s">
        <v>273</v>
      </c>
      <c r="C125" s="78">
        <f>VLOOKUP(GroupVertices[[#This Row],[Vertex]],Vertices[],MATCH("ID",Vertices[[#Headers],[Vertex]:[Vertex Content Word Count]],0),FALSE)</f>
        <v>65</v>
      </c>
    </row>
    <row r="126" spans="1:3" ht="15">
      <c r="A126" s="78" t="s">
        <v>5082</v>
      </c>
      <c r="B126" s="86" t="s">
        <v>272</v>
      </c>
      <c r="C126" s="78">
        <f>VLOOKUP(GroupVertices[[#This Row],[Vertex]],Vertices[],MATCH("ID",Vertices[[#Headers],[Vertex]:[Vertex Content Word Count]],0),FALSE)</f>
        <v>64</v>
      </c>
    </row>
    <row r="127" spans="1:3" ht="15">
      <c r="A127" s="78" t="s">
        <v>5082</v>
      </c>
      <c r="B127" s="86" t="s">
        <v>271</v>
      </c>
      <c r="C127" s="78">
        <f>VLOOKUP(GroupVertices[[#This Row],[Vertex]],Vertices[],MATCH("ID",Vertices[[#Headers],[Vertex]:[Vertex Content Word Count]],0),FALSE)</f>
        <v>63</v>
      </c>
    </row>
    <row r="128" spans="1:3" ht="15">
      <c r="A128" s="78" t="s">
        <v>5082</v>
      </c>
      <c r="B128" s="86" t="s">
        <v>270</v>
      </c>
      <c r="C128" s="78">
        <f>VLOOKUP(GroupVertices[[#This Row],[Vertex]],Vertices[],MATCH("ID",Vertices[[#Headers],[Vertex]:[Vertex Content Word Count]],0),FALSE)</f>
        <v>62</v>
      </c>
    </row>
    <row r="129" spans="1:3" ht="15">
      <c r="A129" s="78" t="s">
        <v>5082</v>
      </c>
      <c r="B129" s="86" t="s">
        <v>269</v>
      </c>
      <c r="C129" s="78">
        <f>VLOOKUP(GroupVertices[[#This Row],[Vertex]],Vertices[],MATCH("ID",Vertices[[#Headers],[Vertex]:[Vertex Content Word Count]],0),FALSE)</f>
        <v>61</v>
      </c>
    </row>
    <row r="130" spans="1:3" ht="15">
      <c r="A130" s="78" t="s">
        <v>5082</v>
      </c>
      <c r="B130" s="86" t="s">
        <v>268</v>
      </c>
      <c r="C130" s="78">
        <f>VLOOKUP(GroupVertices[[#This Row],[Vertex]],Vertices[],MATCH("ID",Vertices[[#Headers],[Vertex]:[Vertex Content Word Count]],0),FALSE)</f>
        <v>60</v>
      </c>
    </row>
    <row r="131" spans="1:3" ht="15">
      <c r="A131" s="78" t="s">
        <v>5082</v>
      </c>
      <c r="B131" s="86" t="s">
        <v>267</v>
      </c>
      <c r="C131" s="78">
        <f>VLOOKUP(GroupVertices[[#This Row],[Vertex]],Vertices[],MATCH("ID",Vertices[[#Headers],[Vertex]:[Vertex Content Word Count]],0),FALSE)</f>
        <v>59</v>
      </c>
    </row>
    <row r="132" spans="1:3" ht="15">
      <c r="A132" s="78" t="s">
        <v>5082</v>
      </c>
      <c r="B132" s="86" t="s">
        <v>266</v>
      </c>
      <c r="C132" s="78">
        <f>VLOOKUP(GroupVertices[[#This Row],[Vertex]],Vertices[],MATCH("ID",Vertices[[#Headers],[Vertex]:[Vertex Content Word Count]],0),FALSE)</f>
        <v>58</v>
      </c>
    </row>
    <row r="133" spans="1:3" ht="15">
      <c r="A133" s="78" t="s">
        <v>5082</v>
      </c>
      <c r="B133" s="86" t="s">
        <v>265</v>
      </c>
      <c r="C133" s="78">
        <f>VLOOKUP(GroupVertices[[#This Row],[Vertex]],Vertices[],MATCH("ID",Vertices[[#Headers],[Vertex]:[Vertex Content Word Count]],0),FALSE)</f>
        <v>57</v>
      </c>
    </row>
    <row r="134" spans="1:3" ht="15">
      <c r="A134" s="78" t="s">
        <v>5082</v>
      </c>
      <c r="B134" s="86" t="s">
        <v>264</v>
      </c>
      <c r="C134" s="78">
        <f>VLOOKUP(GroupVertices[[#This Row],[Vertex]],Vertices[],MATCH("ID",Vertices[[#Headers],[Vertex]:[Vertex Content Word Count]],0),FALSE)</f>
        <v>56</v>
      </c>
    </row>
    <row r="135" spans="1:3" ht="15">
      <c r="A135" s="78" t="s">
        <v>5082</v>
      </c>
      <c r="B135" s="86" t="s">
        <v>263</v>
      </c>
      <c r="C135" s="78">
        <f>VLOOKUP(GroupVertices[[#This Row],[Vertex]],Vertices[],MATCH("ID",Vertices[[#Headers],[Vertex]:[Vertex Content Word Count]],0),FALSE)</f>
        <v>55</v>
      </c>
    </row>
    <row r="136" spans="1:3" ht="15">
      <c r="A136" s="78" t="s">
        <v>5082</v>
      </c>
      <c r="B136" s="86" t="s">
        <v>262</v>
      </c>
      <c r="C136" s="78">
        <f>VLOOKUP(GroupVertices[[#This Row],[Vertex]],Vertices[],MATCH("ID",Vertices[[#Headers],[Vertex]:[Vertex Content Word Count]],0),FALSE)</f>
        <v>54</v>
      </c>
    </row>
    <row r="137" spans="1:3" ht="15">
      <c r="A137" s="78" t="s">
        <v>5082</v>
      </c>
      <c r="B137" s="86" t="s">
        <v>261</v>
      </c>
      <c r="C137" s="78">
        <f>VLOOKUP(GroupVertices[[#This Row],[Vertex]],Vertices[],MATCH("ID",Vertices[[#Headers],[Vertex]:[Vertex Content Word Count]],0),FALSE)</f>
        <v>53</v>
      </c>
    </row>
    <row r="138" spans="1:3" ht="15">
      <c r="A138" s="78" t="s">
        <v>5082</v>
      </c>
      <c r="B138" s="86" t="s">
        <v>260</v>
      </c>
      <c r="C138" s="78">
        <f>VLOOKUP(GroupVertices[[#This Row],[Vertex]],Vertices[],MATCH("ID",Vertices[[#Headers],[Vertex]:[Vertex Content Word Count]],0),FALSE)</f>
        <v>52</v>
      </c>
    </row>
    <row r="139" spans="1:3" ht="15">
      <c r="A139" s="78" t="s">
        <v>5082</v>
      </c>
      <c r="B139" s="86" t="s">
        <v>259</v>
      </c>
      <c r="C139" s="78">
        <f>VLOOKUP(GroupVertices[[#This Row],[Vertex]],Vertices[],MATCH("ID",Vertices[[#Headers],[Vertex]:[Vertex Content Word Count]],0),FALSE)</f>
        <v>51</v>
      </c>
    </row>
    <row r="140" spans="1:3" ht="15">
      <c r="A140" s="78" t="s">
        <v>5082</v>
      </c>
      <c r="B140" s="86" t="s">
        <v>258</v>
      </c>
      <c r="C140" s="78">
        <f>VLOOKUP(GroupVertices[[#This Row],[Vertex]],Vertices[],MATCH("ID",Vertices[[#Headers],[Vertex]:[Vertex Content Word Count]],0),FALSE)</f>
        <v>50</v>
      </c>
    </row>
    <row r="141" spans="1:3" ht="15">
      <c r="A141" s="78" t="s">
        <v>5082</v>
      </c>
      <c r="B141" s="86" t="s">
        <v>257</v>
      </c>
      <c r="C141" s="78">
        <f>VLOOKUP(GroupVertices[[#This Row],[Vertex]],Vertices[],MATCH("ID",Vertices[[#Headers],[Vertex]:[Vertex Content Word Count]],0),FALSE)</f>
        <v>49</v>
      </c>
    </row>
    <row r="142" spans="1:3" ht="15">
      <c r="A142" s="78" t="s">
        <v>5082</v>
      </c>
      <c r="B142" s="86" t="s">
        <v>256</v>
      </c>
      <c r="C142" s="78">
        <f>VLOOKUP(GroupVertices[[#This Row],[Vertex]],Vertices[],MATCH("ID",Vertices[[#Headers],[Vertex]:[Vertex Content Word Count]],0),FALSE)</f>
        <v>48</v>
      </c>
    </row>
    <row r="143" spans="1:3" ht="15">
      <c r="A143" s="78" t="s">
        <v>5082</v>
      </c>
      <c r="B143" s="86" t="s">
        <v>255</v>
      </c>
      <c r="C143" s="78">
        <f>VLOOKUP(GroupVertices[[#This Row],[Vertex]],Vertices[],MATCH("ID",Vertices[[#Headers],[Vertex]:[Vertex Content Word Count]],0),FALSE)</f>
        <v>47</v>
      </c>
    </row>
    <row r="144" spans="1:3" ht="15">
      <c r="A144" s="78" t="s">
        <v>5082</v>
      </c>
      <c r="B144" s="86" t="s">
        <v>254</v>
      </c>
      <c r="C144" s="78">
        <f>VLOOKUP(GroupVertices[[#This Row],[Vertex]],Vertices[],MATCH("ID",Vertices[[#Headers],[Vertex]:[Vertex Content Word Count]],0),FALSE)</f>
        <v>46</v>
      </c>
    </row>
    <row r="145" spans="1:3" ht="15">
      <c r="A145" s="78" t="s">
        <v>5082</v>
      </c>
      <c r="B145" s="86" t="s">
        <v>253</v>
      </c>
      <c r="C145" s="78">
        <f>VLOOKUP(GroupVertices[[#This Row],[Vertex]],Vertices[],MATCH("ID",Vertices[[#Headers],[Vertex]:[Vertex Content Word Count]],0),FALSE)</f>
        <v>45</v>
      </c>
    </row>
    <row r="146" spans="1:3" ht="15">
      <c r="A146" s="78" t="s">
        <v>5082</v>
      </c>
      <c r="B146" s="86" t="s">
        <v>252</v>
      </c>
      <c r="C146" s="78">
        <f>VLOOKUP(GroupVertices[[#This Row],[Vertex]],Vertices[],MATCH("ID",Vertices[[#Headers],[Vertex]:[Vertex Content Word Count]],0),FALSE)</f>
        <v>44</v>
      </c>
    </row>
    <row r="147" spans="1:3" ht="15">
      <c r="A147" s="78" t="s">
        <v>5082</v>
      </c>
      <c r="B147" s="86" t="s">
        <v>251</v>
      </c>
      <c r="C147" s="78">
        <f>VLOOKUP(GroupVertices[[#This Row],[Vertex]],Vertices[],MATCH("ID",Vertices[[#Headers],[Vertex]:[Vertex Content Word Count]],0),FALSE)</f>
        <v>43</v>
      </c>
    </row>
    <row r="148" spans="1:3" ht="15">
      <c r="A148" s="78" t="s">
        <v>5082</v>
      </c>
      <c r="B148" s="86" t="s">
        <v>250</v>
      </c>
      <c r="C148" s="78">
        <f>VLOOKUP(GroupVertices[[#This Row],[Vertex]],Vertices[],MATCH("ID",Vertices[[#Headers],[Vertex]:[Vertex Content Word Count]],0),FALSE)</f>
        <v>42</v>
      </c>
    </row>
    <row r="149" spans="1:3" ht="15">
      <c r="A149" s="78" t="s">
        <v>5082</v>
      </c>
      <c r="B149" s="86" t="s">
        <v>249</v>
      </c>
      <c r="C149" s="78">
        <f>VLOOKUP(GroupVertices[[#This Row],[Vertex]],Vertices[],MATCH("ID",Vertices[[#Headers],[Vertex]:[Vertex Content Word Count]],0),FALSE)</f>
        <v>41</v>
      </c>
    </row>
    <row r="150" spans="1:3" ht="15">
      <c r="A150" s="78" t="s">
        <v>5082</v>
      </c>
      <c r="B150" s="86" t="s">
        <v>248</v>
      </c>
      <c r="C150" s="78">
        <f>VLOOKUP(GroupVertices[[#This Row],[Vertex]],Vertices[],MATCH("ID",Vertices[[#Headers],[Vertex]:[Vertex Content Word Count]],0),FALSE)</f>
        <v>40</v>
      </c>
    </row>
    <row r="151" spans="1:3" ht="15">
      <c r="A151" s="78" t="s">
        <v>5082</v>
      </c>
      <c r="B151" s="86" t="s">
        <v>247</v>
      </c>
      <c r="C151" s="78">
        <f>VLOOKUP(GroupVertices[[#This Row],[Vertex]],Vertices[],MATCH("ID",Vertices[[#Headers],[Vertex]:[Vertex Content Word Count]],0),FALSE)</f>
        <v>39</v>
      </c>
    </row>
    <row r="152" spans="1:3" ht="15">
      <c r="A152" s="78" t="s">
        <v>5082</v>
      </c>
      <c r="B152" s="86" t="s">
        <v>246</v>
      </c>
      <c r="C152" s="78">
        <f>VLOOKUP(GroupVertices[[#This Row],[Vertex]],Vertices[],MATCH("ID",Vertices[[#Headers],[Vertex]:[Vertex Content Word Count]],0),FALSE)</f>
        <v>38</v>
      </c>
    </row>
    <row r="153" spans="1:3" ht="15">
      <c r="A153" s="78" t="s">
        <v>5082</v>
      </c>
      <c r="B153" s="86" t="s">
        <v>245</v>
      </c>
      <c r="C153" s="78">
        <f>VLOOKUP(GroupVertices[[#This Row],[Vertex]],Vertices[],MATCH("ID",Vertices[[#Headers],[Vertex]:[Vertex Content Word Count]],0),FALSE)</f>
        <v>37</v>
      </c>
    </row>
    <row r="154" spans="1:3" ht="15">
      <c r="A154" s="78" t="s">
        <v>5082</v>
      </c>
      <c r="B154" s="86" t="s">
        <v>244</v>
      </c>
      <c r="C154" s="78">
        <f>VLOOKUP(GroupVertices[[#This Row],[Vertex]],Vertices[],MATCH("ID",Vertices[[#Headers],[Vertex]:[Vertex Content Word Count]],0),FALSE)</f>
        <v>36</v>
      </c>
    </row>
    <row r="155" spans="1:3" ht="15">
      <c r="A155" s="78" t="s">
        <v>5082</v>
      </c>
      <c r="B155" s="86" t="s">
        <v>243</v>
      </c>
      <c r="C155" s="78">
        <f>VLOOKUP(GroupVertices[[#This Row],[Vertex]],Vertices[],MATCH("ID",Vertices[[#Headers],[Vertex]:[Vertex Content Word Count]],0),FALSE)</f>
        <v>35</v>
      </c>
    </row>
    <row r="156" spans="1:3" ht="15">
      <c r="A156" s="78" t="s">
        <v>5082</v>
      </c>
      <c r="B156" s="86" t="s">
        <v>242</v>
      </c>
      <c r="C156" s="78">
        <f>VLOOKUP(GroupVertices[[#This Row],[Vertex]],Vertices[],MATCH("ID",Vertices[[#Headers],[Vertex]:[Vertex Content Word Count]],0),FALSE)</f>
        <v>34</v>
      </c>
    </row>
    <row r="157" spans="1:3" ht="15">
      <c r="A157" s="78" t="s">
        <v>5082</v>
      </c>
      <c r="B157" s="86" t="s">
        <v>241</v>
      </c>
      <c r="C157" s="78">
        <f>VLOOKUP(GroupVertices[[#This Row],[Vertex]],Vertices[],MATCH("ID",Vertices[[#Headers],[Vertex]:[Vertex Content Word Count]],0),FALSE)</f>
        <v>33</v>
      </c>
    </row>
    <row r="158" spans="1:3" ht="15">
      <c r="A158" s="78" t="s">
        <v>5082</v>
      </c>
      <c r="B158" s="86" t="s">
        <v>240</v>
      </c>
      <c r="C158" s="78">
        <f>VLOOKUP(GroupVertices[[#This Row],[Vertex]],Vertices[],MATCH("ID",Vertices[[#Headers],[Vertex]:[Vertex Content Word Count]],0),FALSE)</f>
        <v>32</v>
      </c>
    </row>
    <row r="159" spans="1:3" ht="15">
      <c r="A159" s="78" t="s">
        <v>5082</v>
      </c>
      <c r="B159" s="86" t="s">
        <v>239</v>
      </c>
      <c r="C159" s="78">
        <f>VLOOKUP(GroupVertices[[#This Row],[Vertex]],Vertices[],MATCH("ID",Vertices[[#Headers],[Vertex]:[Vertex Content Word Count]],0),FALSE)</f>
        <v>31</v>
      </c>
    </row>
    <row r="160" spans="1:3" ht="15">
      <c r="A160" s="78" t="s">
        <v>5082</v>
      </c>
      <c r="B160" s="86" t="s">
        <v>238</v>
      </c>
      <c r="C160" s="78">
        <f>VLOOKUP(GroupVertices[[#This Row],[Vertex]],Vertices[],MATCH("ID",Vertices[[#Headers],[Vertex]:[Vertex Content Word Count]],0),FALSE)</f>
        <v>30</v>
      </c>
    </row>
    <row r="161" spans="1:3" ht="15">
      <c r="A161" s="78" t="s">
        <v>5082</v>
      </c>
      <c r="B161" s="86" t="s">
        <v>237</v>
      </c>
      <c r="C161" s="78">
        <f>VLOOKUP(GroupVertices[[#This Row],[Vertex]],Vertices[],MATCH("ID",Vertices[[#Headers],[Vertex]:[Vertex Content Word Count]],0),FALSE)</f>
        <v>29</v>
      </c>
    </row>
    <row r="162" spans="1:3" ht="15">
      <c r="A162" s="78" t="s">
        <v>5082</v>
      </c>
      <c r="B162" s="86" t="s">
        <v>236</v>
      </c>
      <c r="C162" s="78">
        <f>VLOOKUP(GroupVertices[[#This Row],[Vertex]],Vertices[],MATCH("ID",Vertices[[#Headers],[Vertex]:[Vertex Content Word Count]],0),FALSE)</f>
        <v>28</v>
      </c>
    </row>
    <row r="163" spans="1:3" ht="15">
      <c r="A163" s="78" t="s">
        <v>5082</v>
      </c>
      <c r="B163" s="86" t="s">
        <v>235</v>
      </c>
      <c r="C163" s="78">
        <f>VLOOKUP(GroupVertices[[#This Row],[Vertex]],Vertices[],MATCH("ID",Vertices[[#Headers],[Vertex]:[Vertex Content Word Count]],0),FALSE)</f>
        <v>27</v>
      </c>
    </row>
    <row r="164" spans="1:3" ht="15">
      <c r="A164" s="78" t="s">
        <v>5082</v>
      </c>
      <c r="B164" s="86" t="s">
        <v>234</v>
      </c>
      <c r="C164" s="78">
        <f>VLOOKUP(GroupVertices[[#This Row],[Vertex]],Vertices[],MATCH("ID",Vertices[[#Headers],[Vertex]:[Vertex Content Word Count]],0),FALSE)</f>
        <v>26</v>
      </c>
    </row>
    <row r="165" spans="1:3" ht="15">
      <c r="A165" s="78" t="s">
        <v>5082</v>
      </c>
      <c r="B165" s="86" t="s">
        <v>233</v>
      </c>
      <c r="C165" s="78">
        <f>VLOOKUP(GroupVertices[[#This Row],[Vertex]],Vertices[],MATCH("ID",Vertices[[#Headers],[Vertex]:[Vertex Content Word Count]],0),FALSE)</f>
        <v>25</v>
      </c>
    </row>
    <row r="166" spans="1:3" ht="15">
      <c r="A166" s="78" t="s">
        <v>5082</v>
      </c>
      <c r="B166" s="86" t="s">
        <v>231</v>
      </c>
      <c r="C166" s="78">
        <f>VLOOKUP(GroupVertices[[#This Row],[Vertex]],Vertices[],MATCH("ID",Vertices[[#Headers],[Vertex]:[Vertex Content Word Count]],0),FALSE)</f>
        <v>23</v>
      </c>
    </row>
    <row r="167" spans="1:3" ht="15">
      <c r="A167" s="78" t="s">
        <v>5082</v>
      </c>
      <c r="B167" s="86" t="s">
        <v>230</v>
      </c>
      <c r="C167" s="78">
        <f>VLOOKUP(GroupVertices[[#This Row],[Vertex]],Vertices[],MATCH("ID",Vertices[[#Headers],[Vertex]:[Vertex Content Word Count]],0),FALSE)</f>
        <v>22</v>
      </c>
    </row>
    <row r="168" spans="1:3" ht="15">
      <c r="A168" s="78" t="s">
        <v>5082</v>
      </c>
      <c r="B168" s="86" t="s">
        <v>228</v>
      </c>
      <c r="C168" s="78">
        <f>VLOOKUP(GroupVertices[[#This Row],[Vertex]],Vertices[],MATCH("ID",Vertices[[#Headers],[Vertex]:[Vertex Content Word Count]],0),FALSE)</f>
        <v>20</v>
      </c>
    </row>
    <row r="169" spans="1:3" ht="15">
      <c r="A169" s="78" t="s">
        <v>5082</v>
      </c>
      <c r="B169" s="86" t="s">
        <v>227</v>
      </c>
      <c r="C169" s="78">
        <f>VLOOKUP(GroupVertices[[#This Row],[Vertex]],Vertices[],MATCH("ID",Vertices[[#Headers],[Vertex]:[Vertex Content Word Count]],0),FALSE)</f>
        <v>19</v>
      </c>
    </row>
    <row r="170" spans="1:3" ht="15">
      <c r="A170" s="78" t="s">
        <v>5082</v>
      </c>
      <c r="B170" s="86" t="s">
        <v>226</v>
      </c>
      <c r="C170" s="78">
        <f>VLOOKUP(GroupVertices[[#This Row],[Vertex]],Vertices[],MATCH("ID",Vertices[[#Headers],[Vertex]:[Vertex Content Word Count]],0),FALSE)</f>
        <v>18</v>
      </c>
    </row>
    <row r="171" spans="1:3" ht="15">
      <c r="A171" s="78" t="s">
        <v>5082</v>
      </c>
      <c r="B171" s="86" t="s">
        <v>225</v>
      </c>
      <c r="C171" s="78">
        <f>VLOOKUP(GroupVertices[[#This Row],[Vertex]],Vertices[],MATCH("ID",Vertices[[#Headers],[Vertex]:[Vertex Content Word Count]],0),FALSE)</f>
        <v>17</v>
      </c>
    </row>
    <row r="172" spans="1:3" ht="15">
      <c r="A172" s="78" t="s">
        <v>5082</v>
      </c>
      <c r="B172" s="86" t="s">
        <v>224</v>
      </c>
      <c r="C172" s="78">
        <f>VLOOKUP(GroupVertices[[#This Row],[Vertex]],Vertices[],MATCH("ID",Vertices[[#Headers],[Vertex]:[Vertex Content Word Count]],0),FALSE)</f>
        <v>16</v>
      </c>
    </row>
    <row r="173" spans="1:3" ht="15">
      <c r="A173" s="78" t="s">
        <v>5082</v>
      </c>
      <c r="B173" s="86" t="s">
        <v>221</v>
      </c>
      <c r="C173" s="78">
        <f>VLOOKUP(GroupVertices[[#This Row],[Vertex]],Vertices[],MATCH("ID",Vertices[[#Headers],[Vertex]:[Vertex Content Word Count]],0),FALSE)</f>
        <v>14</v>
      </c>
    </row>
    <row r="174" spans="1:3" ht="15">
      <c r="A174" s="78" t="s">
        <v>5082</v>
      </c>
      <c r="B174" s="86" t="s">
        <v>220</v>
      </c>
      <c r="C174" s="78">
        <f>VLOOKUP(GroupVertices[[#This Row],[Vertex]],Vertices[],MATCH("ID",Vertices[[#Headers],[Vertex]:[Vertex Content Word Count]],0),FALSE)</f>
        <v>13</v>
      </c>
    </row>
    <row r="175" spans="1:3" ht="15">
      <c r="A175" s="78" t="s">
        <v>5082</v>
      </c>
      <c r="B175" s="86" t="s">
        <v>219</v>
      </c>
      <c r="C175" s="78">
        <f>VLOOKUP(GroupVertices[[#This Row],[Vertex]],Vertices[],MATCH("ID",Vertices[[#Headers],[Vertex]:[Vertex Content Word Count]],0),FALSE)</f>
        <v>12</v>
      </c>
    </row>
    <row r="176" spans="1:3" ht="15">
      <c r="A176" s="78" t="s">
        <v>5082</v>
      </c>
      <c r="B176" s="86" t="s">
        <v>218</v>
      </c>
      <c r="C176" s="78">
        <f>VLOOKUP(GroupVertices[[#This Row],[Vertex]],Vertices[],MATCH("ID",Vertices[[#Headers],[Vertex]:[Vertex Content Word Count]],0),FALSE)</f>
        <v>11</v>
      </c>
    </row>
    <row r="177" spans="1:3" ht="15">
      <c r="A177" s="78" t="s">
        <v>5082</v>
      </c>
      <c r="B177" s="86" t="s">
        <v>217</v>
      </c>
      <c r="C177" s="78">
        <f>VLOOKUP(GroupVertices[[#This Row],[Vertex]],Vertices[],MATCH("ID",Vertices[[#Headers],[Vertex]:[Vertex Content Word Count]],0),FALSE)</f>
        <v>10</v>
      </c>
    </row>
    <row r="178" spans="1:3" ht="15">
      <c r="A178" s="78" t="s">
        <v>5082</v>
      </c>
      <c r="B178" s="86" t="s">
        <v>216</v>
      </c>
      <c r="C178" s="78">
        <f>VLOOKUP(GroupVertices[[#This Row],[Vertex]],Vertices[],MATCH("ID",Vertices[[#Headers],[Vertex]:[Vertex Content Word Count]],0),FALSE)</f>
        <v>9</v>
      </c>
    </row>
    <row r="179" spans="1:3" ht="15">
      <c r="A179" s="78" t="s">
        <v>5082</v>
      </c>
      <c r="B179" s="86" t="s">
        <v>215</v>
      </c>
      <c r="C179" s="78">
        <f>VLOOKUP(GroupVertices[[#This Row],[Vertex]],Vertices[],MATCH("ID",Vertices[[#Headers],[Vertex]:[Vertex Content Word Count]],0),FALSE)</f>
        <v>7</v>
      </c>
    </row>
    <row r="180" spans="1:3" ht="15">
      <c r="A180" s="78" t="s">
        <v>5083</v>
      </c>
      <c r="B180" s="86" t="s">
        <v>621</v>
      </c>
      <c r="C180" s="78">
        <f>VLOOKUP(GroupVertices[[#This Row],[Vertex]],Vertices[],MATCH("ID",Vertices[[#Headers],[Vertex]:[Vertex Content Word Count]],0),FALSE)</f>
        <v>418</v>
      </c>
    </row>
    <row r="181" spans="1:3" ht="15">
      <c r="A181" s="78" t="s">
        <v>5083</v>
      </c>
      <c r="B181" s="86" t="s">
        <v>597</v>
      </c>
      <c r="C181" s="78">
        <f>VLOOKUP(GroupVertices[[#This Row],[Vertex]],Vertices[],MATCH("ID",Vertices[[#Headers],[Vertex]:[Vertex Content Word Count]],0),FALSE)</f>
        <v>5</v>
      </c>
    </row>
    <row r="182" spans="1:3" ht="15">
      <c r="A182" s="78" t="s">
        <v>5083</v>
      </c>
      <c r="B182" s="86" t="s">
        <v>619</v>
      </c>
      <c r="C182" s="78">
        <f>VLOOKUP(GroupVertices[[#This Row],[Vertex]],Vertices[],MATCH("ID",Vertices[[#Headers],[Vertex]:[Vertex Content Word Count]],0),FALSE)</f>
        <v>414</v>
      </c>
    </row>
    <row r="183" spans="1:3" ht="15">
      <c r="A183" s="78" t="s">
        <v>5083</v>
      </c>
      <c r="B183" s="86" t="s">
        <v>618</v>
      </c>
      <c r="C183" s="78">
        <f>VLOOKUP(GroupVertices[[#This Row],[Vertex]],Vertices[],MATCH("ID",Vertices[[#Headers],[Vertex]:[Vertex Content Word Count]],0),FALSE)</f>
        <v>413</v>
      </c>
    </row>
    <row r="184" spans="1:3" ht="15">
      <c r="A184" s="78" t="s">
        <v>5083</v>
      </c>
      <c r="B184" s="86" t="s">
        <v>617</v>
      </c>
      <c r="C184" s="78">
        <f>VLOOKUP(GroupVertices[[#This Row],[Vertex]],Vertices[],MATCH("ID",Vertices[[#Headers],[Vertex]:[Vertex Content Word Count]],0),FALSE)</f>
        <v>412</v>
      </c>
    </row>
    <row r="185" spans="1:3" ht="15">
      <c r="A185" s="78" t="s">
        <v>5083</v>
      </c>
      <c r="B185" s="86" t="s">
        <v>616</v>
      </c>
      <c r="C185" s="78">
        <f>VLOOKUP(GroupVertices[[#This Row],[Vertex]],Vertices[],MATCH("ID",Vertices[[#Headers],[Vertex]:[Vertex Content Word Count]],0),FALSE)</f>
        <v>411</v>
      </c>
    </row>
    <row r="186" spans="1:3" ht="15">
      <c r="A186" s="78" t="s">
        <v>5083</v>
      </c>
      <c r="B186" s="86" t="s">
        <v>615</v>
      </c>
      <c r="C186" s="78">
        <f>VLOOKUP(GroupVertices[[#This Row],[Vertex]],Vertices[],MATCH("ID",Vertices[[#Headers],[Vertex]:[Vertex Content Word Count]],0),FALSE)</f>
        <v>410</v>
      </c>
    </row>
    <row r="187" spans="1:3" ht="15">
      <c r="A187" s="78" t="s">
        <v>5083</v>
      </c>
      <c r="B187" s="86" t="s">
        <v>614</v>
      </c>
      <c r="C187" s="78">
        <f>VLOOKUP(GroupVertices[[#This Row],[Vertex]],Vertices[],MATCH("ID",Vertices[[#Headers],[Vertex]:[Vertex Content Word Count]],0),FALSE)</f>
        <v>409</v>
      </c>
    </row>
    <row r="188" spans="1:3" ht="15">
      <c r="A188" s="78" t="s">
        <v>5083</v>
      </c>
      <c r="B188" s="86" t="s">
        <v>613</v>
      </c>
      <c r="C188" s="78">
        <f>VLOOKUP(GroupVertices[[#This Row],[Vertex]],Vertices[],MATCH("ID",Vertices[[#Headers],[Vertex]:[Vertex Content Word Count]],0),FALSE)</f>
        <v>408</v>
      </c>
    </row>
    <row r="189" spans="1:3" ht="15">
      <c r="A189" s="78" t="s">
        <v>5083</v>
      </c>
      <c r="B189" s="86" t="s">
        <v>612</v>
      </c>
      <c r="C189" s="78">
        <f>VLOOKUP(GroupVertices[[#This Row],[Vertex]],Vertices[],MATCH("ID",Vertices[[#Headers],[Vertex]:[Vertex Content Word Count]],0),FALSE)</f>
        <v>407</v>
      </c>
    </row>
    <row r="190" spans="1:3" ht="15">
      <c r="A190" s="78" t="s">
        <v>5083</v>
      </c>
      <c r="B190" s="86" t="s">
        <v>611</v>
      </c>
      <c r="C190" s="78">
        <f>VLOOKUP(GroupVertices[[#This Row],[Vertex]],Vertices[],MATCH("ID",Vertices[[#Headers],[Vertex]:[Vertex Content Word Count]],0),FALSE)</f>
        <v>406</v>
      </c>
    </row>
    <row r="191" spans="1:3" ht="15">
      <c r="A191" s="78" t="s">
        <v>5083</v>
      </c>
      <c r="B191" s="86" t="s">
        <v>610</v>
      </c>
      <c r="C191" s="78">
        <f>VLOOKUP(GroupVertices[[#This Row],[Vertex]],Vertices[],MATCH("ID",Vertices[[#Headers],[Vertex]:[Vertex Content Word Count]],0),FALSE)</f>
        <v>405</v>
      </c>
    </row>
    <row r="192" spans="1:3" ht="15">
      <c r="A192" s="78" t="s">
        <v>5083</v>
      </c>
      <c r="B192" s="86" t="s">
        <v>609</v>
      </c>
      <c r="C192" s="78">
        <f>VLOOKUP(GroupVertices[[#This Row],[Vertex]],Vertices[],MATCH("ID",Vertices[[#Headers],[Vertex]:[Vertex Content Word Count]],0),FALSE)</f>
        <v>404</v>
      </c>
    </row>
    <row r="193" spans="1:3" ht="15">
      <c r="A193" s="78" t="s">
        <v>5083</v>
      </c>
      <c r="B193" s="86" t="s">
        <v>608</v>
      </c>
      <c r="C193" s="78">
        <f>VLOOKUP(GroupVertices[[#This Row],[Vertex]],Vertices[],MATCH("ID",Vertices[[#Headers],[Vertex]:[Vertex Content Word Count]],0),FALSE)</f>
        <v>403</v>
      </c>
    </row>
    <row r="194" spans="1:3" ht="15">
      <c r="A194" s="78" t="s">
        <v>5083</v>
      </c>
      <c r="B194" s="86" t="s">
        <v>607</v>
      </c>
      <c r="C194" s="78">
        <f>VLOOKUP(GroupVertices[[#This Row],[Vertex]],Vertices[],MATCH("ID",Vertices[[#Headers],[Vertex]:[Vertex Content Word Count]],0),FALSE)</f>
        <v>402</v>
      </c>
    </row>
    <row r="195" spans="1:3" ht="15">
      <c r="A195" s="78" t="s">
        <v>5083</v>
      </c>
      <c r="B195" s="86" t="s">
        <v>606</v>
      </c>
      <c r="C195" s="78">
        <f>VLOOKUP(GroupVertices[[#This Row],[Vertex]],Vertices[],MATCH("ID",Vertices[[#Headers],[Vertex]:[Vertex Content Word Count]],0),FALSE)</f>
        <v>401</v>
      </c>
    </row>
    <row r="196" spans="1:3" ht="15">
      <c r="A196" s="78" t="s">
        <v>5083</v>
      </c>
      <c r="B196" s="86" t="s">
        <v>605</v>
      </c>
      <c r="C196" s="78">
        <f>VLOOKUP(GroupVertices[[#This Row],[Vertex]],Vertices[],MATCH("ID",Vertices[[#Headers],[Vertex]:[Vertex Content Word Count]],0),FALSE)</f>
        <v>400</v>
      </c>
    </row>
    <row r="197" spans="1:3" ht="15">
      <c r="A197" s="78" t="s">
        <v>5083</v>
      </c>
      <c r="B197" s="86" t="s">
        <v>604</v>
      </c>
      <c r="C197" s="78">
        <f>VLOOKUP(GroupVertices[[#This Row],[Vertex]],Vertices[],MATCH("ID",Vertices[[#Headers],[Vertex]:[Vertex Content Word Count]],0),FALSE)</f>
        <v>399</v>
      </c>
    </row>
    <row r="198" spans="1:3" ht="15">
      <c r="A198" s="78" t="s">
        <v>5083</v>
      </c>
      <c r="B198" s="86" t="s">
        <v>603</v>
      </c>
      <c r="C198" s="78">
        <f>VLOOKUP(GroupVertices[[#This Row],[Vertex]],Vertices[],MATCH("ID",Vertices[[#Headers],[Vertex]:[Vertex Content Word Count]],0),FALSE)</f>
        <v>398</v>
      </c>
    </row>
    <row r="199" spans="1:3" ht="15">
      <c r="A199" s="78" t="s">
        <v>5083</v>
      </c>
      <c r="B199" s="86" t="s">
        <v>602</v>
      </c>
      <c r="C199" s="78">
        <f>VLOOKUP(GroupVertices[[#This Row],[Vertex]],Vertices[],MATCH("ID",Vertices[[#Headers],[Vertex]:[Vertex Content Word Count]],0),FALSE)</f>
        <v>397</v>
      </c>
    </row>
    <row r="200" spans="1:3" ht="15">
      <c r="A200" s="78" t="s">
        <v>5083</v>
      </c>
      <c r="B200" s="86" t="s">
        <v>601</v>
      </c>
      <c r="C200" s="78">
        <f>VLOOKUP(GroupVertices[[#This Row],[Vertex]],Vertices[],MATCH("ID",Vertices[[#Headers],[Vertex]:[Vertex Content Word Count]],0),FALSE)</f>
        <v>396</v>
      </c>
    </row>
    <row r="201" spans="1:3" ht="15">
      <c r="A201" s="78" t="s">
        <v>5083</v>
      </c>
      <c r="B201" s="86" t="s">
        <v>600</v>
      </c>
      <c r="C201" s="78">
        <f>VLOOKUP(GroupVertices[[#This Row],[Vertex]],Vertices[],MATCH("ID",Vertices[[#Headers],[Vertex]:[Vertex Content Word Count]],0),FALSE)</f>
        <v>395</v>
      </c>
    </row>
    <row r="202" spans="1:3" ht="15">
      <c r="A202" s="78" t="s">
        <v>5083</v>
      </c>
      <c r="B202" s="86" t="s">
        <v>595</v>
      </c>
      <c r="C202" s="78">
        <f>VLOOKUP(GroupVertices[[#This Row],[Vertex]],Vertices[],MATCH("ID",Vertices[[#Headers],[Vertex]:[Vertex Content Word Count]],0),FALSE)</f>
        <v>392</v>
      </c>
    </row>
    <row r="203" spans="1:3" ht="15">
      <c r="A203" s="78" t="s">
        <v>5083</v>
      </c>
      <c r="B203" s="86" t="s">
        <v>594</v>
      </c>
      <c r="C203" s="78">
        <f>VLOOKUP(GroupVertices[[#This Row],[Vertex]],Vertices[],MATCH("ID",Vertices[[#Headers],[Vertex]:[Vertex Content Word Count]],0),FALSE)</f>
        <v>391</v>
      </c>
    </row>
    <row r="204" spans="1:3" ht="15">
      <c r="A204" s="78" t="s">
        <v>5083</v>
      </c>
      <c r="B204" s="86" t="s">
        <v>593</v>
      </c>
      <c r="C204" s="78">
        <f>VLOOKUP(GroupVertices[[#This Row],[Vertex]],Vertices[],MATCH("ID",Vertices[[#Headers],[Vertex]:[Vertex Content Word Count]],0),FALSE)</f>
        <v>390</v>
      </c>
    </row>
    <row r="205" spans="1:3" ht="15">
      <c r="A205" s="78" t="s">
        <v>5083</v>
      </c>
      <c r="B205" s="86" t="s">
        <v>592</v>
      </c>
      <c r="C205" s="78">
        <f>VLOOKUP(GroupVertices[[#This Row],[Vertex]],Vertices[],MATCH("ID",Vertices[[#Headers],[Vertex]:[Vertex Content Word Count]],0),FALSE)</f>
        <v>389</v>
      </c>
    </row>
    <row r="206" spans="1:3" ht="15">
      <c r="A206" s="78" t="s">
        <v>5083</v>
      </c>
      <c r="B206" s="86" t="s">
        <v>589</v>
      </c>
      <c r="C206" s="78">
        <f>VLOOKUP(GroupVertices[[#This Row],[Vertex]],Vertices[],MATCH("ID",Vertices[[#Headers],[Vertex]:[Vertex Content Word Count]],0),FALSE)</f>
        <v>387</v>
      </c>
    </row>
    <row r="207" spans="1:3" ht="15">
      <c r="A207" s="78" t="s">
        <v>5083</v>
      </c>
      <c r="B207" s="86" t="s">
        <v>588</v>
      </c>
      <c r="C207" s="78">
        <f>VLOOKUP(GroupVertices[[#This Row],[Vertex]],Vertices[],MATCH("ID",Vertices[[#Headers],[Vertex]:[Vertex Content Word Count]],0),FALSE)</f>
        <v>386</v>
      </c>
    </row>
    <row r="208" spans="1:3" ht="15">
      <c r="A208" s="78" t="s">
        <v>5083</v>
      </c>
      <c r="B208" s="86" t="s">
        <v>587</v>
      </c>
      <c r="C208" s="78">
        <f>VLOOKUP(GroupVertices[[#This Row],[Vertex]],Vertices[],MATCH("ID",Vertices[[#Headers],[Vertex]:[Vertex Content Word Count]],0),FALSE)</f>
        <v>385</v>
      </c>
    </row>
    <row r="209" spans="1:3" ht="15">
      <c r="A209" s="78" t="s">
        <v>5083</v>
      </c>
      <c r="B209" s="86" t="s">
        <v>586</v>
      </c>
      <c r="C209" s="78">
        <f>VLOOKUP(GroupVertices[[#This Row],[Vertex]],Vertices[],MATCH("ID",Vertices[[#Headers],[Vertex]:[Vertex Content Word Count]],0),FALSE)</f>
        <v>384</v>
      </c>
    </row>
    <row r="210" spans="1:3" ht="15">
      <c r="A210" s="78" t="s">
        <v>5083</v>
      </c>
      <c r="B210" s="86" t="s">
        <v>585</v>
      </c>
      <c r="C210" s="78">
        <f>VLOOKUP(GroupVertices[[#This Row],[Vertex]],Vertices[],MATCH("ID",Vertices[[#Headers],[Vertex]:[Vertex Content Word Count]],0),FALSE)</f>
        <v>383</v>
      </c>
    </row>
    <row r="211" spans="1:3" ht="15">
      <c r="A211" s="78" t="s">
        <v>5083</v>
      </c>
      <c r="B211" s="86" t="s">
        <v>584</v>
      </c>
      <c r="C211" s="78">
        <f>VLOOKUP(GroupVertices[[#This Row],[Vertex]],Vertices[],MATCH("ID",Vertices[[#Headers],[Vertex]:[Vertex Content Word Count]],0),FALSE)</f>
        <v>382</v>
      </c>
    </row>
    <row r="212" spans="1:3" ht="15">
      <c r="A212" s="78" t="s">
        <v>5083</v>
      </c>
      <c r="B212" s="86" t="s">
        <v>583</v>
      </c>
      <c r="C212" s="78">
        <f>VLOOKUP(GroupVertices[[#This Row],[Vertex]],Vertices[],MATCH("ID",Vertices[[#Headers],[Vertex]:[Vertex Content Word Count]],0),FALSE)</f>
        <v>381</v>
      </c>
    </row>
    <row r="213" spans="1:3" ht="15">
      <c r="A213" s="78" t="s">
        <v>5083</v>
      </c>
      <c r="B213" s="86" t="s">
        <v>580</v>
      </c>
      <c r="C213" s="78">
        <f>VLOOKUP(GroupVertices[[#This Row],[Vertex]],Vertices[],MATCH("ID",Vertices[[#Headers],[Vertex]:[Vertex Content Word Count]],0),FALSE)</f>
        <v>379</v>
      </c>
    </row>
    <row r="214" spans="1:3" ht="15">
      <c r="A214" s="78" t="s">
        <v>5083</v>
      </c>
      <c r="B214" s="86" t="s">
        <v>579</v>
      </c>
      <c r="C214" s="78">
        <f>VLOOKUP(GroupVertices[[#This Row],[Vertex]],Vertices[],MATCH("ID",Vertices[[#Headers],[Vertex]:[Vertex Content Word Count]],0),FALSE)</f>
        <v>378</v>
      </c>
    </row>
    <row r="215" spans="1:3" ht="15">
      <c r="A215" s="78" t="s">
        <v>5083</v>
      </c>
      <c r="B215" s="86" t="s">
        <v>578</v>
      </c>
      <c r="C215" s="78">
        <f>VLOOKUP(GroupVertices[[#This Row],[Vertex]],Vertices[],MATCH("ID",Vertices[[#Headers],[Vertex]:[Vertex Content Word Count]],0),FALSE)</f>
        <v>377</v>
      </c>
    </row>
    <row r="216" spans="1:3" ht="15">
      <c r="A216" s="78" t="s">
        <v>5083</v>
      </c>
      <c r="B216" s="86" t="s">
        <v>577</v>
      </c>
      <c r="C216" s="78">
        <f>VLOOKUP(GroupVertices[[#This Row],[Vertex]],Vertices[],MATCH("ID",Vertices[[#Headers],[Vertex]:[Vertex Content Word Count]],0),FALSE)</f>
        <v>376</v>
      </c>
    </row>
    <row r="217" spans="1:3" ht="15">
      <c r="A217" s="78" t="s">
        <v>5083</v>
      </c>
      <c r="B217" s="86" t="s">
        <v>575</v>
      </c>
      <c r="C217" s="78">
        <f>VLOOKUP(GroupVertices[[#This Row],[Vertex]],Vertices[],MATCH("ID",Vertices[[#Headers],[Vertex]:[Vertex Content Word Count]],0),FALSE)</f>
        <v>374</v>
      </c>
    </row>
    <row r="218" spans="1:3" ht="15">
      <c r="A218" s="78" t="s">
        <v>5083</v>
      </c>
      <c r="B218" s="86" t="s">
        <v>574</v>
      </c>
      <c r="C218" s="78">
        <f>VLOOKUP(GroupVertices[[#This Row],[Vertex]],Vertices[],MATCH("ID",Vertices[[#Headers],[Vertex]:[Vertex Content Word Count]],0),FALSE)</f>
        <v>373</v>
      </c>
    </row>
    <row r="219" spans="1:3" ht="15">
      <c r="A219" s="78" t="s">
        <v>5083</v>
      </c>
      <c r="B219" s="86" t="s">
        <v>573</v>
      </c>
      <c r="C219" s="78">
        <f>VLOOKUP(GroupVertices[[#This Row],[Vertex]],Vertices[],MATCH("ID",Vertices[[#Headers],[Vertex]:[Vertex Content Word Count]],0),FALSE)</f>
        <v>372</v>
      </c>
    </row>
    <row r="220" spans="1:3" ht="15">
      <c r="A220" s="78" t="s">
        <v>5083</v>
      </c>
      <c r="B220" s="86" t="s">
        <v>572</v>
      </c>
      <c r="C220" s="78">
        <f>VLOOKUP(GroupVertices[[#This Row],[Vertex]],Vertices[],MATCH("ID",Vertices[[#Headers],[Vertex]:[Vertex Content Word Count]],0),FALSE)</f>
        <v>371</v>
      </c>
    </row>
    <row r="221" spans="1:3" ht="15">
      <c r="A221" s="78" t="s">
        <v>5083</v>
      </c>
      <c r="B221" s="86" t="s">
        <v>571</v>
      </c>
      <c r="C221" s="78">
        <f>VLOOKUP(GroupVertices[[#This Row],[Vertex]],Vertices[],MATCH("ID",Vertices[[#Headers],[Vertex]:[Vertex Content Word Count]],0),FALSE)</f>
        <v>370</v>
      </c>
    </row>
    <row r="222" spans="1:3" ht="15">
      <c r="A222" s="78" t="s">
        <v>5083</v>
      </c>
      <c r="B222" s="86" t="s">
        <v>570</v>
      </c>
      <c r="C222" s="78">
        <f>VLOOKUP(GroupVertices[[#This Row],[Vertex]],Vertices[],MATCH("ID",Vertices[[#Headers],[Vertex]:[Vertex Content Word Count]],0),FALSE)</f>
        <v>369</v>
      </c>
    </row>
    <row r="223" spans="1:3" ht="15">
      <c r="A223" s="78" t="s">
        <v>5083</v>
      </c>
      <c r="B223" s="86" t="s">
        <v>569</v>
      </c>
      <c r="C223" s="78">
        <f>VLOOKUP(GroupVertices[[#This Row],[Vertex]],Vertices[],MATCH("ID",Vertices[[#Headers],[Vertex]:[Vertex Content Word Count]],0),FALSE)</f>
        <v>368</v>
      </c>
    </row>
    <row r="224" spans="1:3" ht="15">
      <c r="A224" s="78" t="s">
        <v>5083</v>
      </c>
      <c r="B224" s="86" t="s">
        <v>568</v>
      </c>
      <c r="C224" s="78">
        <f>VLOOKUP(GroupVertices[[#This Row],[Vertex]],Vertices[],MATCH("ID",Vertices[[#Headers],[Vertex]:[Vertex Content Word Count]],0),FALSE)</f>
        <v>367</v>
      </c>
    </row>
    <row r="225" spans="1:3" ht="15">
      <c r="A225" s="78" t="s">
        <v>5083</v>
      </c>
      <c r="B225" s="86" t="s">
        <v>567</v>
      </c>
      <c r="C225" s="78">
        <f>VLOOKUP(GroupVertices[[#This Row],[Vertex]],Vertices[],MATCH("ID",Vertices[[#Headers],[Vertex]:[Vertex Content Word Count]],0),FALSE)</f>
        <v>366</v>
      </c>
    </row>
    <row r="226" spans="1:3" ht="15">
      <c r="A226" s="78" t="s">
        <v>5083</v>
      </c>
      <c r="B226" s="86" t="s">
        <v>566</v>
      </c>
      <c r="C226" s="78">
        <f>VLOOKUP(GroupVertices[[#This Row],[Vertex]],Vertices[],MATCH("ID",Vertices[[#Headers],[Vertex]:[Vertex Content Word Count]],0),FALSE)</f>
        <v>365</v>
      </c>
    </row>
    <row r="227" spans="1:3" ht="15">
      <c r="A227" s="78" t="s">
        <v>5083</v>
      </c>
      <c r="B227" s="86" t="s">
        <v>563</v>
      </c>
      <c r="C227" s="78">
        <f>VLOOKUP(GroupVertices[[#This Row],[Vertex]],Vertices[],MATCH("ID",Vertices[[#Headers],[Vertex]:[Vertex Content Word Count]],0),FALSE)</f>
        <v>362</v>
      </c>
    </row>
    <row r="228" spans="1:3" ht="15">
      <c r="A228" s="78" t="s">
        <v>5083</v>
      </c>
      <c r="B228" s="86" t="s">
        <v>562</v>
      </c>
      <c r="C228" s="78">
        <f>VLOOKUP(GroupVertices[[#This Row],[Vertex]],Vertices[],MATCH("ID",Vertices[[#Headers],[Vertex]:[Vertex Content Word Count]],0),FALSE)</f>
        <v>361</v>
      </c>
    </row>
    <row r="229" spans="1:3" ht="15">
      <c r="A229" s="78" t="s">
        <v>5083</v>
      </c>
      <c r="B229" s="86" t="s">
        <v>561</v>
      </c>
      <c r="C229" s="78">
        <f>VLOOKUP(GroupVertices[[#This Row],[Vertex]],Vertices[],MATCH("ID",Vertices[[#Headers],[Vertex]:[Vertex Content Word Count]],0),FALSE)</f>
        <v>360</v>
      </c>
    </row>
    <row r="230" spans="1:3" ht="15">
      <c r="A230" s="78" t="s">
        <v>5083</v>
      </c>
      <c r="B230" s="86" t="s">
        <v>560</v>
      </c>
      <c r="C230" s="78">
        <f>VLOOKUP(GroupVertices[[#This Row],[Vertex]],Vertices[],MATCH("ID",Vertices[[#Headers],[Vertex]:[Vertex Content Word Count]],0),FALSE)</f>
        <v>359</v>
      </c>
    </row>
    <row r="231" spans="1:3" ht="15">
      <c r="A231" s="78" t="s">
        <v>5083</v>
      </c>
      <c r="B231" s="86" t="s">
        <v>559</v>
      </c>
      <c r="C231" s="78">
        <f>VLOOKUP(GroupVertices[[#This Row],[Vertex]],Vertices[],MATCH("ID",Vertices[[#Headers],[Vertex]:[Vertex Content Word Count]],0),FALSE)</f>
        <v>358</v>
      </c>
    </row>
    <row r="232" spans="1:3" ht="15">
      <c r="A232" s="78" t="s">
        <v>5083</v>
      </c>
      <c r="B232" s="86" t="s">
        <v>558</v>
      </c>
      <c r="C232" s="78">
        <f>VLOOKUP(GroupVertices[[#This Row],[Vertex]],Vertices[],MATCH("ID",Vertices[[#Headers],[Vertex]:[Vertex Content Word Count]],0),FALSE)</f>
        <v>357</v>
      </c>
    </row>
    <row r="233" spans="1:3" ht="15">
      <c r="A233" s="78" t="s">
        <v>5083</v>
      </c>
      <c r="B233" s="86" t="s">
        <v>557</v>
      </c>
      <c r="C233" s="78">
        <f>VLOOKUP(GroupVertices[[#This Row],[Vertex]],Vertices[],MATCH("ID",Vertices[[#Headers],[Vertex]:[Vertex Content Word Count]],0),FALSE)</f>
        <v>356</v>
      </c>
    </row>
    <row r="234" spans="1:3" ht="15">
      <c r="A234" s="78" t="s">
        <v>5083</v>
      </c>
      <c r="B234" s="86" t="s">
        <v>555</v>
      </c>
      <c r="C234" s="78">
        <f>VLOOKUP(GroupVertices[[#This Row],[Vertex]],Vertices[],MATCH("ID",Vertices[[#Headers],[Vertex]:[Vertex Content Word Count]],0),FALSE)</f>
        <v>354</v>
      </c>
    </row>
    <row r="235" spans="1:3" ht="15">
      <c r="A235" s="78" t="s">
        <v>5083</v>
      </c>
      <c r="B235" s="86" t="s">
        <v>554</v>
      </c>
      <c r="C235" s="78">
        <f>VLOOKUP(GroupVertices[[#This Row],[Vertex]],Vertices[],MATCH("ID",Vertices[[#Headers],[Vertex]:[Vertex Content Word Count]],0),FALSE)</f>
        <v>353</v>
      </c>
    </row>
    <row r="236" spans="1:3" ht="15">
      <c r="A236" s="78" t="s">
        <v>5083</v>
      </c>
      <c r="B236" s="86" t="s">
        <v>553</v>
      </c>
      <c r="C236" s="78">
        <f>VLOOKUP(GroupVertices[[#This Row],[Vertex]],Vertices[],MATCH("ID",Vertices[[#Headers],[Vertex]:[Vertex Content Word Count]],0),FALSE)</f>
        <v>352</v>
      </c>
    </row>
    <row r="237" spans="1:3" ht="15">
      <c r="A237" s="78" t="s">
        <v>5083</v>
      </c>
      <c r="B237" s="86" t="s">
        <v>551</v>
      </c>
      <c r="C237" s="78">
        <f>VLOOKUP(GroupVertices[[#This Row],[Vertex]],Vertices[],MATCH("ID",Vertices[[#Headers],[Vertex]:[Vertex Content Word Count]],0),FALSE)</f>
        <v>350</v>
      </c>
    </row>
    <row r="238" spans="1:3" ht="15">
      <c r="A238" s="78" t="s">
        <v>5083</v>
      </c>
      <c r="B238" s="86" t="s">
        <v>550</v>
      </c>
      <c r="C238" s="78">
        <f>VLOOKUP(GroupVertices[[#This Row],[Vertex]],Vertices[],MATCH("ID",Vertices[[#Headers],[Vertex]:[Vertex Content Word Count]],0),FALSE)</f>
        <v>349</v>
      </c>
    </row>
    <row r="239" spans="1:3" ht="15">
      <c r="A239" s="78" t="s">
        <v>5083</v>
      </c>
      <c r="B239" s="86" t="s">
        <v>549</v>
      </c>
      <c r="C239" s="78">
        <f>VLOOKUP(GroupVertices[[#This Row],[Vertex]],Vertices[],MATCH("ID",Vertices[[#Headers],[Vertex]:[Vertex Content Word Count]],0),FALSE)</f>
        <v>348</v>
      </c>
    </row>
    <row r="240" spans="1:3" ht="15">
      <c r="A240" s="78" t="s">
        <v>5083</v>
      </c>
      <c r="B240" s="86" t="s">
        <v>548</v>
      </c>
      <c r="C240" s="78">
        <f>VLOOKUP(GroupVertices[[#This Row],[Vertex]],Vertices[],MATCH("ID",Vertices[[#Headers],[Vertex]:[Vertex Content Word Count]],0),FALSE)</f>
        <v>347</v>
      </c>
    </row>
    <row r="241" spans="1:3" ht="15">
      <c r="A241" s="78" t="s">
        <v>5083</v>
      </c>
      <c r="B241" s="86" t="s">
        <v>547</v>
      </c>
      <c r="C241" s="78">
        <f>VLOOKUP(GroupVertices[[#This Row],[Vertex]],Vertices[],MATCH("ID",Vertices[[#Headers],[Vertex]:[Vertex Content Word Count]],0),FALSE)</f>
        <v>346</v>
      </c>
    </row>
    <row r="242" spans="1:3" ht="15">
      <c r="A242" s="78" t="s">
        <v>5083</v>
      </c>
      <c r="B242" s="86" t="s">
        <v>546</v>
      </c>
      <c r="C242" s="78">
        <f>VLOOKUP(GroupVertices[[#This Row],[Vertex]],Vertices[],MATCH("ID",Vertices[[#Headers],[Vertex]:[Vertex Content Word Count]],0),FALSE)</f>
        <v>345</v>
      </c>
    </row>
    <row r="243" spans="1:3" ht="15">
      <c r="A243" s="78" t="s">
        <v>5083</v>
      </c>
      <c r="B243" s="86" t="s">
        <v>545</v>
      </c>
      <c r="C243" s="78">
        <f>VLOOKUP(GroupVertices[[#This Row],[Vertex]],Vertices[],MATCH("ID",Vertices[[#Headers],[Vertex]:[Vertex Content Word Count]],0),FALSE)</f>
        <v>344</v>
      </c>
    </row>
    <row r="244" spans="1:3" ht="15">
      <c r="A244" s="78" t="s">
        <v>5083</v>
      </c>
      <c r="B244" s="86" t="s">
        <v>544</v>
      </c>
      <c r="C244" s="78">
        <f>VLOOKUP(GroupVertices[[#This Row],[Vertex]],Vertices[],MATCH("ID",Vertices[[#Headers],[Vertex]:[Vertex Content Word Count]],0),FALSE)</f>
        <v>343</v>
      </c>
    </row>
    <row r="245" spans="1:3" ht="15">
      <c r="A245" s="78" t="s">
        <v>5083</v>
      </c>
      <c r="B245" s="86" t="s">
        <v>543</v>
      </c>
      <c r="C245" s="78">
        <f>VLOOKUP(GroupVertices[[#This Row],[Vertex]],Vertices[],MATCH("ID",Vertices[[#Headers],[Vertex]:[Vertex Content Word Count]],0),FALSE)</f>
        <v>342</v>
      </c>
    </row>
    <row r="246" spans="1:3" ht="15">
      <c r="A246" s="78" t="s">
        <v>5083</v>
      </c>
      <c r="B246" s="86" t="s">
        <v>542</v>
      </c>
      <c r="C246" s="78">
        <f>VLOOKUP(GroupVertices[[#This Row],[Vertex]],Vertices[],MATCH("ID",Vertices[[#Headers],[Vertex]:[Vertex Content Word Count]],0),FALSE)</f>
        <v>341</v>
      </c>
    </row>
    <row r="247" spans="1:3" ht="15">
      <c r="A247" s="78" t="s">
        <v>5083</v>
      </c>
      <c r="B247" s="86" t="s">
        <v>538</v>
      </c>
      <c r="C247" s="78">
        <f>VLOOKUP(GroupVertices[[#This Row],[Vertex]],Vertices[],MATCH("ID",Vertices[[#Headers],[Vertex]:[Vertex Content Word Count]],0),FALSE)</f>
        <v>335</v>
      </c>
    </row>
    <row r="248" spans="1:3" ht="15">
      <c r="A248" s="78" t="s">
        <v>5083</v>
      </c>
      <c r="B248" s="86" t="s">
        <v>537</v>
      </c>
      <c r="C248" s="78">
        <f>VLOOKUP(GroupVertices[[#This Row],[Vertex]],Vertices[],MATCH("ID",Vertices[[#Headers],[Vertex]:[Vertex Content Word Count]],0),FALSE)</f>
        <v>334</v>
      </c>
    </row>
    <row r="249" spans="1:3" ht="15">
      <c r="A249" s="78" t="s">
        <v>5083</v>
      </c>
      <c r="B249" s="86" t="s">
        <v>536</v>
      </c>
      <c r="C249" s="78">
        <f>VLOOKUP(GroupVertices[[#This Row],[Vertex]],Vertices[],MATCH("ID",Vertices[[#Headers],[Vertex]:[Vertex Content Word Count]],0),FALSE)</f>
        <v>333</v>
      </c>
    </row>
    <row r="250" spans="1:3" ht="15">
      <c r="A250" s="78" t="s">
        <v>5083</v>
      </c>
      <c r="B250" s="86" t="s">
        <v>535</v>
      </c>
      <c r="C250" s="78">
        <f>VLOOKUP(GroupVertices[[#This Row],[Vertex]],Vertices[],MATCH("ID",Vertices[[#Headers],[Vertex]:[Vertex Content Word Count]],0),FALSE)</f>
        <v>332</v>
      </c>
    </row>
    <row r="251" spans="1:3" ht="15">
      <c r="A251" s="78" t="s">
        <v>5083</v>
      </c>
      <c r="B251" s="86" t="s">
        <v>533</v>
      </c>
      <c r="C251" s="78">
        <f>VLOOKUP(GroupVertices[[#This Row],[Vertex]],Vertices[],MATCH("ID",Vertices[[#Headers],[Vertex]:[Vertex Content Word Count]],0),FALSE)</f>
        <v>330</v>
      </c>
    </row>
    <row r="252" spans="1:3" ht="15">
      <c r="A252" s="78" t="s">
        <v>5083</v>
      </c>
      <c r="B252" s="86" t="s">
        <v>532</v>
      </c>
      <c r="C252" s="78">
        <f>VLOOKUP(GroupVertices[[#This Row],[Vertex]],Vertices[],MATCH("ID",Vertices[[#Headers],[Vertex]:[Vertex Content Word Count]],0),FALSE)</f>
        <v>329</v>
      </c>
    </row>
    <row r="253" spans="1:3" ht="15">
      <c r="A253" s="78" t="s">
        <v>5083</v>
      </c>
      <c r="B253" s="86" t="s">
        <v>531</v>
      </c>
      <c r="C253" s="78">
        <f>VLOOKUP(GroupVertices[[#This Row],[Vertex]],Vertices[],MATCH("ID",Vertices[[#Headers],[Vertex]:[Vertex Content Word Count]],0),FALSE)</f>
        <v>328</v>
      </c>
    </row>
    <row r="254" spans="1:3" ht="15">
      <c r="A254" s="78" t="s">
        <v>5083</v>
      </c>
      <c r="B254" s="86" t="s">
        <v>530</v>
      </c>
      <c r="C254" s="78">
        <f>VLOOKUP(GroupVertices[[#This Row],[Vertex]],Vertices[],MATCH("ID",Vertices[[#Headers],[Vertex]:[Vertex Content Word Count]],0),FALSE)</f>
        <v>327</v>
      </c>
    </row>
    <row r="255" spans="1:3" ht="15">
      <c r="A255" s="78" t="s">
        <v>5083</v>
      </c>
      <c r="B255" s="86" t="s">
        <v>529</v>
      </c>
      <c r="C255" s="78">
        <f>VLOOKUP(GroupVertices[[#This Row],[Vertex]],Vertices[],MATCH("ID",Vertices[[#Headers],[Vertex]:[Vertex Content Word Count]],0),FALSE)</f>
        <v>326</v>
      </c>
    </row>
    <row r="256" spans="1:3" ht="15">
      <c r="A256" s="78" t="s">
        <v>5083</v>
      </c>
      <c r="B256" s="86" t="s">
        <v>528</v>
      </c>
      <c r="C256" s="78">
        <f>VLOOKUP(GroupVertices[[#This Row],[Vertex]],Vertices[],MATCH("ID",Vertices[[#Headers],[Vertex]:[Vertex Content Word Count]],0),FALSE)</f>
        <v>325</v>
      </c>
    </row>
    <row r="257" spans="1:3" ht="15">
      <c r="A257" s="78" t="s">
        <v>5083</v>
      </c>
      <c r="B257" s="86" t="s">
        <v>527</v>
      </c>
      <c r="C257" s="78">
        <f>VLOOKUP(GroupVertices[[#This Row],[Vertex]],Vertices[],MATCH("ID",Vertices[[#Headers],[Vertex]:[Vertex Content Word Count]],0),FALSE)</f>
        <v>324</v>
      </c>
    </row>
    <row r="258" spans="1:3" ht="15">
      <c r="A258" s="78" t="s">
        <v>5083</v>
      </c>
      <c r="B258" s="86" t="s">
        <v>525</v>
      </c>
      <c r="C258" s="78">
        <f>VLOOKUP(GroupVertices[[#This Row],[Vertex]],Vertices[],MATCH("ID",Vertices[[#Headers],[Vertex]:[Vertex Content Word Count]],0),FALSE)</f>
        <v>322</v>
      </c>
    </row>
    <row r="259" spans="1:3" ht="15">
      <c r="A259" s="78" t="s">
        <v>5083</v>
      </c>
      <c r="B259" s="86" t="s">
        <v>524</v>
      </c>
      <c r="C259" s="78">
        <f>VLOOKUP(GroupVertices[[#This Row],[Vertex]],Vertices[],MATCH("ID",Vertices[[#Headers],[Vertex]:[Vertex Content Word Count]],0),FALSE)</f>
        <v>321</v>
      </c>
    </row>
    <row r="260" spans="1:3" ht="15">
      <c r="A260" s="78" t="s">
        <v>5083</v>
      </c>
      <c r="B260" s="86" t="s">
        <v>523</v>
      </c>
      <c r="C260" s="78">
        <f>VLOOKUP(GroupVertices[[#This Row],[Vertex]],Vertices[],MATCH("ID",Vertices[[#Headers],[Vertex]:[Vertex Content Word Count]],0),FALSE)</f>
        <v>320</v>
      </c>
    </row>
    <row r="261" spans="1:3" ht="15">
      <c r="A261" s="78" t="s">
        <v>5083</v>
      </c>
      <c r="B261" s="86" t="s">
        <v>522</v>
      </c>
      <c r="C261" s="78">
        <f>VLOOKUP(GroupVertices[[#This Row],[Vertex]],Vertices[],MATCH("ID",Vertices[[#Headers],[Vertex]:[Vertex Content Word Count]],0),FALSE)</f>
        <v>319</v>
      </c>
    </row>
    <row r="262" spans="1:3" ht="15">
      <c r="A262" s="78" t="s">
        <v>5083</v>
      </c>
      <c r="B262" s="86" t="s">
        <v>521</v>
      </c>
      <c r="C262" s="78">
        <f>VLOOKUP(GroupVertices[[#This Row],[Vertex]],Vertices[],MATCH("ID",Vertices[[#Headers],[Vertex]:[Vertex Content Word Count]],0),FALSE)</f>
        <v>318</v>
      </c>
    </row>
    <row r="263" spans="1:3" ht="15">
      <c r="A263" s="78" t="s">
        <v>5083</v>
      </c>
      <c r="B263" s="86" t="s">
        <v>520</v>
      </c>
      <c r="C263" s="78">
        <f>VLOOKUP(GroupVertices[[#This Row],[Vertex]],Vertices[],MATCH("ID",Vertices[[#Headers],[Vertex]:[Vertex Content Word Count]],0),FALSE)</f>
        <v>317</v>
      </c>
    </row>
    <row r="264" spans="1:3" ht="15">
      <c r="A264" s="78" t="s">
        <v>5083</v>
      </c>
      <c r="B264" s="86" t="s">
        <v>519</v>
      </c>
      <c r="C264" s="78">
        <f>VLOOKUP(GroupVertices[[#This Row],[Vertex]],Vertices[],MATCH("ID",Vertices[[#Headers],[Vertex]:[Vertex Content Word Count]],0),FALSE)</f>
        <v>316</v>
      </c>
    </row>
    <row r="265" spans="1:3" ht="15">
      <c r="A265" s="78" t="s">
        <v>5083</v>
      </c>
      <c r="B265" s="86" t="s">
        <v>518</v>
      </c>
      <c r="C265" s="78">
        <f>VLOOKUP(GroupVertices[[#This Row],[Vertex]],Vertices[],MATCH("ID",Vertices[[#Headers],[Vertex]:[Vertex Content Word Count]],0),FALSE)</f>
        <v>315</v>
      </c>
    </row>
    <row r="266" spans="1:3" ht="15">
      <c r="A266" s="78" t="s">
        <v>5083</v>
      </c>
      <c r="B266" s="86" t="s">
        <v>516</v>
      </c>
      <c r="C266" s="78">
        <f>VLOOKUP(GroupVertices[[#This Row],[Vertex]],Vertices[],MATCH("ID",Vertices[[#Headers],[Vertex]:[Vertex Content Word Count]],0),FALSE)</f>
        <v>313</v>
      </c>
    </row>
    <row r="267" spans="1:3" ht="15">
      <c r="A267" s="78" t="s">
        <v>5083</v>
      </c>
      <c r="B267" s="86" t="s">
        <v>512</v>
      </c>
      <c r="C267" s="78">
        <f>VLOOKUP(GroupVertices[[#This Row],[Vertex]],Vertices[],MATCH("ID",Vertices[[#Headers],[Vertex]:[Vertex Content Word Count]],0),FALSE)</f>
        <v>307</v>
      </c>
    </row>
    <row r="268" spans="1:3" ht="15">
      <c r="A268" s="78" t="s">
        <v>5083</v>
      </c>
      <c r="B268" s="86" t="s">
        <v>511</v>
      </c>
      <c r="C268" s="78">
        <f>VLOOKUP(GroupVertices[[#This Row],[Vertex]],Vertices[],MATCH("ID",Vertices[[#Headers],[Vertex]:[Vertex Content Word Count]],0),FALSE)</f>
        <v>306</v>
      </c>
    </row>
    <row r="269" spans="1:3" ht="15">
      <c r="A269" s="78" t="s">
        <v>5083</v>
      </c>
      <c r="B269" s="86" t="s">
        <v>510</v>
      </c>
      <c r="C269" s="78">
        <f>VLOOKUP(GroupVertices[[#This Row],[Vertex]],Vertices[],MATCH("ID",Vertices[[#Headers],[Vertex]:[Vertex Content Word Count]],0),FALSE)</f>
        <v>305</v>
      </c>
    </row>
    <row r="270" spans="1:3" ht="15">
      <c r="A270" s="78" t="s">
        <v>5083</v>
      </c>
      <c r="B270" s="86" t="s">
        <v>509</v>
      </c>
      <c r="C270" s="78">
        <f>VLOOKUP(GroupVertices[[#This Row],[Vertex]],Vertices[],MATCH("ID",Vertices[[#Headers],[Vertex]:[Vertex Content Word Count]],0),FALSE)</f>
        <v>304</v>
      </c>
    </row>
    <row r="271" spans="1:3" ht="15">
      <c r="A271" s="78" t="s">
        <v>5083</v>
      </c>
      <c r="B271" s="86" t="s">
        <v>508</v>
      </c>
      <c r="C271" s="78">
        <f>VLOOKUP(GroupVertices[[#This Row],[Vertex]],Vertices[],MATCH("ID",Vertices[[#Headers],[Vertex]:[Vertex Content Word Count]],0),FALSE)</f>
        <v>303</v>
      </c>
    </row>
    <row r="272" spans="1:3" ht="15">
      <c r="A272" s="78" t="s">
        <v>5083</v>
      </c>
      <c r="B272" s="86" t="s">
        <v>507</v>
      </c>
      <c r="C272" s="78">
        <f>VLOOKUP(GroupVertices[[#This Row],[Vertex]],Vertices[],MATCH("ID",Vertices[[#Headers],[Vertex]:[Vertex Content Word Count]],0),FALSE)</f>
        <v>302</v>
      </c>
    </row>
    <row r="273" spans="1:3" ht="15">
      <c r="A273" s="78" t="s">
        <v>5083</v>
      </c>
      <c r="B273" s="86" t="s">
        <v>506</v>
      </c>
      <c r="C273" s="78">
        <f>VLOOKUP(GroupVertices[[#This Row],[Vertex]],Vertices[],MATCH("ID",Vertices[[#Headers],[Vertex]:[Vertex Content Word Count]],0),FALSE)</f>
        <v>301</v>
      </c>
    </row>
    <row r="274" spans="1:3" ht="15">
      <c r="A274" s="78" t="s">
        <v>5083</v>
      </c>
      <c r="B274" s="86" t="s">
        <v>505</v>
      </c>
      <c r="C274" s="78">
        <f>VLOOKUP(GroupVertices[[#This Row],[Vertex]],Vertices[],MATCH("ID",Vertices[[#Headers],[Vertex]:[Vertex Content Word Count]],0),FALSE)</f>
        <v>300</v>
      </c>
    </row>
    <row r="275" spans="1:3" ht="15">
      <c r="A275" s="78" t="s">
        <v>5083</v>
      </c>
      <c r="B275" s="86" t="s">
        <v>504</v>
      </c>
      <c r="C275" s="78">
        <f>VLOOKUP(GroupVertices[[#This Row],[Vertex]],Vertices[],MATCH("ID",Vertices[[#Headers],[Vertex]:[Vertex Content Word Count]],0),FALSE)</f>
        <v>299</v>
      </c>
    </row>
    <row r="276" spans="1:3" ht="15">
      <c r="A276" s="78" t="s">
        <v>5083</v>
      </c>
      <c r="B276" s="86" t="s">
        <v>503</v>
      </c>
      <c r="C276" s="78">
        <f>VLOOKUP(GroupVertices[[#This Row],[Vertex]],Vertices[],MATCH("ID",Vertices[[#Headers],[Vertex]:[Vertex Content Word Count]],0),FALSE)</f>
        <v>298</v>
      </c>
    </row>
    <row r="277" spans="1:3" ht="15">
      <c r="A277" s="78" t="s">
        <v>5083</v>
      </c>
      <c r="B277" s="86" t="s">
        <v>502</v>
      </c>
      <c r="C277" s="78">
        <f>VLOOKUP(GroupVertices[[#This Row],[Vertex]],Vertices[],MATCH("ID",Vertices[[#Headers],[Vertex]:[Vertex Content Word Count]],0),FALSE)</f>
        <v>297</v>
      </c>
    </row>
    <row r="278" spans="1:3" ht="15">
      <c r="A278" s="78" t="s">
        <v>5083</v>
      </c>
      <c r="B278" s="86" t="s">
        <v>501</v>
      </c>
      <c r="C278" s="78">
        <f>VLOOKUP(GroupVertices[[#This Row],[Vertex]],Vertices[],MATCH("ID",Vertices[[#Headers],[Vertex]:[Vertex Content Word Count]],0),FALSE)</f>
        <v>296</v>
      </c>
    </row>
    <row r="279" spans="1:3" ht="15">
      <c r="A279" s="78" t="s">
        <v>5083</v>
      </c>
      <c r="B279" s="86" t="s">
        <v>499</v>
      </c>
      <c r="C279" s="78">
        <f>VLOOKUP(GroupVertices[[#This Row],[Vertex]],Vertices[],MATCH("ID",Vertices[[#Headers],[Vertex]:[Vertex Content Word Count]],0),FALSE)</f>
        <v>294</v>
      </c>
    </row>
    <row r="280" spans="1:3" ht="15">
      <c r="A280" s="78" t="s">
        <v>5083</v>
      </c>
      <c r="B280" s="86" t="s">
        <v>498</v>
      </c>
      <c r="C280" s="78">
        <f>VLOOKUP(GroupVertices[[#This Row],[Vertex]],Vertices[],MATCH("ID",Vertices[[#Headers],[Vertex]:[Vertex Content Word Count]],0),FALSE)</f>
        <v>293</v>
      </c>
    </row>
    <row r="281" spans="1:3" ht="15">
      <c r="A281" s="78" t="s">
        <v>5083</v>
      </c>
      <c r="B281" s="86" t="s">
        <v>497</v>
      </c>
      <c r="C281" s="78">
        <f>VLOOKUP(GroupVertices[[#This Row],[Vertex]],Vertices[],MATCH("ID",Vertices[[#Headers],[Vertex]:[Vertex Content Word Count]],0),FALSE)</f>
        <v>292</v>
      </c>
    </row>
    <row r="282" spans="1:3" ht="15">
      <c r="A282" s="78" t="s">
        <v>5083</v>
      </c>
      <c r="B282" s="86" t="s">
        <v>496</v>
      </c>
      <c r="C282" s="78">
        <f>VLOOKUP(GroupVertices[[#This Row],[Vertex]],Vertices[],MATCH("ID",Vertices[[#Headers],[Vertex]:[Vertex Content Word Count]],0),FALSE)</f>
        <v>291</v>
      </c>
    </row>
    <row r="283" spans="1:3" ht="15">
      <c r="A283" s="78" t="s">
        <v>5083</v>
      </c>
      <c r="B283" s="86" t="s">
        <v>495</v>
      </c>
      <c r="C283" s="78">
        <f>VLOOKUP(GroupVertices[[#This Row],[Vertex]],Vertices[],MATCH("ID",Vertices[[#Headers],[Vertex]:[Vertex Content Word Count]],0),FALSE)</f>
        <v>290</v>
      </c>
    </row>
    <row r="284" spans="1:3" ht="15">
      <c r="A284" s="78" t="s">
        <v>5083</v>
      </c>
      <c r="B284" s="86" t="s">
        <v>494</v>
      </c>
      <c r="C284" s="78">
        <f>VLOOKUP(GroupVertices[[#This Row],[Vertex]],Vertices[],MATCH("ID",Vertices[[#Headers],[Vertex]:[Vertex Content Word Count]],0),FALSE)</f>
        <v>289</v>
      </c>
    </row>
    <row r="285" spans="1:3" ht="15">
      <c r="A285" s="78" t="s">
        <v>5083</v>
      </c>
      <c r="B285" s="86" t="s">
        <v>493</v>
      </c>
      <c r="C285" s="78">
        <f>VLOOKUP(GroupVertices[[#This Row],[Vertex]],Vertices[],MATCH("ID",Vertices[[#Headers],[Vertex]:[Vertex Content Word Count]],0),FALSE)</f>
        <v>288</v>
      </c>
    </row>
    <row r="286" spans="1:3" ht="15">
      <c r="A286" s="78" t="s">
        <v>5083</v>
      </c>
      <c r="B286" s="86" t="s">
        <v>492</v>
      </c>
      <c r="C286" s="78">
        <f>VLOOKUP(GroupVertices[[#This Row],[Vertex]],Vertices[],MATCH("ID",Vertices[[#Headers],[Vertex]:[Vertex Content Word Count]],0),FALSE)</f>
        <v>287</v>
      </c>
    </row>
    <row r="287" spans="1:3" ht="15">
      <c r="A287" s="78" t="s">
        <v>5083</v>
      </c>
      <c r="B287" s="86" t="s">
        <v>491</v>
      </c>
      <c r="C287" s="78">
        <f>VLOOKUP(GroupVertices[[#This Row],[Vertex]],Vertices[],MATCH("ID",Vertices[[#Headers],[Vertex]:[Vertex Content Word Count]],0),FALSE)</f>
        <v>286</v>
      </c>
    </row>
    <row r="288" spans="1:3" ht="15">
      <c r="A288" s="78" t="s">
        <v>5083</v>
      </c>
      <c r="B288" s="86" t="s">
        <v>490</v>
      </c>
      <c r="C288" s="78">
        <f>VLOOKUP(GroupVertices[[#This Row],[Vertex]],Vertices[],MATCH("ID",Vertices[[#Headers],[Vertex]:[Vertex Content Word Count]],0),FALSE)</f>
        <v>285</v>
      </c>
    </row>
    <row r="289" spans="1:3" ht="15">
      <c r="A289" s="78" t="s">
        <v>5083</v>
      </c>
      <c r="B289" s="86" t="s">
        <v>489</v>
      </c>
      <c r="C289" s="78">
        <f>VLOOKUP(GroupVertices[[#This Row],[Vertex]],Vertices[],MATCH("ID",Vertices[[#Headers],[Vertex]:[Vertex Content Word Count]],0),FALSE)</f>
        <v>284</v>
      </c>
    </row>
    <row r="290" spans="1:3" ht="15">
      <c r="A290" s="78" t="s">
        <v>5083</v>
      </c>
      <c r="B290" s="86" t="s">
        <v>488</v>
      </c>
      <c r="C290" s="78">
        <f>VLOOKUP(GroupVertices[[#This Row],[Vertex]],Vertices[],MATCH("ID",Vertices[[#Headers],[Vertex]:[Vertex Content Word Count]],0),FALSE)</f>
        <v>283</v>
      </c>
    </row>
    <row r="291" spans="1:3" ht="15">
      <c r="A291" s="78" t="s">
        <v>5083</v>
      </c>
      <c r="B291" s="86" t="s">
        <v>487</v>
      </c>
      <c r="C291" s="78">
        <f>VLOOKUP(GroupVertices[[#This Row],[Vertex]],Vertices[],MATCH("ID",Vertices[[#Headers],[Vertex]:[Vertex Content Word Count]],0),FALSE)</f>
        <v>282</v>
      </c>
    </row>
    <row r="292" spans="1:3" ht="15">
      <c r="A292" s="78" t="s">
        <v>5083</v>
      </c>
      <c r="B292" s="86" t="s">
        <v>486</v>
      </c>
      <c r="C292" s="78">
        <f>VLOOKUP(GroupVertices[[#This Row],[Vertex]],Vertices[],MATCH("ID",Vertices[[#Headers],[Vertex]:[Vertex Content Word Count]],0),FALSE)</f>
        <v>281</v>
      </c>
    </row>
    <row r="293" spans="1:3" ht="15">
      <c r="A293" s="78" t="s">
        <v>5083</v>
      </c>
      <c r="B293" s="86" t="s">
        <v>485</v>
      </c>
      <c r="C293" s="78">
        <f>VLOOKUP(GroupVertices[[#This Row],[Vertex]],Vertices[],MATCH("ID",Vertices[[#Headers],[Vertex]:[Vertex Content Word Count]],0),FALSE)</f>
        <v>280</v>
      </c>
    </row>
    <row r="294" spans="1:3" ht="15">
      <c r="A294" s="78" t="s">
        <v>5083</v>
      </c>
      <c r="B294" s="86" t="s">
        <v>484</v>
      </c>
      <c r="C294" s="78">
        <f>VLOOKUP(GroupVertices[[#This Row],[Vertex]],Vertices[],MATCH("ID",Vertices[[#Headers],[Vertex]:[Vertex Content Word Count]],0),FALSE)</f>
        <v>279</v>
      </c>
    </row>
    <row r="295" spans="1:3" ht="15">
      <c r="A295" s="78" t="s">
        <v>5083</v>
      </c>
      <c r="B295" s="86" t="s">
        <v>483</v>
      </c>
      <c r="C295" s="78">
        <f>VLOOKUP(GroupVertices[[#This Row],[Vertex]],Vertices[],MATCH("ID",Vertices[[#Headers],[Vertex]:[Vertex Content Word Count]],0),FALSE)</f>
        <v>278</v>
      </c>
    </row>
    <row r="296" spans="1:3" ht="15">
      <c r="A296" s="78" t="s">
        <v>5083</v>
      </c>
      <c r="B296" s="86" t="s">
        <v>482</v>
      </c>
      <c r="C296" s="78">
        <f>VLOOKUP(GroupVertices[[#This Row],[Vertex]],Vertices[],MATCH("ID",Vertices[[#Headers],[Vertex]:[Vertex Content Word Count]],0),FALSE)</f>
        <v>277</v>
      </c>
    </row>
    <row r="297" spans="1:3" ht="15">
      <c r="A297" s="78" t="s">
        <v>5083</v>
      </c>
      <c r="B297" s="86" t="s">
        <v>481</v>
      </c>
      <c r="C297" s="78">
        <f>VLOOKUP(GroupVertices[[#This Row],[Vertex]],Vertices[],MATCH("ID",Vertices[[#Headers],[Vertex]:[Vertex Content Word Count]],0),FALSE)</f>
        <v>276</v>
      </c>
    </row>
    <row r="298" spans="1:3" ht="15">
      <c r="A298" s="78" t="s">
        <v>5083</v>
      </c>
      <c r="B298" s="86" t="s">
        <v>480</v>
      </c>
      <c r="C298" s="78">
        <f>VLOOKUP(GroupVertices[[#This Row],[Vertex]],Vertices[],MATCH("ID",Vertices[[#Headers],[Vertex]:[Vertex Content Word Count]],0),FALSE)</f>
        <v>275</v>
      </c>
    </row>
    <row r="299" spans="1:3" ht="15">
      <c r="A299" s="78" t="s">
        <v>5083</v>
      </c>
      <c r="B299" s="86" t="s">
        <v>479</v>
      </c>
      <c r="C299" s="78">
        <f>VLOOKUP(GroupVertices[[#This Row],[Vertex]],Vertices[],MATCH("ID",Vertices[[#Headers],[Vertex]:[Vertex Content Word Count]],0),FALSE)</f>
        <v>274</v>
      </c>
    </row>
    <row r="300" spans="1:3" ht="15">
      <c r="A300" s="78" t="s">
        <v>5083</v>
      </c>
      <c r="B300" s="86" t="s">
        <v>478</v>
      </c>
      <c r="C300" s="78">
        <f>VLOOKUP(GroupVertices[[#This Row],[Vertex]],Vertices[],MATCH("ID",Vertices[[#Headers],[Vertex]:[Vertex Content Word Count]],0),FALSE)</f>
        <v>273</v>
      </c>
    </row>
    <row r="301" spans="1:3" ht="15">
      <c r="A301" s="78" t="s">
        <v>5083</v>
      </c>
      <c r="B301" s="86" t="s">
        <v>477</v>
      </c>
      <c r="C301" s="78">
        <f>VLOOKUP(GroupVertices[[#This Row],[Vertex]],Vertices[],MATCH("ID",Vertices[[#Headers],[Vertex]:[Vertex Content Word Count]],0),FALSE)</f>
        <v>272</v>
      </c>
    </row>
    <row r="302" spans="1:3" ht="15">
      <c r="A302" s="78" t="s">
        <v>5083</v>
      </c>
      <c r="B302" s="86" t="s">
        <v>476</v>
      </c>
      <c r="C302" s="78">
        <f>VLOOKUP(GroupVertices[[#This Row],[Vertex]],Vertices[],MATCH("ID",Vertices[[#Headers],[Vertex]:[Vertex Content Word Count]],0),FALSE)</f>
        <v>271</v>
      </c>
    </row>
    <row r="303" spans="1:3" ht="15">
      <c r="A303" s="78" t="s">
        <v>5083</v>
      </c>
      <c r="B303" s="86" t="s">
        <v>475</v>
      </c>
      <c r="C303" s="78">
        <f>VLOOKUP(GroupVertices[[#This Row],[Vertex]],Vertices[],MATCH("ID",Vertices[[#Headers],[Vertex]:[Vertex Content Word Count]],0),FALSE)</f>
        <v>270</v>
      </c>
    </row>
    <row r="304" spans="1:3" ht="15">
      <c r="A304" s="78" t="s">
        <v>5083</v>
      </c>
      <c r="B304" s="86" t="s">
        <v>474</v>
      </c>
      <c r="C304" s="78">
        <f>VLOOKUP(GroupVertices[[#This Row],[Vertex]],Vertices[],MATCH("ID",Vertices[[#Headers],[Vertex]:[Vertex Content Word Count]],0),FALSE)</f>
        <v>269</v>
      </c>
    </row>
    <row r="305" spans="1:3" ht="15">
      <c r="A305" s="78" t="s">
        <v>5083</v>
      </c>
      <c r="B305" s="86" t="s">
        <v>473</v>
      </c>
      <c r="C305" s="78">
        <f>VLOOKUP(GroupVertices[[#This Row],[Vertex]],Vertices[],MATCH("ID",Vertices[[#Headers],[Vertex]:[Vertex Content Word Count]],0),FALSE)</f>
        <v>268</v>
      </c>
    </row>
    <row r="306" spans="1:3" ht="15">
      <c r="A306" s="78" t="s">
        <v>5083</v>
      </c>
      <c r="B306" s="86" t="s">
        <v>472</v>
      </c>
      <c r="C306" s="78">
        <f>VLOOKUP(GroupVertices[[#This Row],[Vertex]],Vertices[],MATCH("ID",Vertices[[#Headers],[Vertex]:[Vertex Content Word Count]],0),FALSE)</f>
        <v>267</v>
      </c>
    </row>
    <row r="307" spans="1:3" ht="15">
      <c r="A307" s="78" t="s">
        <v>5083</v>
      </c>
      <c r="B307" s="86" t="s">
        <v>471</v>
      </c>
      <c r="C307" s="78">
        <f>VLOOKUP(GroupVertices[[#This Row],[Vertex]],Vertices[],MATCH("ID",Vertices[[#Headers],[Vertex]:[Vertex Content Word Count]],0),FALSE)</f>
        <v>266</v>
      </c>
    </row>
    <row r="308" spans="1:3" ht="15">
      <c r="A308" s="78" t="s">
        <v>5083</v>
      </c>
      <c r="B308" s="86" t="s">
        <v>470</v>
      </c>
      <c r="C308" s="78">
        <f>VLOOKUP(GroupVertices[[#This Row],[Vertex]],Vertices[],MATCH("ID",Vertices[[#Headers],[Vertex]:[Vertex Content Word Count]],0),FALSE)</f>
        <v>265</v>
      </c>
    </row>
    <row r="309" spans="1:3" ht="15">
      <c r="A309" s="78" t="s">
        <v>5083</v>
      </c>
      <c r="B309" s="86" t="s">
        <v>469</v>
      </c>
      <c r="C309" s="78">
        <f>VLOOKUP(GroupVertices[[#This Row],[Vertex]],Vertices[],MATCH("ID",Vertices[[#Headers],[Vertex]:[Vertex Content Word Count]],0),FALSE)</f>
        <v>264</v>
      </c>
    </row>
    <row r="310" spans="1:3" ht="15">
      <c r="A310" s="78" t="s">
        <v>5083</v>
      </c>
      <c r="B310" s="86" t="s">
        <v>468</v>
      </c>
      <c r="C310" s="78">
        <f>VLOOKUP(GroupVertices[[#This Row],[Vertex]],Vertices[],MATCH("ID",Vertices[[#Headers],[Vertex]:[Vertex Content Word Count]],0),FALSE)</f>
        <v>263</v>
      </c>
    </row>
    <row r="311" spans="1:3" ht="15">
      <c r="A311" s="78" t="s">
        <v>5083</v>
      </c>
      <c r="B311" s="86" t="s">
        <v>467</v>
      </c>
      <c r="C311" s="78">
        <f>VLOOKUP(GroupVertices[[#This Row],[Vertex]],Vertices[],MATCH("ID",Vertices[[#Headers],[Vertex]:[Vertex Content Word Count]],0),FALSE)</f>
        <v>262</v>
      </c>
    </row>
    <row r="312" spans="1:3" ht="15">
      <c r="A312" s="78" t="s">
        <v>5083</v>
      </c>
      <c r="B312" s="86" t="s">
        <v>466</v>
      </c>
      <c r="C312" s="78">
        <f>VLOOKUP(GroupVertices[[#This Row],[Vertex]],Vertices[],MATCH("ID",Vertices[[#Headers],[Vertex]:[Vertex Content Word Count]],0),FALSE)</f>
        <v>261</v>
      </c>
    </row>
    <row r="313" spans="1:3" ht="15">
      <c r="A313" s="78" t="s">
        <v>5083</v>
      </c>
      <c r="B313" s="86" t="s">
        <v>465</v>
      </c>
      <c r="C313" s="78">
        <f>VLOOKUP(GroupVertices[[#This Row],[Vertex]],Vertices[],MATCH("ID",Vertices[[#Headers],[Vertex]:[Vertex Content Word Count]],0),FALSE)</f>
        <v>260</v>
      </c>
    </row>
    <row r="314" spans="1:3" ht="15">
      <c r="A314" s="78" t="s">
        <v>5083</v>
      </c>
      <c r="B314" s="86" t="s">
        <v>464</v>
      </c>
      <c r="C314" s="78">
        <f>VLOOKUP(GroupVertices[[#This Row],[Vertex]],Vertices[],MATCH("ID",Vertices[[#Headers],[Vertex]:[Vertex Content Word Count]],0),FALSE)</f>
        <v>259</v>
      </c>
    </row>
    <row r="315" spans="1:3" ht="15">
      <c r="A315" s="78" t="s">
        <v>5083</v>
      </c>
      <c r="B315" s="86" t="s">
        <v>463</v>
      </c>
      <c r="C315" s="78">
        <f>VLOOKUP(GroupVertices[[#This Row],[Vertex]],Vertices[],MATCH("ID",Vertices[[#Headers],[Vertex]:[Vertex Content Word Count]],0),FALSE)</f>
        <v>258</v>
      </c>
    </row>
    <row r="316" spans="1:3" ht="15">
      <c r="A316" s="78" t="s">
        <v>5083</v>
      </c>
      <c r="B316" s="86" t="s">
        <v>462</v>
      </c>
      <c r="C316" s="78">
        <f>VLOOKUP(GroupVertices[[#This Row],[Vertex]],Vertices[],MATCH("ID",Vertices[[#Headers],[Vertex]:[Vertex Content Word Count]],0),FALSE)</f>
        <v>257</v>
      </c>
    </row>
    <row r="317" spans="1:3" ht="15">
      <c r="A317" s="78" t="s">
        <v>5083</v>
      </c>
      <c r="B317" s="86" t="s">
        <v>461</v>
      </c>
      <c r="C317" s="78">
        <f>VLOOKUP(GroupVertices[[#This Row],[Vertex]],Vertices[],MATCH("ID",Vertices[[#Headers],[Vertex]:[Vertex Content Word Count]],0),FALSE)</f>
        <v>256</v>
      </c>
    </row>
    <row r="318" spans="1:3" ht="15">
      <c r="A318" s="78" t="s">
        <v>5083</v>
      </c>
      <c r="B318" s="86" t="s">
        <v>460</v>
      </c>
      <c r="C318" s="78">
        <f>VLOOKUP(GroupVertices[[#This Row],[Vertex]],Vertices[],MATCH("ID",Vertices[[#Headers],[Vertex]:[Vertex Content Word Count]],0),FALSE)</f>
        <v>255</v>
      </c>
    </row>
    <row r="319" spans="1:3" ht="15">
      <c r="A319" s="78" t="s">
        <v>5083</v>
      </c>
      <c r="B319" s="86" t="s">
        <v>459</v>
      </c>
      <c r="C319" s="78">
        <f>VLOOKUP(GroupVertices[[#This Row],[Vertex]],Vertices[],MATCH("ID",Vertices[[#Headers],[Vertex]:[Vertex Content Word Count]],0),FALSE)</f>
        <v>254</v>
      </c>
    </row>
    <row r="320" spans="1:3" ht="15">
      <c r="A320" s="78" t="s">
        <v>5083</v>
      </c>
      <c r="B320" s="86" t="s">
        <v>458</v>
      </c>
      <c r="C320" s="78">
        <f>VLOOKUP(GroupVertices[[#This Row],[Vertex]],Vertices[],MATCH("ID",Vertices[[#Headers],[Vertex]:[Vertex Content Word Count]],0),FALSE)</f>
        <v>253</v>
      </c>
    </row>
    <row r="321" spans="1:3" ht="15">
      <c r="A321" s="78" t="s">
        <v>5083</v>
      </c>
      <c r="B321" s="86" t="s">
        <v>457</v>
      </c>
      <c r="C321" s="78">
        <f>VLOOKUP(GroupVertices[[#This Row],[Vertex]],Vertices[],MATCH("ID",Vertices[[#Headers],[Vertex]:[Vertex Content Word Count]],0),FALSE)</f>
        <v>252</v>
      </c>
    </row>
    <row r="322" spans="1:3" ht="15">
      <c r="A322" s="78" t="s">
        <v>5083</v>
      </c>
      <c r="B322" s="86" t="s">
        <v>456</v>
      </c>
      <c r="C322" s="78">
        <f>VLOOKUP(GroupVertices[[#This Row],[Vertex]],Vertices[],MATCH("ID",Vertices[[#Headers],[Vertex]:[Vertex Content Word Count]],0),FALSE)</f>
        <v>251</v>
      </c>
    </row>
    <row r="323" spans="1:3" ht="15">
      <c r="A323" s="78" t="s">
        <v>5083</v>
      </c>
      <c r="B323" s="86" t="s">
        <v>455</v>
      </c>
      <c r="C323" s="78">
        <f>VLOOKUP(GroupVertices[[#This Row],[Vertex]],Vertices[],MATCH("ID",Vertices[[#Headers],[Vertex]:[Vertex Content Word Count]],0),FALSE)</f>
        <v>250</v>
      </c>
    </row>
    <row r="324" spans="1:3" ht="15">
      <c r="A324" s="78" t="s">
        <v>5083</v>
      </c>
      <c r="B324" s="86" t="s">
        <v>454</v>
      </c>
      <c r="C324" s="78">
        <f>VLOOKUP(GroupVertices[[#This Row],[Vertex]],Vertices[],MATCH("ID",Vertices[[#Headers],[Vertex]:[Vertex Content Word Count]],0),FALSE)</f>
        <v>249</v>
      </c>
    </row>
    <row r="325" spans="1:3" ht="15">
      <c r="A325" s="78" t="s">
        <v>5083</v>
      </c>
      <c r="B325" s="86" t="s">
        <v>450</v>
      </c>
      <c r="C325" s="78">
        <f>VLOOKUP(GroupVertices[[#This Row],[Vertex]],Vertices[],MATCH("ID",Vertices[[#Headers],[Vertex]:[Vertex Content Word Count]],0),FALSE)</f>
        <v>245</v>
      </c>
    </row>
    <row r="326" spans="1:3" ht="15">
      <c r="A326" s="78" t="s">
        <v>5083</v>
      </c>
      <c r="B326" s="86" t="s">
        <v>449</v>
      </c>
      <c r="C326" s="78">
        <f>VLOOKUP(GroupVertices[[#This Row],[Vertex]],Vertices[],MATCH("ID",Vertices[[#Headers],[Vertex]:[Vertex Content Word Count]],0),FALSE)</f>
        <v>244</v>
      </c>
    </row>
    <row r="327" spans="1:3" ht="15">
      <c r="A327" s="78" t="s">
        <v>5083</v>
      </c>
      <c r="B327" s="86" t="s">
        <v>404</v>
      </c>
      <c r="C327" s="78">
        <f>VLOOKUP(GroupVertices[[#This Row],[Vertex]],Vertices[],MATCH("ID",Vertices[[#Headers],[Vertex]:[Vertex Content Word Count]],0),FALSE)</f>
        <v>198</v>
      </c>
    </row>
    <row r="328" spans="1:3" ht="15">
      <c r="A328" s="78" t="s">
        <v>5083</v>
      </c>
      <c r="B328" s="86" t="s">
        <v>393</v>
      </c>
      <c r="C328" s="78">
        <f>VLOOKUP(GroupVertices[[#This Row],[Vertex]],Vertices[],MATCH("ID",Vertices[[#Headers],[Vertex]:[Vertex Content Word Count]],0),FALSE)</f>
        <v>187</v>
      </c>
    </row>
    <row r="329" spans="1:3" ht="15">
      <c r="A329" s="78" t="s">
        <v>5083</v>
      </c>
      <c r="B329" s="86" t="s">
        <v>385</v>
      </c>
      <c r="C329" s="78">
        <f>VLOOKUP(GroupVertices[[#This Row],[Vertex]],Vertices[],MATCH("ID",Vertices[[#Headers],[Vertex]:[Vertex Content Word Count]],0),FALSE)</f>
        <v>179</v>
      </c>
    </row>
    <row r="330" spans="1:3" ht="15">
      <c r="A330" s="78" t="s">
        <v>5083</v>
      </c>
      <c r="B330" s="86" t="s">
        <v>223</v>
      </c>
      <c r="C330" s="78">
        <f>VLOOKUP(GroupVertices[[#This Row],[Vertex]],Vertices[],MATCH("ID",Vertices[[#Headers],[Vertex]:[Vertex Content Word Count]],0),FALSE)</f>
        <v>15</v>
      </c>
    </row>
    <row r="331" spans="1:3" ht="15">
      <c r="A331" s="78" t="s">
        <v>5083</v>
      </c>
      <c r="B331" s="86" t="s">
        <v>622</v>
      </c>
      <c r="C331" s="78">
        <f>VLOOKUP(GroupVertices[[#This Row],[Vertex]],Vertices[],MATCH("ID",Vertices[[#Headers],[Vertex]:[Vertex Content Word Count]],0),FALSE)</f>
        <v>6</v>
      </c>
    </row>
    <row r="332" spans="1:3" ht="15">
      <c r="A332" s="78" t="s">
        <v>5083</v>
      </c>
      <c r="B332" s="86" t="s">
        <v>222</v>
      </c>
      <c r="C332" s="78">
        <f>VLOOKUP(GroupVertices[[#This Row],[Vertex]],Vertices[],MATCH("ID",Vertices[[#Headers],[Vertex]:[Vertex Content Word Count]],0),FALSE)</f>
        <v>4</v>
      </c>
    </row>
    <row r="333" spans="1:3" ht="15">
      <c r="A333" s="78" t="s">
        <v>5083</v>
      </c>
      <c r="B333" s="86" t="s">
        <v>214</v>
      </c>
      <c r="C333" s="78">
        <f>VLOOKUP(GroupVertices[[#This Row],[Vertex]],Vertices[],MATCH("ID",Vertices[[#Headers],[Vertex]:[Vertex Content Word Count]],0),FALSE)</f>
        <v>3</v>
      </c>
    </row>
    <row r="334" spans="1:3" ht="15">
      <c r="A334" s="78" t="s">
        <v>5084</v>
      </c>
      <c r="B334" s="86" t="s">
        <v>591</v>
      </c>
      <c r="C334" s="78">
        <f>VLOOKUP(GroupVertices[[#This Row],[Vertex]],Vertices[],MATCH("ID",Vertices[[#Headers],[Vertex]:[Vertex Content Word Count]],0),FALSE)</f>
        <v>388</v>
      </c>
    </row>
    <row r="335" spans="1:3" ht="15">
      <c r="A335" s="78" t="s">
        <v>5084</v>
      </c>
      <c r="B335" s="86" t="s">
        <v>623</v>
      </c>
      <c r="C335" s="78">
        <f>VLOOKUP(GroupVertices[[#This Row],[Vertex]],Vertices[],MATCH("ID",Vertices[[#Headers],[Vertex]:[Vertex Content Word Count]],0),FALSE)</f>
        <v>81</v>
      </c>
    </row>
    <row r="336" spans="1:3" ht="15">
      <c r="A336" s="78" t="s">
        <v>5084</v>
      </c>
      <c r="B336" s="86" t="s">
        <v>590</v>
      </c>
      <c r="C336" s="78">
        <f>VLOOKUP(GroupVertices[[#This Row],[Vertex]],Vertices[],MATCH("ID",Vertices[[#Headers],[Vertex]:[Vertex Content Word Count]],0),FALSE)</f>
        <v>80</v>
      </c>
    </row>
    <row r="337" spans="1:3" ht="15">
      <c r="A337" s="78" t="s">
        <v>5084</v>
      </c>
      <c r="B337" s="86" t="s">
        <v>526</v>
      </c>
      <c r="C337" s="78">
        <f>VLOOKUP(GroupVertices[[#This Row],[Vertex]],Vertices[],MATCH("ID",Vertices[[#Headers],[Vertex]:[Vertex Content Word Count]],0),FALSE)</f>
        <v>323</v>
      </c>
    </row>
    <row r="338" spans="1:3" ht="15">
      <c r="A338" s="78" t="s">
        <v>5084</v>
      </c>
      <c r="B338" s="86" t="s">
        <v>417</v>
      </c>
      <c r="C338" s="78">
        <f>VLOOKUP(GroupVertices[[#This Row],[Vertex]],Vertices[],MATCH("ID",Vertices[[#Headers],[Vertex]:[Vertex Content Word Count]],0),FALSE)</f>
        <v>211</v>
      </c>
    </row>
    <row r="339" spans="1:3" ht="15">
      <c r="A339" s="78" t="s">
        <v>5084</v>
      </c>
      <c r="B339" s="86" t="s">
        <v>412</v>
      </c>
      <c r="C339" s="78">
        <f>VLOOKUP(GroupVertices[[#This Row],[Vertex]],Vertices[],MATCH("ID",Vertices[[#Headers],[Vertex]:[Vertex Content Word Count]],0),FALSE)</f>
        <v>206</v>
      </c>
    </row>
    <row r="340" spans="1:3" ht="15">
      <c r="A340" s="78" t="s">
        <v>5084</v>
      </c>
      <c r="B340" s="86" t="s">
        <v>409</v>
      </c>
      <c r="C340" s="78">
        <f>VLOOKUP(GroupVertices[[#This Row],[Vertex]],Vertices[],MATCH("ID",Vertices[[#Headers],[Vertex]:[Vertex Content Word Count]],0),FALSE)</f>
        <v>203</v>
      </c>
    </row>
    <row r="341" spans="1:3" ht="15">
      <c r="A341" s="78" t="s">
        <v>5084</v>
      </c>
      <c r="B341" s="86" t="s">
        <v>408</v>
      </c>
      <c r="C341" s="78">
        <f>VLOOKUP(GroupVertices[[#This Row],[Vertex]],Vertices[],MATCH("ID",Vertices[[#Headers],[Vertex]:[Vertex Content Word Count]],0),FALSE)</f>
        <v>202</v>
      </c>
    </row>
    <row r="342" spans="1:3" ht="15">
      <c r="A342" s="78" t="s">
        <v>5084</v>
      </c>
      <c r="B342" s="86" t="s">
        <v>406</v>
      </c>
      <c r="C342" s="78">
        <f>VLOOKUP(GroupVertices[[#This Row],[Vertex]],Vertices[],MATCH("ID",Vertices[[#Headers],[Vertex]:[Vertex Content Word Count]],0),FALSE)</f>
        <v>200</v>
      </c>
    </row>
    <row r="343" spans="1:3" ht="15">
      <c r="A343" s="78" t="s">
        <v>5084</v>
      </c>
      <c r="B343" s="86" t="s">
        <v>395</v>
      </c>
      <c r="C343" s="78">
        <f>VLOOKUP(GroupVertices[[#This Row],[Vertex]],Vertices[],MATCH("ID",Vertices[[#Headers],[Vertex]:[Vertex Content Word Count]],0),FALSE)</f>
        <v>189</v>
      </c>
    </row>
    <row r="344" spans="1:3" ht="15">
      <c r="A344" s="78" t="s">
        <v>5084</v>
      </c>
      <c r="B344" s="86" t="s">
        <v>394</v>
      </c>
      <c r="C344" s="78">
        <f>VLOOKUP(GroupVertices[[#This Row],[Vertex]],Vertices[],MATCH("ID",Vertices[[#Headers],[Vertex]:[Vertex Content Word Count]],0),FALSE)</f>
        <v>188</v>
      </c>
    </row>
    <row r="345" spans="1:3" ht="15">
      <c r="A345" s="78" t="s">
        <v>5084</v>
      </c>
      <c r="B345" s="86" t="s">
        <v>387</v>
      </c>
      <c r="C345" s="78">
        <f>VLOOKUP(GroupVertices[[#This Row],[Vertex]],Vertices[],MATCH("ID",Vertices[[#Headers],[Vertex]:[Vertex Content Word Count]],0),FALSE)</f>
        <v>181</v>
      </c>
    </row>
    <row r="346" spans="1:3" ht="15">
      <c r="A346" s="78" t="s">
        <v>5084</v>
      </c>
      <c r="B346" s="86" t="s">
        <v>379</v>
      </c>
      <c r="C346" s="78">
        <f>VLOOKUP(GroupVertices[[#This Row],[Vertex]],Vertices[],MATCH("ID",Vertices[[#Headers],[Vertex]:[Vertex Content Word Count]],0),FALSE)</f>
        <v>173</v>
      </c>
    </row>
    <row r="347" spans="1:3" ht="15">
      <c r="A347" s="78" t="s">
        <v>5084</v>
      </c>
      <c r="B347" s="86" t="s">
        <v>377</v>
      </c>
      <c r="C347" s="78">
        <f>VLOOKUP(GroupVertices[[#This Row],[Vertex]],Vertices[],MATCH("ID",Vertices[[#Headers],[Vertex]:[Vertex Content Word Count]],0),FALSE)</f>
        <v>171</v>
      </c>
    </row>
    <row r="348" spans="1:3" ht="15">
      <c r="A348" s="78" t="s">
        <v>5084</v>
      </c>
      <c r="B348" s="86" t="s">
        <v>366</v>
      </c>
      <c r="C348" s="78">
        <f>VLOOKUP(GroupVertices[[#This Row],[Vertex]],Vertices[],MATCH("ID",Vertices[[#Headers],[Vertex]:[Vertex Content Word Count]],0),FALSE)</f>
        <v>160</v>
      </c>
    </row>
    <row r="349" spans="1:3" ht="15">
      <c r="A349" s="78" t="s">
        <v>5084</v>
      </c>
      <c r="B349" s="86" t="s">
        <v>358</v>
      </c>
      <c r="C349" s="78">
        <f>VLOOKUP(GroupVertices[[#This Row],[Vertex]],Vertices[],MATCH("ID",Vertices[[#Headers],[Vertex]:[Vertex Content Word Count]],0),FALSE)</f>
        <v>152</v>
      </c>
    </row>
    <row r="350" spans="1:3" ht="15">
      <c r="A350" s="78" t="s">
        <v>5084</v>
      </c>
      <c r="B350" s="86" t="s">
        <v>354</v>
      </c>
      <c r="C350" s="78">
        <f>VLOOKUP(GroupVertices[[#This Row],[Vertex]],Vertices[],MATCH("ID",Vertices[[#Headers],[Vertex]:[Vertex Content Word Count]],0),FALSE)</f>
        <v>148</v>
      </c>
    </row>
    <row r="351" spans="1:3" ht="15">
      <c r="A351" s="78" t="s">
        <v>5084</v>
      </c>
      <c r="B351" s="86" t="s">
        <v>351</v>
      </c>
      <c r="C351" s="78">
        <f>VLOOKUP(GroupVertices[[#This Row],[Vertex]],Vertices[],MATCH("ID",Vertices[[#Headers],[Vertex]:[Vertex Content Word Count]],0),FALSE)</f>
        <v>145</v>
      </c>
    </row>
    <row r="352" spans="1:3" ht="15">
      <c r="A352" s="78" t="s">
        <v>5084</v>
      </c>
      <c r="B352" s="86" t="s">
        <v>350</v>
      </c>
      <c r="C352" s="78">
        <f>VLOOKUP(GroupVertices[[#This Row],[Vertex]],Vertices[],MATCH("ID",Vertices[[#Headers],[Vertex]:[Vertex Content Word Count]],0),FALSE)</f>
        <v>144</v>
      </c>
    </row>
    <row r="353" spans="1:3" ht="15">
      <c r="A353" s="78" t="s">
        <v>5084</v>
      </c>
      <c r="B353" s="86" t="s">
        <v>347</v>
      </c>
      <c r="C353" s="78">
        <f>VLOOKUP(GroupVertices[[#This Row],[Vertex]],Vertices[],MATCH("ID",Vertices[[#Headers],[Vertex]:[Vertex Content Word Count]],0),FALSE)</f>
        <v>141</v>
      </c>
    </row>
    <row r="354" spans="1:3" ht="15">
      <c r="A354" s="78" t="s">
        <v>5084</v>
      </c>
      <c r="B354" s="86" t="s">
        <v>344</v>
      </c>
      <c r="C354" s="78">
        <f>VLOOKUP(GroupVertices[[#This Row],[Vertex]],Vertices[],MATCH("ID",Vertices[[#Headers],[Vertex]:[Vertex Content Word Count]],0),FALSE)</f>
        <v>138</v>
      </c>
    </row>
    <row r="355" spans="1:3" ht="15">
      <c r="A355" s="78" t="s">
        <v>5084</v>
      </c>
      <c r="B355" s="86" t="s">
        <v>330</v>
      </c>
      <c r="C355" s="78">
        <f>VLOOKUP(GroupVertices[[#This Row],[Vertex]],Vertices[],MATCH("ID",Vertices[[#Headers],[Vertex]:[Vertex Content Word Count]],0),FALSE)</f>
        <v>124</v>
      </c>
    </row>
    <row r="356" spans="1:3" ht="15">
      <c r="A356" s="78" t="s">
        <v>5084</v>
      </c>
      <c r="B356" s="86" t="s">
        <v>328</v>
      </c>
      <c r="C356" s="78">
        <f>VLOOKUP(GroupVertices[[#This Row],[Vertex]],Vertices[],MATCH("ID",Vertices[[#Headers],[Vertex]:[Vertex Content Word Count]],0),FALSE)</f>
        <v>122</v>
      </c>
    </row>
    <row r="357" spans="1:3" ht="15">
      <c r="A357" s="78" t="s">
        <v>5084</v>
      </c>
      <c r="B357" s="86" t="s">
        <v>327</v>
      </c>
      <c r="C357" s="78">
        <f>VLOOKUP(GroupVertices[[#This Row],[Vertex]],Vertices[],MATCH("ID",Vertices[[#Headers],[Vertex]:[Vertex Content Word Count]],0),FALSE)</f>
        <v>121</v>
      </c>
    </row>
    <row r="358" spans="1:3" ht="15">
      <c r="A358" s="78" t="s">
        <v>5084</v>
      </c>
      <c r="B358" s="86" t="s">
        <v>321</v>
      </c>
      <c r="C358" s="78">
        <f>VLOOKUP(GroupVertices[[#This Row],[Vertex]],Vertices[],MATCH("ID",Vertices[[#Headers],[Vertex]:[Vertex Content Word Count]],0),FALSE)</f>
        <v>115</v>
      </c>
    </row>
    <row r="359" spans="1:3" ht="15">
      <c r="A359" s="78" t="s">
        <v>5084</v>
      </c>
      <c r="B359" s="86" t="s">
        <v>316</v>
      </c>
      <c r="C359" s="78">
        <f>VLOOKUP(GroupVertices[[#This Row],[Vertex]],Vertices[],MATCH("ID",Vertices[[#Headers],[Vertex]:[Vertex Content Word Count]],0),FALSE)</f>
        <v>110</v>
      </c>
    </row>
    <row r="360" spans="1:3" ht="15">
      <c r="A360" s="78" t="s">
        <v>5084</v>
      </c>
      <c r="B360" s="86" t="s">
        <v>313</v>
      </c>
      <c r="C360" s="78">
        <f>VLOOKUP(GroupVertices[[#This Row],[Vertex]],Vertices[],MATCH("ID",Vertices[[#Headers],[Vertex]:[Vertex Content Word Count]],0),FALSE)</f>
        <v>107</v>
      </c>
    </row>
    <row r="361" spans="1:3" ht="15">
      <c r="A361" s="78" t="s">
        <v>5084</v>
      </c>
      <c r="B361" s="86" t="s">
        <v>312</v>
      </c>
      <c r="C361" s="78">
        <f>VLOOKUP(GroupVertices[[#This Row],[Vertex]],Vertices[],MATCH("ID",Vertices[[#Headers],[Vertex]:[Vertex Content Word Count]],0),FALSE)</f>
        <v>106</v>
      </c>
    </row>
    <row r="362" spans="1:3" ht="15">
      <c r="A362" s="78" t="s">
        <v>5084</v>
      </c>
      <c r="B362" s="86" t="s">
        <v>311</v>
      </c>
      <c r="C362" s="78">
        <f>VLOOKUP(GroupVertices[[#This Row],[Vertex]],Vertices[],MATCH("ID",Vertices[[#Headers],[Vertex]:[Vertex Content Word Count]],0),FALSE)</f>
        <v>105</v>
      </c>
    </row>
    <row r="363" spans="1:3" ht="15">
      <c r="A363" s="78" t="s">
        <v>5084</v>
      </c>
      <c r="B363" s="86" t="s">
        <v>310</v>
      </c>
      <c r="C363" s="78">
        <f>VLOOKUP(GroupVertices[[#This Row],[Vertex]],Vertices[],MATCH("ID",Vertices[[#Headers],[Vertex]:[Vertex Content Word Count]],0),FALSE)</f>
        <v>104</v>
      </c>
    </row>
    <row r="364" spans="1:3" ht="15">
      <c r="A364" s="78" t="s">
        <v>5084</v>
      </c>
      <c r="B364" s="86" t="s">
        <v>309</v>
      </c>
      <c r="C364" s="78">
        <f>VLOOKUP(GroupVertices[[#This Row],[Vertex]],Vertices[],MATCH("ID",Vertices[[#Headers],[Vertex]:[Vertex Content Word Count]],0),FALSE)</f>
        <v>103</v>
      </c>
    </row>
    <row r="365" spans="1:3" ht="15">
      <c r="A365" s="78" t="s">
        <v>5084</v>
      </c>
      <c r="B365" s="86" t="s">
        <v>308</v>
      </c>
      <c r="C365" s="78">
        <f>VLOOKUP(GroupVertices[[#This Row],[Vertex]],Vertices[],MATCH("ID",Vertices[[#Headers],[Vertex]:[Vertex Content Word Count]],0),FALSE)</f>
        <v>102</v>
      </c>
    </row>
    <row r="366" spans="1:3" ht="15">
      <c r="A366" s="78" t="s">
        <v>5084</v>
      </c>
      <c r="B366" s="86" t="s">
        <v>307</v>
      </c>
      <c r="C366" s="78">
        <f>VLOOKUP(GroupVertices[[#This Row],[Vertex]],Vertices[],MATCH("ID",Vertices[[#Headers],[Vertex]:[Vertex Content Word Count]],0),FALSE)</f>
        <v>101</v>
      </c>
    </row>
    <row r="367" spans="1:3" ht="15">
      <c r="A367" s="78" t="s">
        <v>5084</v>
      </c>
      <c r="B367" s="86" t="s">
        <v>306</v>
      </c>
      <c r="C367" s="78">
        <f>VLOOKUP(GroupVertices[[#This Row],[Vertex]],Vertices[],MATCH("ID",Vertices[[#Headers],[Vertex]:[Vertex Content Word Count]],0),FALSE)</f>
        <v>100</v>
      </c>
    </row>
    <row r="368" spans="1:3" ht="15">
      <c r="A368" s="78" t="s">
        <v>5084</v>
      </c>
      <c r="B368" s="86" t="s">
        <v>305</v>
      </c>
      <c r="C368" s="78">
        <f>VLOOKUP(GroupVertices[[#This Row],[Vertex]],Vertices[],MATCH("ID",Vertices[[#Headers],[Vertex]:[Vertex Content Word Count]],0),FALSE)</f>
        <v>99</v>
      </c>
    </row>
    <row r="369" spans="1:3" ht="15">
      <c r="A369" s="78" t="s">
        <v>5084</v>
      </c>
      <c r="B369" s="86" t="s">
        <v>304</v>
      </c>
      <c r="C369" s="78">
        <f>VLOOKUP(GroupVertices[[#This Row],[Vertex]],Vertices[],MATCH("ID",Vertices[[#Headers],[Vertex]:[Vertex Content Word Count]],0),FALSE)</f>
        <v>98</v>
      </c>
    </row>
    <row r="370" spans="1:3" ht="15">
      <c r="A370" s="78" t="s">
        <v>5084</v>
      </c>
      <c r="B370" s="86" t="s">
        <v>303</v>
      </c>
      <c r="C370" s="78">
        <f>VLOOKUP(GroupVertices[[#This Row],[Vertex]],Vertices[],MATCH("ID",Vertices[[#Headers],[Vertex]:[Vertex Content Word Count]],0),FALSE)</f>
        <v>97</v>
      </c>
    </row>
    <row r="371" spans="1:3" ht="15">
      <c r="A371" s="78" t="s">
        <v>5084</v>
      </c>
      <c r="B371" s="86" t="s">
        <v>300</v>
      </c>
      <c r="C371" s="78">
        <f>VLOOKUP(GroupVertices[[#This Row],[Vertex]],Vertices[],MATCH("ID",Vertices[[#Headers],[Vertex]:[Vertex Content Word Count]],0),FALSE)</f>
        <v>94</v>
      </c>
    </row>
    <row r="372" spans="1:3" ht="15">
      <c r="A372" s="78" t="s">
        <v>5084</v>
      </c>
      <c r="B372" s="86" t="s">
        <v>299</v>
      </c>
      <c r="C372" s="78">
        <f>VLOOKUP(GroupVertices[[#This Row],[Vertex]],Vertices[],MATCH("ID",Vertices[[#Headers],[Vertex]:[Vertex Content Word Count]],0),FALSE)</f>
        <v>93</v>
      </c>
    </row>
    <row r="373" spans="1:3" ht="15">
      <c r="A373" s="78" t="s">
        <v>5084</v>
      </c>
      <c r="B373" s="86" t="s">
        <v>298</v>
      </c>
      <c r="C373" s="78">
        <f>VLOOKUP(GroupVertices[[#This Row],[Vertex]],Vertices[],MATCH("ID",Vertices[[#Headers],[Vertex]:[Vertex Content Word Count]],0),FALSE)</f>
        <v>92</v>
      </c>
    </row>
    <row r="374" spans="1:3" ht="15">
      <c r="A374" s="78" t="s">
        <v>5084</v>
      </c>
      <c r="B374" s="86" t="s">
        <v>297</v>
      </c>
      <c r="C374" s="78">
        <f>VLOOKUP(GroupVertices[[#This Row],[Vertex]],Vertices[],MATCH("ID",Vertices[[#Headers],[Vertex]:[Vertex Content Word Count]],0),FALSE)</f>
        <v>91</v>
      </c>
    </row>
    <row r="375" spans="1:3" ht="15">
      <c r="A375" s="78" t="s">
        <v>5084</v>
      </c>
      <c r="B375" s="86" t="s">
        <v>296</v>
      </c>
      <c r="C375" s="78">
        <f>VLOOKUP(GroupVertices[[#This Row],[Vertex]],Vertices[],MATCH("ID",Vertices[[#Headers],[Vertex]:[Vertex Content Word Count]],0),FALSE)</f>
        <v>90</v>
      </c>
    </row>
    <row r="376" spans="1:3" ht="15">
      <c r="A376" s="78" t="s">
        <v>5084</v>
      </c>
      <c r="B376" s="86" t="s">
        <v>295</v>
      </c>
      <c r="C376" s="78">
        <f>VLOOKUP(GroupVertices[[#This Row],[Vertex]],Vertices[],MATCH("ID",Vertices[[#Headers],[Vertex]:[Vertex Content Word Count]],0),FALSE)</f>
        <v>89</v>
      </c>
    </row>
    <row r="377" spans="1:3" ht="15">
      <c r="A377" s="78" t="s">
        <v>5084</v>
      </c>
      <c r="B377" s="86" t="s">
        <v>294</v>
      </c>
      <c r="C377" s="78">
        <f>VLOOKUP(GroupVertices[[#This Row],[Vertex]],Vertices[],MATCH("ID",Vertices[[#Headers],[Vertex]:[Vertex Content Word Count]],0),FALSE)</f>
        <v>88</v>
      </c>
    </row>
    <row r="378" spans="1:3" ht="15">
      <c r="A378" s="78" t="s">
        <v>5084</v>
      </c>
      <c r="B378" s="86" t="s">
        <v>293</v>
      </c>
      <c r="C378" s="78">
        <f>VLOOKUP(GroupVertices[[#This Row],[Vertex]],Vertices[],MATCH("ID",Vertices[[#Headers],[Vertex]:[Vertex Content Word Count]],0),FALSE)</f>
        <v>87</v>
      </c>
    </row>
    <row r="379" spans="1:3" ht="15">
      <c r="A379" s="78" t="s">
        <v>5084</v>
      </c>
      <c r="B379" s="86" t="s">
        <v>292</v>
      </c>
      <c r="C379" s="78">
        <f>VLOOKUP(GroupVertices[[#This Row],[Vertex]],Vertices[],MATCH("ID",Vertices[[#Headers],[Vertex]:[Vertex Content Word Count]],0),FALSE)</f>
        <v>86</v>
      </c>
    </row>
    <row r="380" spans="1:3" ht="15">
      <c r="A380" s="78" t="s">
        <v>5084</v>
      </c>
      <c r="B380" s="86" t="s">
        <v>291</v>
      </c>
      <c r="C380" s="78">
        <f>VLOOKUP(GroupVertices[[#This Row],[Vertex]],Vertices[],MATCH("ID",Vertices[[#Headers],[Vertex]:[Vertex Content Word Count]],0),FALSE)</f>
        <v>85</v>
      </c>
    </row>
    <row r="381" spans="1:3" ht="15">
      <c r="A381" s="78" t="s">
        <v>5084</v>
      </c>
      <c r="B381" s="86" t="s">
        <v>290</v>
      </c>
      <c r="C381" s="78">
        <f>VLOOKUP(GroupVertices[[#This Row],[Vertex]],Vertices[],MATCH("ID",Vertices[[#Headers],[Vertex]:[Vertex Content Word Count]],0),FALSE)</f>
        <v>84</v>
      </c>
    </row>
    <row r="382" spans="1:3" ht="15">
      <c r="A382" s="78" t="s">
        <v>5084</v>
      </c>
      <c r="B382" s="86" t="s">
        <v>289</v>
      </c>
      <c r="C382" s="78">
        <f>VLOOKUP(GroupVertices[[#This Row],[Vertex]],Vertices[],MATCH("ID",Vertices[[#Headers],[Vertex]:[Vertex Content Word Count]],0),FALSE)</f>
        <v>83</v>
      </c>
    </row>
    <row r="383" spans="1:3" ht="15">
      <c r="A383" s="78" t="s">
        <v>5084</v>
      </c>
      <c r="B383" s="86" t="s">
        <v>288</v>
      </c>
      <c r="C383" s="78">
        <f>VLOOKUP(GroupVertices[[#This Row],[Vertex]],Vertices[],MATCH("ID",Vertices[[#Headers],[Vertex]:[Vertex Content Word Count]],0),FALSE)</f>
        <v>82</v>
      </c>
    </row>
    <row r="384" spans="1:3" ht="15">
      <c r="A384" s="78" t="s">
        <v>5084</v>
      </c>
      <c r="B384" s="86" t="s">
        <v>287</v>
      </c>
      <c r="C384" s="78">
        <f>VLOOKUP(GroupVertices[[#This Row],[Vertex]],Vertices[],MATCH("ID",Vertices[[#Headers],[Vertex]:[Vertex Content Word Count]],0),FALSE)</f>
        <v>79</v>
      </c>
    </row>
    <row r="385" spans="1:3" ht="15">
      <c r="A385" s="78" t="s">
        <v>5085</v>
      </c>
      <c r="B385" s="86" t="s">
        <v>598</v>
      </c>
      <c r="C385" s="78">
        <f>VLOOKUP(GroupVertices[[#This Row],[Vertex]],Vertices[],MATCH("ID",Vertices[[#Headers],[Vertex]:[Vertex Content Word Count]],0),FALSE)</f>
        <v>394</v>
      </c>
    </row>
    <row r="386" spans="1:3" ht="15">
      <c r="A386" s="78" t="s">
        <v>5085</v>
      </c>
      <c r="B386" s="86" t="s">
        <v>626</v>
      </c>
      <c r="C386" s="78">
        <f>VLOOKUP(GroupVertices[[#This Row],[Vertex]],Vertices[],MATCH("ID",Vertices[[#Headers],[Vertex]:[Vertex Content Word Count]],0),FALSE)</f>
        <v>310</v>
      </c>
    </row>
    <row r="387" spans="1:3" ht="15">
      <c r="A387" s="78" t="s">
        <v>5085</v>
      </c>
      <c r="B387" s="86" t="s">
        <v>625</v>
      </c>
      <c r="C387" s="78">
        <f>VLOOKUP(GroupVertices[[#This Row],[Vertex]],Vertices[],MATCH("ID",Vertices[[#Headers],[Vertex]:[Vertex Content Word Count]],0),FALSE)</f>
        <v>309</v>
      </c>
    </row>
    <row r="388" spans="1:3" ht="15">
      <c r="A388" s="78" t="s">
        <v>5085</v>
      </c>
      <c r="B388" s="86" t="s">
        <v>624</v>
      </c>
      <c r="C388" s="78">
        <f>VLOOKUP(GroupVertices[[#This Row],[Vertex]],Vertices[],MATCH("ID",Vertices[[#Headers],[Vertex]:[Vertex Content Word Count]],0),FALSE)</f>
        <v>213</v>
      </c>
    </row>
    <row r="389" spans="1:3" ht="15">
      <c r="A389" s="78" t="s">
        <v>5085</v>
      </c>
      <c r="B389" s="86" t="s">
        <v>596</v>
      </c>
      <c r="C389" s="78">
        <f>VLOOKUP(GroupVertices[[#This Row],[Vertex]],Vertices[],MATCH("ID",Vertices[[#Headers],[Vertex]:[Vertex Content Word Count]],0),FALSE)</f>
        <v>393</v>
      </c>
    </row>
    <row r="390" spans="1:3" ht="15">
      <c r="A390" s="78" t="s">
        <v>5085</v>
      </c>
      <c r="B390" s="86" t="s">
        <v>576</v>
      </c>
      <c r="C390" s="78">
        <f>VLOOKUP(GroupVertices[[#This Row],[Vertex]],Vertices[],MATCH("ID",Vertices[[#Headers],[Vertex]:[Vertex Content Word Count]],0),FALSE)</f>
        <v>375</v>
      </c>
    </row>
    <row r="391" spans="1:3" ht="15">
      <c r="A391" s="78" t="s">
        <v>5085</v>
      </c>
      <c r="B391" s="86" t="s">
        <v>564</v>
      </c>
      <c r="C391" s="78">
        <f>VLOOKUP(GroupVertices[[#This Row],[Vertex]],Vertices[],MATCH("ID",Vertices[[#Headers],[Vertex]:[Vertex Content Word Count]],0),FALSE)</f>
        <v>363</v>
      </c>
    </row>
    <row r="392" spans="1:3" ht="15">
      <c r="A392" s="78" t="s">
        <v>5085</v>
      </c>
      <c r="B392" s="86" t="s">
        <v>556</v>
      </c>
      <c r="C392" s="78">
        <f>VLOOKUP(GroupVertices[[#This Row],[Vertex]],Vertices[],MATCH("ID",Vertices[[#Headers],[Vertex]:[Vertex Content Word Count]],0),FALSE)</f>
        <v>355</v>
      </c>
    </row>
    <row r="393" spans="1:3" ht="15">
      <c r="A393" s="78" t="s">
        <v>5085</v>
      </c>
      <c r="B393" s="86" t="s">
        <v>552</v>
      </c>
      <c r="C393" s="78">
        <f>VLOOKUP(GroupVertices[[#This Row],[Vertex]],Vertices[],MATCH("ID",Vertices[[#Headers],[Vertex]:[Vertex Content Word Count]],0),FALSE)</f>
        <v>351</v>
      </c>
    </row>
    <row r="394" spans="1:3" ht="15">
      <c r="A394" s="78" t="s">
        <v>5085</v>
      </c>
      <c r="B394" s="86" t="s">
        <v>517</v>
      </c>
      <c r="C394" s="78">
        <f>VLOOKUP(GroupVertices[[#This Row],[Vertex]],Vertices[],MATCH("ID",Vertices[[#Headers],[Vertex]:[Vertex Content Word Count]],0),FALSE)</f>
        <v>314</v>
      </c>
    </row>
    <row r="395" spans="1:3" ht="15">
      <c r="A395" s="78" t="s">
        <v>5085</v>
      </c>
      <c r="B395" s="86" t="s">
        <v>515</v>
      </c>
      <c r="C395" s="78">
        <f>VLOOKUP(GroupVertices[[#This Row],[Vertex]],Vertices[],MATCH("ID",Vertices[[#Headers],[Vertex]:[Vertex Content Word Count]],0),FALSE)</f>
        <v>312</v>
      </c>
    </row>
    <row r="396" spans="1:3" ht="15">
      <c r="A396" s="78" t="s">
        <v>5085</v>
      </c>
      <c r="B396" s="86" t="s">
        <v>514</v>
      </c>
      <c r="C396" s="78">
        <f>VLOOKUP(GroupVertices[[#This Row],[Vertex]],Vertices[],MATCH("ID",Vertices[[#Headers],[Vertex]:[Vertex Content Word Count]],0),FALSE)</f>
        <v>311</v>
      </c>
    </row>
    <row r="397" spans="1:3" ht="15">
      <c r="A397" s="78" t="s">
        <v>5085</v>
      </c>
      <c r="B397" s="86" t="s">
        <v>513</v>
      </c>
      <c r="C397" s="78">
        <f>VLOOKUP(GroupVertices[[#This Row],[Vertex]],Vertices[],MATCH("ID",Vertices[[#Headers],[Vertex]:[Vertex Content Word Count]],0),FALSE)</f>
        <v>308</v>
      </c>
    </row>
    <row r="398" spans="1:3" ht="15">
      <c r="A398" s="78" t="s">
        <v>5085</v>
      </c>
      <c r="B398" s="86" t="s">
        <v>452</v>
      </c>
      <c r="C398" s="78">
        <f>VLOOKUP(GroupVertices[[#This Row],[Vertex]],Vertices[],MATCH("ID",Vertices[[#Headers],[Vertex]:[Vertex Content Word Count]],0),FALSE)</f>
        <v>247</v>
      </c>
    </row>
    <row r="399" spans="1:3" ht="15">
      <c r="A399" s="78" t="s">
        <v>5085</v>
      </c>
      <c r="B399" s="86" t="s">
        <v>451</v>
      </c>
      <c r="C399" s="78">
        <f>VLOOKUP(GroupVertices[[#This Row],[Vertex]],Vertices[],MATCH("ID",Vertices[[#Headers],[Vertex]:[Vertex Content Word Count]],0),FALSE)</f>
        <v>246</v>
      </c>
    </row>
    <row r="400" spans="1:3" ht="15">
      <c r="A400" s="78" t="s">
        <v>5085</v>
      </c>
      <c r="B400" s="86" t="s">
        <v>422</v>
      </c>
      <c r="C400" s="78">
        <f>VLOOKUP(GroupVertices[[#This Row],[Vertex]],Vertices[],MATCH("ID",Vertices[[#Headers],[Vertex]:[Vertex Content Word Count]],0),FALSE)</f>
        <v>217</v>
      </c>
    </row>
    <row r="401" spans="1:3" ht="15">
      <c r="A401" s="78" t="s">
        <v>5085</v>
      </c>
      <c r="B401" s="86" t="s">
        <v>421</v>
      </c>
      <c r="C401" s="78">
        <f>VLOOKUP(GroupVertices[[#This Row],[Vertex]],Vertices[],MATCH("ID",Vertices[[#Headers],[Vertex]:[Vertex Content Word Count]],0),FALSE)</f>
        <v>216</v>
      </c>
    </row>
    <row r="402" spans="1:3" ht="15">
      <c r="A402" s="78" t="s">
        <v>5085</v>
      </c>
      <c r="B402" s="86" t="s">
        <v>420</v>
      </c>
      <c r="C402" s="78">
        <f>VLOOKUP(GroupVertices[[#This Row],[Vertex]],Vertices[],MATCH("ID",Vertices[[#Headers],[Vertex]:[Vertex Content Word Count]],0),FALSE)</f>
        <v>215</v>
      </c>
    </row>
    <row r="403" spans="1:3" ht="15">
      <c r="A403" s="78" t="s">
        <v>5085</v>
      </c>
      <c r="B403" s="86" t="s">
        <v>419</v>
      </c>
      <c r="C403" s="78">
        <f>VLOOKUP(GroupVertices[[#This Row],[Vertex]],Vertices[],MATCH("ID",Vertices[[#Headers],[Vertex]:[Vertex Content Word Count]],0),FALSE)</f>
        <v>214</v>
      </c>
    </row>
    <row r="404" spans="1:3" ht="15">
      <c r="A404" s="78" t="s">
        <v>5085</v>
      </c>
      <c r="B404" s="86" t="s">
        <v>418</v>
      </c>
      <c r="C404" s="78">
        <f>VLOOKUP(GroupVertices[[#This Row],[Vertex]],Vertices[],MATCH("ID",Vertices[[#Headers],[Vertex]:[Vertex Content Word Count]],0),FALSE)</f>
        <v>212</v>
      </c>
    </row>
    <row r="405" spans="1:3" ht="15">
      <c r="A405" s="78" t="s">
        <v>5086</v>
      </c>
      <c r="B405" s="86" t="s">
        <v>582</v>
      </c>
      <c r="C405" s="78">
        <f>VLOOKUP(GroupVertices[[#This Row],[Vertex]],Vertices[],MATCH("ID",Vertices[[#Headers],[Vertex]:[Vertex Content Word Count]],0),FALSE)</f>
        <v>380</v>
      </c>
    </row>
    <row r="406" spans="1:3" ht="15">
      <c r="A406" s="78" t="s">
        <v>5086</v>
      </c>
      <c r="B406" s="86" t="s">
        <v>627</v>
      </c>
      <c r="C406" s="78">
        <f>VLOOKUP(GroupVertices[[#This Row],[Vertex]],Vertices[],MATCH("ID",Vertices[[#Headers],[Vertex]:[Vertex Content Word Count]],0),FALSE)</f>
        <v>338</v>
      </c>
    </row>
    <row r="407" spans="1:3" ht="15">
      <c r="A407" s="78" t="s">
        <v>5086</v>
      </c>
      <c r="B407" s="86" t="s">
        <v>581</v>
      </c>
      <c r="C407" s="78">
        <f>VLOOKUP(GroupVertices[[#This Row],[Vertex]],Vertices[],MATCH("ID",Vertices[[#Headers],[Vertex]:[Vertex Content Word Count]],0),FALSE)</f>
        <v>337</v>
      </c>
    </row>
    <row r="408" spans="1:3" ht="15">
      <c r="A408" s="78" t="s">
        <v>5086</v>
      </c>
      <c r="B408" s="86" t="s">
        <v>565</v>
      </c>
      <c r="C408" s="78">
        <f>VLOOKUP(GroupVertices[[#This Row],[Vertex]],Vertices[],MATCH("ID",Vertices[[#Headers],[Vertex]:[Vertex Content Word Count]],0),FALSE)</f>
        <v>364</v>
      </c>
    </row>
    <row r="409" spans="1:3" ht="15">
      <c r="A409" s="78" t="s">
        <v>5086</v>
      </c>
      <c r="B409" s="86" t="s">
        <v>541</v>
      </c>
      <c r="C409" s="78">
        <f>VLOOKUP(GroupVertices[[#This Row],[Vertex]],Vertices[],MATCH("ID",Vertices[[#Headers],[Vertex]:[Vertex Content Word Count]],0),FALSE)</f>
        <v>340</v>
      </c>
    </row>
    <row r="410" spans="1:3" ht="15">
      <c r="A410" s="78" t="s">
        <v>5086</v>
      </c>
      <c r="B410" s="86" t="s">
        <v>540</v>
      </c>
      <c r="C410" s="78">
        <f>VLOOKUP(GroupVertices[[#This Row],[Vertex]],Vertices[],MATCH("ID",Vertices[[#Headers],[Vertex]:[Vertex Content Word Count]],0),FALSE)</f>
        <v>339</v>
      </c>
    </row>
    <row r="411" spans="1:3" ht="15">
      <c r="A411" s="78" t="s">
        <v>5086</v>
      </c>
      <c r="B411" s="86" t="s">
        <v>539</v>
      </c>
      <c r="C411" s="78">
        <f>VLOOKUP(GroupVertices[[#This Row],[Vertex]],Vertices[],MATCH("ID",Vertices[[#Headers],[Vertex]:[Vertex Content Word Count]],0),FALSE)</f>
        <v>336</v>
      </c>
    </row>
    <row r="412" spans="1:3" ht="15">
      <c r="A412" s="78" t="s">
        <v>5087</v>
      </c>
      <c r="B412" s="86" t="s">
        <v>620</v>
      </c>
      <c r="C412" s="78">
        <f>VLOOKUP(GroupVertices[[#This Row],[Vertex]],Vertices[],MATCH("ID",Vertices[[#Headers],[Vertex]:[Vertex Content Word Count]],0),FALSE)</f>
        <v>415</v>
      </c>
    </row>
    <row r="413" spans="1:3" ht="15">
      <c r="A413" s="78" t="s">
        <v>5087</v>
      </c>
      <c r="B413" s="86" t="s">
        <v>629</v>
      </c>
      <c r="C413" s="78">
        <f>VLOOKUP(GroupVertices[[#This Row],[Vertex]],Vertices[],MATCH("ID",Vertices[[#Headers],[Vertex]:[Vertex Content Word Count]],0),FALSE)</f>
        <v>417</v>
      </c>
    </row>
    <row r="414" spans="1:3" ht="15">
      <c r="A414" s="78" t="s">
        <v>5087</v>
      </c>
      <c r="B414" s="86" t="s">
        <v>628</v>
      </c>
      <c r="C414" s="78">
        <f>VLOOKUP(GroupVertices[[#This Row],[Vertex]],Vertices[],MATCH("ID",Vertices[[#Headers],[Vertex]:[Vertex Content Word Count]],0),FALSE)</f>
        <v>416</v>
      </c>
    </row>
    <row r="415" spans="1:3" ht="15">
      <c r="A415" s="78" t="s">
        <v>5088</v>
      </c>
      <c r="B415" s="86" t="s">
        <v>229</v>
      </c>
      <c r="C415" s="78">
        <f>VLOOKUP(GroupVertices[[#This Row],[Vertex]],Vertices[],MATCH("ID",Vertices[[#Headers],[Vertex]:[Vertex Content Word Count]],0),FALSE)</f>
        <v>21</v>
      </c>
    </row>
    <row r="416" spans="1:3" ht="15">
      <c r="A416" s="78" t="s">
        <v>5088</v>
      </c>
      <c r="B416" s="86" t="s">
        <v>232</v>
      </c>
      <c r="C416" s="78">
        <f>VLOOKUP(GroupVertices[[#This Row],[Vertex]],Vertices[],MATCH("ID",Vertices[[#Headers],[Vertex]:[Vertex Content Word Count]],0),FALSE)</f>
        <v>24</v>
      </c>
    </row>
    <row r="417" spans="1:3" ht="15">
      <c r="A417" s="78" t="s">
        <v>5088</v>
      </c>
      <c r="B417" s="86" t="s">
        <v>534</v>
      </c>
      <c r="C417" s="78">
        <f>VLOOKUP(GroupVertices[[#This Row],[Vertex]],Vertices[],MATCH("ID",Vertices[[#Headers],[Vertex]:[Vertex Content Word Count]],0),FALSE)</f>
        <v>331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5742</v>
      </c>
      <c r="B2" s="34" t="s">
        <v>5043</v>
      </c>
      <c r="D2" s="31">
        <f>MIN(Vertices[Degree])</f>
        <v>0</v>
      </c>
      <c r="E2" s="3">
        <f>COUNTIF(Vertices[Degree],"&gt;= "&amp;D2)-COUNTIF(Vertices[Degree],"&gt;="&amp;D3)</f>
        <v>0</v>
      </c>
      <c r="F2" s="37">
        <f>MIN(Vertices[In-Degree])</f>
        <v>0</v>
      </c>
      <c r="G2" s="38">
        <f>COUNTIF(Vertices[In-Degree],"&gt;= "&amp;F2)-COUNTIF(Vertices[In-Degree],"&gt;="&amp;F3)</f>
        <v>407</v>
      </c>
      <c r="H2" s="37">
        <f>MIN(Vertices[Out-Degree])</f>
        <v>0</v>
      </c>
      <c r="I2" s="38">
        <f>COUNTIF(Vertices[Out-Degree],"&gt;= "&amp;H2)-COUNTIF(Vertices[Out-Degree],"&gt;="&amp;H3)</f>
        <v>8</v>
      </c>
      <c r="J2" s="37">
        <f>MIN(Vertices[Betweenness Centrality])</f>
        <v>0</v>
      </c>
      <c r="K2" s="38">
        <f>COUNTIF(Vertices[Betweenness Centrality],"&gt;= "&amp;J2)-COUNTIF(Vertices[Betweenness Centrality],"&gt;="&amp;J3)</f>
        <v>410</v>
      </c>
      <c r="L2" s="37">
        <f>MIN(Vertices[Closeness Centrality])</f>
        <v>0</v>
      </c>
      <c r="M2" s="38">
        <f>COUNTIF(Vertices[Closeness Centrality],"&gt;= "&amp;L2)-COUNTIF(Vertices[Closeness Centrality],"&gt;="&amp;L3)</f>
        <v>409</v>
      </c>
      <c r="N2" s="37">
        <f>MIN(Vertices[Eigenvector Centrality])</f>
        <v>0</v>
      </c>
      <c r="O2" s="38">
        <f>COUNTIF(Vertices[Eigenvector Centrality],"&gt;= "&amp;N2)-COUNTIF(Vertices[Eigenvector Centrality],"&gt;="&amp;N3)</f>
        <v>62</v>
      </c>
      <c r="P2" s="37">
        <f>MIN(Vertices[PageRank])</f>
        <v>0.485296</v>
      </c>
      <c r="Q2" s="38">
        <f>COUNTIF(Vertices[PageRank],"&gt;= "&amp;P2)-COUNTIF(Vertices[PageRank],"&gt;="&amp;P3)</f>
        <v>409</v>
      </c>
      <c r="R2" s="37">
        <f>MIN(Vertices[Clustering Coefficient])</f>
        <v>0</v>
      </c>
      <c r="S2" s="43">
        <f>COUNTIF(Vertices[Clustering Coefficient],"&gt;= "&amp;R2)-COUNTIF(Vertices[Clustering Coefficient],"&gt;="&amp;R3)</f>
        <v>319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3.7818181818181817</v>
      </c>
      <c r="G3" s="40">
        <f>COUNTIF(Vertices[In-Degree],"&gt;= "&amp;F3)-COUNTIF(Vertices[In-Degree],"&gt;="&amp;F4)</f>
        <v>2</v>
      </c>
      <c r="H3" s="39">
        <f aca="true" t="shared" si="3" ref="H3:H26">H2+($H$57-$H$2)/BinDivisor</f>
        <v>0.09090909090909091</v>
      </c>
      <c r="I3" s="40">
        <f>COUNTIF(Vertices[Out-Degree],"&gt;= "&amp;H3)-COUNTIF(Vertices[Out-Degree],"&gt;="&amp;H4)</f>
        <v>0</v>
      </c>
      <c r="J3" s="39">
        <f aca="true" t="shared" si="4" ref="J3:J26">J2+($J$57-$J$2)/BinDivisor</f>
        <v>2382.821153090909</v>
      </c>
      <c r="K3" s="40">
        <f>COUNTIF(Vertices[Betweenness Centrality],"&gt;= "&amp;J3)-COUNTIF(Vertices[Betweenness Centrality],"&gt;="&amp;J4)</f>
        <v>0</v>
      </c>
      <c r="L3" s="39">
        <f aca="true" t="shared" si="5" ref="L3:L26">L2+($L$57-$L$2)/BinDivisor</f>
        <v>0.003030309090909091</v>
      </c>
      <c r="M3" s="40">
        <f>COUNTIF(Vertices[Closeness Centrality],"&gt;= "&amp;L3)-COUNTIF(Vertices[Closeness Centrality],"&gt;="&amp;L4)</f>
        <v>0</v>
      </c>
      <c r="N3" s="39">
        <f aca="true" t="shared" si="6" ref="N3:N26">N2+($N$57-$N$2)/BinDivisor</f>
        <v>0.0008219636363636364</v>
      </c>
      <c r="O3" s="40">
        <f>COUNTIF(Vertices[Eigenvector Centrality],"&gt;= "&amp;N3)-COUNTIF(Vertices[Eigenvector Centrality],"&gt;="&amp;N4)</f>
        <v>0</v>
      </c>
      <c r="P3" s="39">
        <f aca="true" t="shared" si="7" ref="P3:P26">P2+($P$57-$P$2)/BinDivisor</f>
        <v>2.0204662</v>
      </c>
      <c r="Q3" s="40">
        <f>COUNTIF(Vertices[PageRank],"&gt;= "&amp;P3)-COUNTIF(Vertices[PageRank],"&gt;="&amp;P4)</f>
        <v>2</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416</v>
      </c>
      <c r="D4" s="32">
        <f t="shared" si="1"/>
        <v>0</v>
      </c>
      <c r="E4" s="3">
        <f>COUNTIF(Vertices[Degree],"&gt;= "&amp;D4)-COUNTIF(Vertices[Degree],"&gt;="&amp;D5)</f>
        <v>0</v>
      </c>
      <c r="F4" s="37">
        <f t="shared" si="2"/>
        <v>7.5636363636363635</v>
      </c>
      <c r="G4" s="38">
        <f>COUNTIF(Vertices[In-Degree],"&gt;= "&amp;F4)-COUNTIF(Vertices[In-Degree],"&gt;="&amp;F5)</f>
        <v>2</v>
      </c>
      <c r="H4" s="37">
        <f t="shared" si="3"/>
        <v>0.18181818181818182</v>
      </c>
      <c r="I4" s="38">
        <f>COUNTIF(Vertices[Out-Degree],"&gt;= "&amp;H4)-COUNTIF(Vertices[Out-Degree],"&gt;="&amp;H5)</f>
        <v>0</v>
      </c>
      <c r="J4" s="37">
        <f t="shared" si="4"/>
        <v>4765.642306181818</v>
      </c>
      <c r="K4" s="38">
        <f>COUNTIF(Vertices[Betweenness Centrality],"&gt;= "&amp;J4)-COUNTIF(Vertices[Betweenness Centrality],"&gt;="&amp;J5)</f>
        <v>0</v>
      </c>
      <c r="L4" s="37">
        <f t="shared" si="5"/>
        <v>0.006060618181818182</v>
      </c>
      <c r="M4" s="38">
        <f>COUNTIF(Vertices[Closeness Centrality],"&gt;= "&amp;L4)-COUNTIF(Vertices[Closeness Centrality],"&gt;="&amp;L5)</f>
        <v>0</v>
      </c>
      <c r="N4" s="37">
        <f t="shared" si="6"/>
        <v>0.0016439272727272727</v>
      </c>
      <c r="O4" s="38">
        <f>COUNTIF(Vertices[Eigenvector Centrality],"&gt;= "&amp;N4)-COUNTIF(Vertices[Eigenvector Centrality],"&gt;="&amp;N5)</f>
        <v>143</v>
      </c>
      <c r="P4" s="37">
        <f t="shared" si="7"/>
        <v>3.5556364</v>
      </c>
      <c r="Q4" s="38">
        <f>COUNTIF(Vertices[PageRank],"&gt;= "&amp;P4)-COUNTIF(Vertices[PageRank],"&gt;="&amp;P5)</f>
        <v>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11.345454545454546</v>
      </c>
      <c r="G5" s="40">
        <f>COUNTIF(Vertices[In-Degree],"&gt;= "&amp;F5)-COUNTIF(Vertices[In-Degree],"&gt;="&amp;F6)</f>
        <v>0</v>
      </c>
      <c r="H5" s="39">
        <f t="shared" si="3"/>
        <v>0.2727272727272727</v>
      </c>
      <c r="I5" s="40">
        <f>COUNTIF(Vertices[Out-Degree],"&gt;= "&amp;H5)-COUNTIF(Vertices[Out-Degree],"&gt;="&amp;H6)</f>
        <v>0</v>
      </c>
      <c r="J5" s="39">
        <f t="shared" si="4"/>
        <v>7148.463459272727</v>
      </c>
      <c r="K5" s="40">
        <f>COUNTIF(Vertices[Betweenness Centrality],"&gt;= "&amp;J5)-COUNTIF(Vertices[Betweenness Centrality],"&gt;="&amp;J6)</f>
        <v>0</v>
      </c>
      <c r="L5" s="39">
        <f t="shared" si="5"/>
        <v>0.009090927272727273</v>
      </c>
      <c r="M5" s="40">
        <f>COUNTIF(Vertices[Closeness Centrality],"&gt;= "&amp;L5)-COUNTIF(Vertices[Closeness Centrality],"&gt;="&amp;L6)</f>
        <v>0</v>
      </c>
      <c r="N5" s="39">
        <f t="shared" si="6"/>
        <v>0.002465890909090909</v>
      </c>
      <c r="O5" s="40">
        <f>COUNTIF(Vertices[Eigenvector Centrality],"&gt;= "&amp;N5)-COUNTIF(Vertices[Eigenvector Centrality],"&gt;="&amp;N6)</f>
        <v>179</v>
      </c>
      <c r="P5" s="39">
        <f t="shared" si="7"/>
        <v>5.0908066</v>
      </c>
      <c r="Q5" s="40">
        <f>COUNTIF(Vertices[PageRank],"&gt;= "&amp;P5)-COUNTIF(Vertices[PageRank],"&gt;="&amp;P6)</f>
        <v>0</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482</v>
      </c>
      <c r="D6" s="32">
        <f t="shared" si="1"/>
        <v>0</v>
      </c>
      <c r="E6" s="3">
        <f>COUNTIF(Vertices[Degree],"&gt;= "&amp;D6)-COUNTIF(Vertices[Degree],"&gt;="&amp;D7)</f>
        <v>0</v>
      </c>
      <c r="F6" s="37">
        <f t="shared" si="2"/>
        <v>15.127272727272727</v>
      </c>
      <c r="G6" s="38">
        <f>COUNTIF(Vertices[In-Degree],"&gt;= "&amp;F6)-COUNTIF(Vertices[In-Degree],"&gt;="&amp;F7)</f>
        <v>1</v>
      </c>
      <c r="H6" s="37">
        <f t="shared" si="3"/>
        <v>0.36363636363636365</v>
      </c>
      <c r="I6" s="38">
        <f>COUNTIF(Vertices[Out-Degree],"&gt;= "&amp;H6)-COUNTIF(Vertices[Out-Degree],"&gt;="&amp;H7)</f>
        <v>0</v>
      </c>
      <c r="J6" s="37">
        <f t="shared" si="4"/>
        <v>9531.284612363635</v>
      </c>
      <c r="K6" s="38">
        <f>COUNTIF(Vertices[Betweenness Centrality],"&gt;= "&amp;J6)-COUNTIF(Vertices[Betweenness Centrality],"&gt;="&amp;J7)</f>
        <v>0</v>
      </c>
      <c r="L6" s="37">
        <f t="shared" si="5"/>
        <v>0.012121236363636365</v>
      </c>
      <c r="M6" s="38">
        <f>COUNTIF(Vertices[Closeness Centrality],"&gt;= "&amp;L6)-COUNTIF(Vertices[Closeness Centrality],"&gt;="&amp;L7)</f>
        <v>0</v>
      </c>
      <c r="N6" s="37">
        <f t="shared" si="6"/>
        <v>0.0032878545454545455</v>
      </c>
      <c r="O6" s="38">
        <f>COUNTIF(Vertices[Eigenvector Centrality],"&gt;= "&amp;N6)-COUNTIF(Vertices[Eigenvector Centrality],"&gt;="&amp;N7)</f>
        <v>2</v>
      </c>
      <c r="P6" s="37">
        <f t="shared" si="7"/>
        <v>6.625976799999999</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131</v>
      </c>
      <c r="D7" s="32">
        <f t="shared" si="1"/>
        <v>0</v>
      </c>
      <c r="E7" s="3">
        <f>COUNTIF(Vertices[Degree],"&gt;= "&amp;D7)-COUNTIF(Vertices[Degree],"&gt;="&amp;D8)</f>
        <v>0</v>
      </c>
      <c r="F7" s="39">
        <f t="shared" si="2"/>
        <v>18.90909090909091</v>
      </c>
      <c r="G7" s="40">
        <f>COUNTIF(Vertices[In-Degree],"&gt;= "&amp;F7)-COUNTIF(Vertices[In-Degree],"&gt;="&amp;F8)</f>
        <v>0</v>
      </c>
      <c r="H7" s="39">
        <f t="shared" si="3"/>
        <v>0.4545454545454546</v>
      </c>
      <c r="I7" s="40">
        <f>COUNTIF(Vertices[Out-Degree],"&gt;= "&amp;H7)-COUNTIF(Vertices[Out-Degree],"&gt;="&amp;H8)</f>
        <v>0</v>
      </c>
      <c r="J7" s="39">
        <f t="shared" si="4"/>
        <v>11914.105765454544</v>
      </c>
      <c r="K7" s="40">
        <f>COUNTIF(Vertices[Betweenness Centrality],"&gt;= "&amp;J7)-COUNTIF(Vertices[Betweenness Centrality],"&gt;="&amp;J8)</f>
        <v>0</v>
      </c>
      <c r="L7" s="39">
        <f t="shared" si="5"/>
        <v>0.015151545454545456</v>
      </c>
      <c r="M7" s="40">
        <f>COUNTIF(Vertices[Closeness Centrality],"&gt;= "&amp;L7)-COUNTIF(Vertices[Closeness Centrality],"&gt;="&amp;L8)</f>
        <v>0</v>
      </c>
      <c r="N7" s="39">
        <f t="shared" si="6"/>
        <v>0.0041098181818181815</v>
      </c>
      <c r="O7" s="40">
        <f>COUNTIF(Vertices[Eigenvector Centrality],"&gt;= "&amp;N7)-COUNTIF(Vertices[Eigenvector Centrality],"&gt;="&amp;N8)</f>
        <v>15</v>
      </c>
      <c r="P7" s="39">
        <f t="shared" si="7"/>
        <v>8.161147</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613</v>
      </c>
      <c r="D8" s="32">
        <f t="shared" si="1"/>
        <v>0</v>
      </c>
      <c r="E8" s="3">
        <f>COUNTIF(Vertices[Degree],"&gt;= "&amp;D8)-COUNTIF(Vertices[Degree],"&gt;="&amp;D9)</f>
        <v>0</v>
      </c>
      <c r="F8" s="37">
        <f t="shared" si="2"/>
        <v>22.69090909090909</v>
      </c>
      <c r="G8" s="38">
        <f>COUNTIF(Vertices[In-Degree],"&gt;= "&amp;F8)-COUNTIF(Vertices[In-Degree],"&gt;="&amp;F9)</f>
        <v>0</v>
      </c>
      <c r="H8" s="37">
        <f t="shared" si="3"/>
        <v>0.5454545454545455</v>
      </c>
      <c r="I8" s="38">
        <f>COUNTIF(Vertices[Out-Degree],"&gt;= "&amp;H8)-COUNTIF(Vertices[Out-Degree],"&gt;="&amp;H9)</f>
        <v>0</v>
      </c>
      <c r="J8" s="37">
        <f t="shared" si="4"/>
        <v>14296.926918545452</v>
      </c>
      <c r="K8" s="38">
        <f>COUNTIF(Vertices[Betweenness Centrality],"&gt;= "&amp;J8)-COUNTIF(Vertices[Betweenness Centrality],"&gt;="&amp;J9)</f>
        <v>0</v>
      </c>
      <c r="L8" s="37">
        <f t="shared" si="5"/>
        <v>0.018181854545454547</v>
      </c>
      <c r="M8" s="38">
        <f>COUNTIF(Vertices[Closeness Centrality],"&gt;= "&amp;L8)-COUNTIF(Vertices[Closeness Centrality],"&gt;="&amp;L9)</f>
        <v>0</v>
      </c>
      <c r="N8" s="37">
        <f t="shared" si="6"/>
        <v>0.004931781818181818</v>
      </c>
      <c r="O8" s="38">
        <f>COUNTIF(Vertices[Eigenvector Centrality],"&gt;= "&amp;N8)-COUNTIF(Vertices[Eigenvector Centrality],"&gt;="&amp;N9)</f>
        <v>12</v>
      </c>
      <c r="P8" s="37">
        <f t="shared" si="7"/>
        <v>9.6963172</v>
      </c>
      <c r="Q8" s="38">
        <f>COUNTIF(Vertices[PageRank],"&gt;= "&amp;P8)-COUNTIF(Vertices[PageRank],"&gt;="&amp;P9)</f>
        <v>0</v>
      </c>
      <c r="R8" s="37">
        <f t="shared" si="8"/>
        <v>0.1090909090909091</v>
      </c>
      <c r="S8" s="43">
        <f>COUNTIF(Vertices[Clustering Coefficient],"&gt;= "&amp;R8)-COUNTIF(Vertices[Clustering Coefficient],"&gt;="&amp;R9)</f>
        <v>2</v>
      </c>
      <c r="T8" s="37" t="e">
        <f ca="1" t="shared" si="9"/>
        <v>#REF!</v>
      </c>
      <c r="U8" s="38" t="e">
        <f ca="1" t="shared" si="0"/>
        <v>#REF!</v>
      </c>
    </row>
    <row r="9" spans="1:21" ht="15">
      <c r="A9" s="126"/>
      <c r="B9" s="126"/>
      <c r="D9" s="32">
        <f t="shared" si="1"/>
        <v>0</v>
      </c>
      <c r="E9" s="3">
        <f>COUNTIF(Vertices[Degree],"&gt;= "&amp;D9)-COUNTIF(Vertices[Degree],"&gt;="&amp;D10)</f>
        <v>0</v>
      </c>
      <c r="F9" s="39">
        <f t="shared" si="2"/>
        <v>26.472727272727273</v>
      </c>
      <c r="G9" s="40">
        <f>COUNTIF(Vertices[In-Degree],"&gt;= "&amp;F9)-COUNTIF(Vertices[In-Degree],"&gt;="&amp;F10)</f>
        <v>0</v>
      </c>
      <c r="H9" s="39">
        <f t="shared" si="3"/>
        <v>0.6363636363636365</v>
      </c>
      <c r="I9" s="40">
        <f>COUNTIF(Vertices[Out-Degree],"&gt;= "&amp;H9)-COUNTIF(Vertices[Out-Degree],"&gt;="&amp;H10)</f>
        <v>0</v>
      </c>
      <c r="J9" s="39">
        <f t="shared" si="4"/>
        <v>16679.74807163636</v>
      </c>
      <c r="K9" s="40">
        <f>COUNTIF(Vertices[Betweenness Centrality],"&gt;= "&amp;J9)-COUNTIF(Vertices[Betweenness Centrality],"&gt;="&amp;J10)</f>
        <v>4</v>
      </c>
      <c r="L9" s="39">
        <f t="shared" si="5"/>
        <v>0.021212163636363638</v>
      </c>
      <c r="M9" s="40">
        <f>COUNTIF(Vertices[Closeness Centrality],"&gt;= "&amp;L9)-COUNTIF(Vertices[Closeness Centrality],"&gt;="&amp;L10)</f>
        <v>0</v>
      </c>
      <c r="N9" s="39">
        <f t="shared" si="6"/>
        <v>0.0057537454545454544</v>
      </c>
      <c r="O9" s="40">
        <f>COUNTIF(Vertices[Eigenvector Centrality],"&gt;= "&amp;N9)-COUNTIF(Vertices[Eigenvector Centrality],"&gt;="&amp;N10)</f>
        <v>1</v>
      </c>
      <c r="P9" s="39">
        <f t="shared" si="7"/>
        <v>11.231487399999999</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18</v>
      </c>
      <c r="D10" s="32">
        <f t="shared" si="1"/>
        <v>0</v>
      </c>
      <c r="E10" s="3">
        <f>COUNTIF(Vertices[Degree],"&gt;= "&amp;D10)-COUNTIF(Vertices[Degree],"&gt;="&amp;D11)</f>
        <v>0</v>
      </c>
      <c r="F10" s="37">
        <f t="shared" si="2"/>
        <v>30.254545454545454</v>
      </c>
      <c r="G10" s="38">
        <f>COUNTIF(Vertices[In-Degree],"&gt;= "&amp;F10)-COUNTIF(Vertices[In-Degree],"&gt;="&amp;F11)</f>
        <v>0</v>
      </c>
      <c r="H10" s="37">
        <f t="shared" si="3"/>
        <v>0.7272727272727274</v>
      </c>
      <c r="I10" s="38">
        <f>COUNTIF(Vertices[Out-Degree],"&gt;= "&amp;H10)-COUNTIF(Vertices[Out-Degree],"&gt;="&amp;H11)</f>
        <v>0</v>
      </c>
      <c r="J10" s="37">
        <f t="shared" si="4"/>
        <v>19062.56922472727</v>
      </c>
      <c r="K10" s="38">
        <f>COUNTIF(Vertices[Betweenness Centrality],"&gt;= "&amp;J10)-COUNTIF(Vertices[Betweenness Centrality],"&gt;="&amp;J11)</f>
        <v>0</v>
      </c>
      <c r="L10" s="37">
        <f t="shared" si="5"/>
        <v>0.02424247272727273</v>
      </c>
      <c r="M10" s="38">
        <f>COUNTIF(Vertices[Closeness Centrality],"&gt;= "&amp;L10)-COUNTIF(Vertices[Closeness Centrality],"&gt;="&amp;L11)</f>
        <v>0</v>
      </c>
      <c r="N10" s="37">
        <f t="shared" si="6"/>
        <v>0.006575709090909091</v>
      </c>
      <c r="O10" s="38">
        <f>COUNTIF(Vertices[Eigenvector Centrality],"&gt;= "&amp;N10)-COUNTIF(Vertices[Eigenvector Centrality],"&gt;="&amp;N11)</f>
        <v>0</v>
      </c>
      <c r="P10" s="37">
        <f t="shared" si="7"/>
        <v>12.766657599999998</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34.03636363636364</v>
      </c>
      <c r="G11" s="40">
        <f>COUNTIF(Vertices[In-Degree],"&gt;= "&amp;F11)-COUNTIF(Vertices[In-Degree],"&gt;="&amp;F12)</f>
        <v>0</v>
      </c>
      <c r="H11" s="39">
        <f t="shared" si="3"/>
        <v>0.8181818181818183</v>
      </c>
      <c r="I11" s="40">
        <f>COUNTIF(Vertices[Out-Degree],"&gt;= "&amp;H11)-COUNTIF(Vertices[Out-Degree],"&gt;="&amp;H12)</f>
        <v>0</v>
      </c>
      <c r="J11" s="39">
        <f t="shared" si="4"/>
        <v>21445.39037781818</v>
      </c>
      <c r="K11" s="40">
        <f>COUNTIF(Vertices[Betweenness Centrality],"&gt;= "&amp;J11)-COUNTIF(Vertices[Betweenness Centrality],"&gt;="&amp;J12)</f>
        <v>0</v>
      </c>
      <c r="L11" s="39">
        <f t="shared" si="5"/>
        <v>0.02727278181818182</v>
      </c>
      <c r="M11" s="40">
        <f>COUNTIF(Vertices[Closeness Centrality],"&gt;= "&amp;L11)-COUNTIF(Vertices[Closeness Centrality],"&gt;="&amp;L12)</f>
        <v>0</v>
      </c>
      <c r="N11" s="39">
        <f t="shared" si="6"/>
        <v>0.007397672727272727</v>
      </c>
      <c r="O11" s="40">
        <f>COUNTIF(Vertices[Eigenvector Centrality],"&gt;= "&amp;N11)-COUNTIF(Vertices[Eigenvector Centrality],"&gt;="&amp;N12)</f>
        <v>0</v>
      </c>
      <c r="P11" s="39">
        <f t="shared" si="7"/>
        <v>14.301827799999998</v>
      </c>
      <c r="Q11" s="40">
        <f>COUNTIF(Vertices[PageRank],"&gt;= "&amp;P11)-COUNTIF(Vertices[PageRank],"&gt;="&amp;P12)</f>
        <v>0</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170</v>
      </c>
      <c r="B12" s="34">
        <v>0.0019083969465648854</v>
      </c>
      <c r="D12" s="32">
        <f t="shared" si="1"/>
        <v>0</v>
      </c>
      <c r="E12" s="3">
        <f>COUNTIF(Vertices[Degree],"&gt;= "&amp;D12)-COUNTIF(Vertices[Degree],"&gt;="&amp;D13)</f>
        <v>0</v>
      </c>
      <c r="F12" s="37">
        <f t="shared" si="2"/>
        <v>37.81818181818182</v>
      </c>
      <c r="G12" s="38">
        <f>COUNTIF(Vertices[In-Degree],"&gt;= "&amp;F12)-COUNTIF(Vertices[In-Degree],"&gt;="&amp;F13)</f>
        <v>0</v>
      </c>
      <c r="H12" s="37">
        <f t="shared" si="3"/>
        <v>0.9090909090909093</v>
      </c>
      <c r="I12" s="38">
        <f>COUNTIF(Vertices[Out-Degree],"&gt;= "&amp;H12)-COUNTIF(Vertices[Out-Degree],"&gt;="&amp;H13)</f>
        <v>0</v>
      </c>
      <c r="J12" s="37">
        <f t="shared" si="4"/>
        <v>23828.21153090909</v>
      </c>
      <c r="K12" s="38">
        <f>COUNTIF(Vertices[Betweenness Centrality],"&gt;= "&amp;J12)-COUNTIF(Vertices[Betweenness Centrality],"&gt;="&amp;J13)</f>
        <v>0</v>
      </c>
      <c r="L12" s="37">
        <f t="shared" si="5"/>
        <v>0.03030309090909091</v>
      </c>
      <c r="M12" s="38">
        <f>COUNTIF(Vertices[Closeness Centrality],"&gt;= "&amp;L12)-COUNTIF(Vertices[Closeness Centrality],"&gt;="&amp;L13)</f>
        <v>0</v>
      </c>
      <c r="N12" s="37">
        <f t="shared" si="6"/>
        <v>0.008219636363636363</v>
      </c>
      <c r="O12" s="38">
        <f>COUNTIF(Vertices[Eigenvector Centrality],"&gt;= "&amp;N12)-COUNTIF(Vertices[Eigenvector Centrality],"&gt;="&amp;N13)</f>
        <v>0</v>
      </c>
      <c r="P12" s="37">
        <f t="shared" si="7"/>
        <v>15.836997999999998</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0.0038095238095238095</v>
      </c>
      <c r="D13" s="32">
        <f t="shared" si="1"/>
        <v>0</v>
      </c>
      <c r="E13" s="3">
        <f>COUNTIF(Vertices[Degree],"&gt;= "&amp;D13)-COUNTIF(Vertices[Degree],"&gt;="&amp;D14)</f>
        <v>0</v>
      </c>
      <c r="F13" s="39">
        <f t="shared" si="2"/>
        <v>41.6</v>
      </c>
      <c r="G13" s="40">
        <f>COUNTIF(Vertices[In-Degree],"&gt;= "&amp;F13)-COUNTIF(Vertices[In-Degree],"&gt;="&amp;F14)</f>
        <v>0</v>
      </c>
      <c r="H13" s="39">
        <f t="shared" si="3"/>
        <v>1.0000000000000002</v>
      </c>
      <c r="I13" s="40">
        <f>COUNTIF(Vertices[Out-Degree],"&gt;= "&amp;H13)-COUNTIF(Vertices[Out-Degree],"&gt;="&amp;H14)</f>
        <v>315</v>
      </c>
      <c r="J13" s="39">
        <f t="shared" si="4"/>
        <v>26211.032684</v>
      </c>
      <c r="K13" s="40">
        <f>COUNTIF(Vertices[Betweenness Centrality],"&gt;= "&amp;J13)-COUNTIF(Vertices[Betweenness Centrality],"&gt;="&amp;J14)</f>
        <v>0</v>
      </c>
      <c r="L13" s="39">
        <f t="shared" si="5"/>
        <v>0.0333334</v>
      </c>
      <c r="M13" s="40">
        <f>COUNTIF(Vertices[Closeness Centrality],"&gt;= "&amp;L13)-COUNTIF(Vertices[Closeness Centrality],"&gt;="&amp;L14)</f>
        <v>0</v>
      </c>
      <c r="N13" s="39">
        <f t="shared" si="6"/>
        <v>0.009041599999999999</v>
      </c>
      <c r="O13" s="40">
        <f>COUNTIF(Vertices[Eigenvector Centrality],"&gt;= "&amp;N13)-COUNTIF(Vertices[Eigenvector Centrality],"&gt;="&amp;N14)</f>
        <v>0</v>
      </c>
      <c r="P13" s="39">
        <f t="shared" si="7"/>
        <v>17.372168199999997</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45.38181818181818</v>
      </c>
      <c r="G14" s="38">
        <f>COUNTIF(Vertices[In-Degree],"&gt;= "&amp;F14)-COUNTIF(Vertices[In-Degree],"&gt;="&amp;F15)</f>
        <v>1</v>
      </c>
      <c r="H14" s="37">
        <f t="shared" si="3"/>
        <v>1.090909090909091</v>
      </c>
      <c r="I14" s="38">
        <f>COUNTIF(Vertices[Out-Degree],"&gt;= "&amp;H14)-COUNTIF(Vertices[Out-Degree],"&gt;="&amp;H15)</f>
        <v>0</v>
      </c>
      <c r="J14" s="37">
        <f t="shared" si="4"/>
        <v>28593.853837090912</v>
      </c>
      <c r="K14" s="38">
        <f>COUNTIF(Vertices[Betweenness Centrality],"&gt;= "&amp;J14)-COUNTIF(Vertices[Betweenness Centrality],"&gt;="&amp;J15)</f>
        <v>0</v>
      </c>
      <c r="L14" s="37">
        <f t="shared" si="5"/>
        <v>0.036363709090909094</v>
      </c>
      <c r="M14" s="38">
        <f>COUNTIF(Vertices[Closeness Centrality],"&gt;= "&amp;L14)-COUNTIF(Vertices[Closeness Centrality],"&gt;="&amp;L15)</f>
        <v>0</v>
      </c>
      <c r="N14" s="37">
        <f t="shared" si="6"/>
        <v>0.009863563636363634</v>
      </c>
      <c r="O14" s="38">
        <f>COUNTIF(Vertices[Eigenvector Centrality],"&gt;= "&amp;N14)-COUNTIF(Vertices[Eigenvector Centrality],"&gt;="&amp;N15)</f>
        <v>0</v>
      </c>
      <c r="P14" s="37">
        <f t="shared" si="7"/>
        <v>18.907338399999997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5</v>
      </c>
      <c r="D15" s="32">
        <f t="shared" si="1"/>
        <v>0</v>
      </c>
      <c r="E15" s="3">
        <f>COUNTIF(Vertices[Degree],"&gt;= "&amp;D15)-COUNTIF(Vertices[Degree],"&gt;="&amp;D16)</f>
        <v>0</v>
      </c>
      <c r="F15" s="39">
        <f t="shared" si="2"/>
        <v>49.163636363636364</v>
      </c>
      <c r="G15" s="40">
        <f>COUNTIF(Vertices[In-Degree],"&gt;= "&amp;F15)-COUNTIF(Vertices[In-Degree],"&gt;="&amp;F16)</f>
        <v>1</v>
      </c>
      <c r="H15" s="39">
        <f t="shared" si="3"/>
        <v>1.1818181818181819</v>
      </c>
      <c r="I15" s="40">
        <f>COUNTIF(Vertices[Out-Degree],"&gt;= "&amp;H15)-COUNTIF(Vertices[Out-Degree],"&gt;="&amp;H16)</f>
        <v>0</v>
      </c>
      <c r="J15" s="39">
        <f t="shared" si="4"/>
        <v>30976.674990181822</v>
      </c>
      <c r="K15" s="40">
        <f>COUNTIF(Vertices[Betweenness Centrality],"&gt;= "&amp;J15)-COUNTIF(Vertices[Betweenness Centrality],"&gt;="&amp;J16)</f>
        <v>0</v>
      </c>
      <c r="L15" s="39">
        <f t="shared" si="5"/>
        <v>0.03939401818181819</v>
      </c>
      <c r="M15" s="40">
        <f>COUNTIF(Vertices[Closeness Centrality],"&gt;= "&amp;L15)-COUNTIF(Vertices[Closeness Centrality],"&gt;="&amp;L16)</f>
        <v>0</v>
      </c>
      <c r="N15" s="39">
        <f t="shared" si="6"/>
        <v>0.01068552727272727</v>
      </c>
      <c r="O15" s="40">
        <f>COUNTIF(Vertices[Eigenvector Centrality],"&gt;= "&amp;N15)-COUNTIF(Vertices[Eigenvector Centrality],"&gt;="&amp;N16)</f>
        <v>0</v>
      </c>
      <c r="P15" s="39">
        <f t="shared" si="7"/>
        <v>20.442508599999996</v>
      </c>
      <c r="Q15" s="40">
        <f>COUNTIF(Vertices[PageRank],"&gt;= "&amp;P15)-COUNTIF(Vertices[PageRank],"&gt;="&amp;P16)</f>
        <v>0</v>
      </c>
      <c r="R15" s="39">
        <f t="shared" si="8"/>
        <v>0.23636363636363641</v>
      </c>
      <c r="S15" s="44">
        <f>COUNTIF(Vertices[Clustering Coefficient],"&gt;= "&amp;R15)-COUNTIF(Vertices[Clustering Coefficient],"&gt;="&amp;R16)</f>
        <v>5</v>
      </c>
      <c r="T15" s="39" t="e">
        <f ca="1" t="shared" si="9"/>
        <v>#REF!</v>
      </c>
      <c r="U15" s="40" t="e">
        <f ca="1" t="shared" si="0"/>
        <v>#REF!</v>
      </c>
    </row>
    <row r="16" spans="1:21" ht="15">
      <c r="A16" s="34" t="s">
        <v>153</v>
      </c>
      <c r="B16" s="34">
        <v>3</v>
      </c>
      <c r="D16" s="32">
        <f t="shared" si="1"/>
        <v>0</v>
      </c>
      <c r="E16" s="3">
        <f>COUNTIF(Vertices[Degree],"&gt;= "&amp;D16)-COUNTIF(Vertices[Degree],"&gt;="&amp;D17)</f>
        <v>0</v>
      </c>
      <c r="F16" s="37">
        <f t="shared" si="2"/>
        <v>52.945454545454545</v>
      </c>
      <c r="G16" s="38">
        <f>COUNTIF(Vertices[In-Degree],"&gt;= "&amp;F16)-COUNTIF(Vertices[In-Degree],"&gt;="&amp;F17)</f>
        <v>0</v>
      </c>
      <c r="H16" s="37">
        <f t="shared" si="3"/>
        <v>1.2727272727272727</v>
      </c>
      <c r="I16" s="38">
        <f>COUNTIF(Vertices[Out-Degree],"&gt;= "&amp;H16)-COUNTIF(Vertices[Out-Degree],"&gt;="&amp;H17)</f>
        <v>0</v>
      </c>
      <c r="J16" s="37">
        <f t="shared" si="4"/>
        <v>33359.49614327273</v>
      </c>
      <c r="K16" s="38">
        <f>COUNTIF(Vertices[Betweenness Centrality],"&gt;= "&amp;J16)-COUNTIF(Vertices[Betweenness Centrality],"&gt;="&amp;J17)</f>
        <v>0</v>
      </c>
      <c r="L16" s="37">
        <f t="shared" si="5"/>
        <v>0.04242432727272728</v>
      </c>
      <c r="M16" s="38">
        <f>COUNTIF(Vertices[Closeness Centrality],"&gt;= "&amp;L16)-COUNTIF(Vertices[Closeness Centrality],"&gt;="&amp;L17)</f>
        <v>0</v>
      </c>
      <c r="N16" s="37">
        <f t="shared" si="6"/>
        <v>0.011507490909090905</v>
      </c>
      <c r="O16" s="38">
        <f>COUNTIF(Vertices[Eigenvector Centrality],"&gt;= "&amp;N16)-COUNTIF(Vertices[Eigenvector Centrality],"&gt;="&amp;N17)</f>
        <v>0</v>
      </c>
      <c r="P16" s="37">
        <f t="shared" si="7"/>
        <v>21.977678799999996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406</v>
      </c>
      <c r="D17" s="32">
        <f t="shared" si="1"/>
        <v>0</v>
      </c>
      <c r="E17" s="3">
        <f>COUNTIF(Vertices[Degree],"&gt;= "&amp;D17)-COUNTIF(Vertices[Degree],"&gt;="&amp;D18)</f>
        <v>0</v>
      </c>
      <c r="F17" s="39">
        <f t="shared" si="2"/>
        <v>56.72727272727273</v>
      </c>
      <c r="G17" s="40">
        <f>COUNTIF(Vertices[In-Degree],"&gt;= "&amp;F17)-COUNTIF(Vertices[In-Degree],"&gt;="&amp;F18)</f>
        <v>0</v>
      </c>
      <c r="H17" s="39">
        <f t="shared" si="3"/>
        <v>1.3636363636363635</v>
      </c>
      <c r="I17" s="40">
        <f>COUNTIF(Vertices[Out-Degree],"&gt;= "&amp;H17)-COUNTIF(Vertices[Out-Degree],"&gt;="&amp;H18)</f>
        <v>0</v>
      </c>
      <c r="J17" s="39">
        <f t="shared" si="4"/>
        <v>35742.31729636364</v>
      </c>
      <c r="K17" s="40">
        <f>COUNTIF(Vertices[Betweenness Centrality],"&gt;= "&amp;J17)-COUNTIF(Vertices[Betweenness Centrality],"&gt;="&amp;J18)</f>
        <v>0</v>
      </c>
      <c r="L17" s="39">
        <f t="shared" si="5"/>
        <v>0.04545463636363638</v>
      </c>
      <c r="M17" s="40">
        <f>COUNTIF(Vertices[Closeness Centrality],"&gt;= "&amp;L17)-COUNTIF(Vertices[Closeness Centrality],"&gt;="&amp;L18)</f>
        <v>0</v>
      </c>
      <c r="N17" s="39">
        <f t="shared" si="6"/>
        <v>0.012329454545454541</v>
      </c>
      <c r="O17" s="40">
        <f>COUNTIF(Vertices[Eigenvector Centrality],"&gt;= "&amp;N17)-COUNTIF(Vertices[Eigenvector Centrality],"&gt;="&amp;N18)</f>
        <v>0</v>
      </c>
      <c r="P17" s="39">
        <f t="shared" si="7"/>
        <v>23.512848999999996</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595</v>
      </c>
      <c r="D18" s="32">
        <f t="shared" si="1"/>
        <v>0</v>
      </c>
      <c r="E18" s="3">
        <f>COUNTIF(Vertices[Degree],"&gt;= "&amp;D18)-COUNTIF(Vertices[Degree],"&gt;="&amp;D19)</f>
        <v>0</v>
      </c>
      <c r="F18" s="37">
        <f t="shared" si="2"/>
        <v>60.50909090909091</v>
      </c>
      <c r="G18" s="38">
        <f>COUNTIF(Vertices[In-Degree],"&gt;= "&amp;F18)-COUNTIF(Vertices[In-Degree],"&gt;="&amp;F19)</f>
        <v>0</v>
      </c>
      <c r="H18" s="37">
        <f t="shared" si="3"/>
        <v>1.4545454545454544</v>
      </c>
      <c r="I18" s="38">
        <f>COUNTIF(Vertices[Out-Degree],"&gt;= "&amp;H18)-COUNTIF(Vertices[Out-Degree],"&gt;="&amp;H19)</f>
        <v>0</v>
      </c>
      <c r="J18" s="37">
        <f t="shared" si="4"/>
        <v>38125.13844945455</v>
      </c>
      <c r="K18" s="38">
        <f>COUNTIF(Vertices[Betweenness Centrality],"&gt;= "&amp;J18)-COUNTIF(Vertices[Betweenness Centrality],"&gt;="&amp;J19)</f>
        <v>0</v>
      </c>
      <c r="L18" s="37">
        <f t="shared" si="5"/>
        <v>0.04848494545454547</v>
      </c>
      <c r="M18" s="38">
        <f>COUNTIF(Vertices[Closeness Centrality],"&gt;= "&amp;L18)-COUNTIF(Vertices[Closeness Centrality],"&gt;="&amp;L19)</f>
        <v>0</v>
      </c>
      <c r="N18" s="37">
        <f t="shared" si="6"/>
        <v>0.013151418181818177</v>
      </c>
      <c r="O18" s="38">
        <f>COUNTIF(Vertices[Eigenvector Centrality],"&gt;= "&amp;N18)-COUNTIF(Vertices[Eigenvector Centrality],"&gt;="&amp;N19)</f>
        <v>0</v>
      </c>
      <c r="P18" s="37">
        <f t="shared" si="7"/>
        <v>25.048019199999995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64.2909090909091</v>
      </c>
      <c r="G19" s="40">
        <f>COUNTIF(Vertices[In-Degree],"&gt;= "&amp;F19)-COUNTIF(Vertices[In-Degree],"&gt;="&amp;F20)</f>
        <v>0</v>
      </c>
      <c r="H19" s="39">
        <f t="shared" si="3"/>
        <v>1.5454545454545452</v>
      </c>
      <c r="I19" s="40">
        <f>COUNTIF(Vertices[Out-Degree],"&gt;= "&amp;H19)-COUNTIF(Vertices[Out-Degree],"&gt;="&amp;H20)</f>
        <v>0</v>
      </c>
      <c r="J19" s="39">
        <f t="shared" si="4"/>
        <v>40507.95960254546</v>
      </c>
      <c r="K19" s="40">
        <f>COUNTIF(Vertices[Betweenness Centrality],"&gt;= "&amp;J19)-COUNTIF(Vertices[Betweenness Centrality],"&gt;="&amp;J20)</f>
        <v>0</v>
      </c>
      <c r="L19" s="39">
        <f t="shared" si="5"/>
        <v>0.05151525454545457</v>
      </c>
      <c r="M19" s="40">
        <f>COUNTIF(Vertices[Closeness Centrality],"&gt;= "&amp;L19)-COUNTIF(Vertices[Closeness Centrality],"&gt;="&amp;L20)</f>
        <v>0</v>
      </c>
      <c r="N19" s="39">
        <f t="shared" si="6"/>
        <v>0.013973381818181812</v>
      </c>
      <c r="O19" s="40">
        <f>COUNTIF(Vertices[Eigenvector Centrality],"&gt;= "&amp;N19)-COUNTIF(Vertices[Eigenvector Centrality],"&gt;="&amp;N20)</f>
        <v>0</v>
      </c>
      <c r="P19" s="39">
        <f t="shared" si="7"/>
        <v>26.583189399999995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68.07272727272728</v>
      </c>
      <c r="G20" s="38">
        <f>COUNTIF(Vertices[In-Degree],"&gt;= "&amp;F20)-COUNTIF(Vertices[In-Degree],"&gt;="&amp;F21)</f>
        <v>0</v>
      </c>
      <c r="H20" s="37">
        <f t="shared" si="3"/>
        <v>1.636363636363636</v>
      </c>
      <c r="I20" s="38">
        <f>COUNTIF(Vertices[Out-Degree],"&gt;= "&amp;H20)-COUNTIF(Vertices[Out-Degree],"&gt;="&amp;H21)</f>
        <v>0</v>
      </c>
      <c r="J20" s="37">
        <f t="shared" si="4"/>
        <v>42890.78075563637</v>
      </c>
      <c r="K20" s="38">
        <f>COUNTIF(Vertices[Betweenness Centrality],"&gt;= "&amp;J20)-COUNTIF(Vertices[Betweenness Centrality],"&gt;="&amp;J21)</f>
        <v>0</v>
      </c>
      <c r="L20" s="37">
        <f t="shared" si="5"/>
        <v>0.05454556363636366</v>
      </c>
      <c r="M20" s="38">
        <f>COUNTIF(Vertices[Closeness Centrality],"&gt;= "&amp;L20)-COUNTIF(Vertices[Closeness Centrality],"&gt;="&amp;L21)</f>
        <v>0</v>
      </c>
      <c r="N20" s="37">
        <f t="shared" si="6"/>
        <v>0.014795345454545448</v>
      </c>
      <c r="O20" s="38">
        <f>COUNTIF(Vertices[Eigenvector Centrality],"&gt;= "&amp;N20)-COUNTIF(Vertices[Eigenvector Centrality],"&gt;="&amp;N21)</f>
        <v>0</v>
      </c>
      <c r="P20" s="37">
        <f t="shared" si="7"/>
        <v>28.118359599999994</v>
      </c>
      <c r="Q20" s="38">
        <f>COUNTIF(Vertices[PageRank],"&gt;= "&amp;P20)-COUNTIF(Vertices[PageRank],"&gt;="&amp;P21)</f>
        <v>0</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157</v>
      </c>
      <c r="B21" s="34">
        <v>2.82963</v>
      </c>
      <c r="D21" s="32">
        <f t="shared" si="1"/>
        <v>0</v>
      </c>
      <c r="E21" s="3">
        <f>COUNTIF(Vertices[Degree],"&gt;= "&amp;D21)-COUNTIF(Vertices[Degree],"&gt;="&amp;D22)</f>
        <v>0</v>
      </c>
      <c r="F21" s="39">
        <f t="shared" si="2"/>
        <v>71.85454545454546</v>
      </c>
      <c r="G21" s="40">
        <f>COUNTIF(Vertices[In-Degree],"&gt;= "&amp;F21)-COUNTIF(Vertices[In-Degree],"&gt;="&amp;F22)</f>
        <v>0</v>
      </c>
      <c r="H21" s="39">
        <f t="shared" si="3"/>
        <v>1.7272727272727268</v>
      </c>
      <c r="I21" s="40">
        <f>COUNTIF(Vertices[Out-Degree],"&gt;= "&amp;H21)-COUNTIF(Vertices[Out-Degree],"&gt;="&amp;H22)</f>
        <v>0</v>
      </c>
      <c r="J21" s="39">
        <f t="shared" si="4"/>
        <v>45273.60190872728</v>
      </c>
      <c r="K21" s="40">
        <f>COUNTIF(Vertices[Betweenness Centrality],"&gt;= "&amp;J21)-COUNTIF(Vertices[Betweenness Centrality],"&gt;="&amp;J22)</f>
        <v>0</v>
      </c>
      <c r="L21" s="39">
        <f t="shared" si="5"/>
        <v>0.057575872727272756</v>
      </c>
      <c r="M21" s="40">
        <f>COUNTIF(Vertices[Closeness Centrality],"&gt;= "&amp;L21)-COUNTIF(Vertices[Closeness Centrality],"&gt;="&amp;L22)</f>
        <v>0</v>
      </c>
      <c r="N21" s="39">
        <f t="shared" si="6"/>
        <v>0.015617309090909083</v>
      </c>
      <c r="O21" s="40">
        <f>COUNTIF(Vertices[Eigenvector Centrality],"&gt;= "&amp;N21)-COUNTIF(Vertices[Eigenvector Centrality],"&gt;="&amp;N22)</f>
        <v>0</v>
      </c>
      <c r="P21" s="39">
        <f t="shared" si="7"/>
        <v>29.653529799999994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75.63636363636364</v>
      </c>
      <c r="G22" s="38">
        <f>COUNTIF(Vertices[In-Degree],"&gt;= "&amp;F22)-COUNTIF(Vertices[In-Degree],"&gt;="&amp;F23)</f>
        <v>0</v>
      </c>
      <c r="H22" s="37">
        <f t="shared" si="3"/>
        <v>1.8181818181818177</v>
      </c>
      <c r="I22" s="38">
        <f>COUNTIF(Vertices[Out-Degree],"&gt;= "&amp;H22)-COUNTIF(Vertices[Out-Degree],"&gt;="&amp;H23)</f>
        <v>0</v>
      </c>
      <c r="J22" s="37">
        <f t="shared" si="4"/>
        <v>47656.42306181819</v>
      </c>
      <c r="K22" s="38">
        <f>COUNTIF(Vertices[Betweenness Centrality],"&gt;= "&amp;J22)-COUNTIF(Vertices[Betweenness Centrality],"&gt;="&amp;J23)</f>
        <v>0</v>
      </c>
      <c r="L22" s="37">
        <f t="shared" si="5"/>
        <v>0.06060618181818185</v>
      </c>
      <c r="M22" s="38">
        <f>COUNTIF(Vertices[Closeness Centrality],"&gt;= "&amp;L22)-COUNTIF(Vertices[Closeness Centrality],"&gt;="&amp;L23)</f>
        <v>0</v>
      </c>
      <c r="N22" s="37">
        <f t="shared" si="6"/>
        <v>0.01643927272727272</v>
      </c>
      <c r="O22" s="38">
        <f>COUNTIF(Vertices[Eigenvector Centrality],"&gt;= "&amp;N22)-COUNTIF(Vertices[Eigenvector Centrality],"&gt;="&amp;N23)</f>
        <v>0</v>
      </c>
      <c r="P22" s="37">
        <f t="shared" si="7"/>
        <v>31.188699999999994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0.0030410101946246526</v>
      </c>
      <c r="D23" s="32">
        <f t="shared" si="1"/>
        <v>0</v>
      </c>
      <c r="E23" s="3">
        <f>COUNTIF(Vertices[Degree],"&gt;= "&amp;D23)-COUNTIF(Vertices[Degree],"&gt;="&amp;D24)</f>
        <v>0</v>
      </c>
      <c r="F23" s="39">
        <f t="shared" si="2"/>
        <v>79.41818181818182</v>
      </c>
      <c r="G23" s="40">
        <f>COUNTIF(Vertices[In-Degree],"&gt;= "&amp;F23)-COUNTIF(Vertices[In-Degree],"&gt;="&amp;F24)</f>
        <v>0</v>
      </c>
      <c r="H23" s="39">
        <f t="shared" si="3"/>
        <v>1.9090909090909085</v>
      </c>
      <c r="I23" s="40">
        <f>COUNTIF(Vertices[Out-Degree],"&gt;= "&amp;H23)-COUNTIF(Vertices[Out-Degree],"&gt;="&amp;H24)</f>
        <v>0</v>
      </c>
      <c r="J23" s="39">
        <f t="shared" si="4"/>
        <v>50039.2442149091</v>
      </c>
      <c r="K23" s="40">
        <f>COUNTIF(Vertices[Betweenness Centrality],"&gt;= "&amp;J23)-COUNTIF(Vertices[Betweenness Centrality],"&gt;="&amp;J24)</f>
        <v>0</v>
      </c>
      <c r="L23" s="39">
        <f t="shared" si="5"/>
        <v>0.06363649090909095</v>
      </c>
      <c r="M23" s="40">
        <f>COUNTIF(Vertices[Closeness Centrality],"&gt;= "&amp;L23)-COUNTIF(Vertices[Closeness Centrality],"&gt;="&amp;L24)</f>
        <v>0</v>
      </c>
      <c r="N23" s="39">
        <f t="shared" si="6"/>
        <v>0.017261236363636356</v>
      </c>
      <c r="O23" s="40">
        <f>COUNTIF(Vertices[Eigenvector Centrality],"&gt;= "&amp;N23)-COUNTIF(Vertices[Eigenvector Centrality],"&gt;="&amp;N24)</f>
        <v>0</v>
      </c>
      <c r="P23" s="39">
        <f t="shared" si="7"/>
        <v>32.72387019999999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5743</v>
      </c>
      <c r="B24" s="34">
        <v>0.568229</v>
      </c>
      <c r="D24" s="32">
        <f t="shared" si="1"/>
        <v>0</v>
      </c>
      <c r="E24" s="3">
        <f>COUNTIF(Vertices[Degree],"&gt;= "&amp;D24)-COUNTIF(Vertices[Degree],"&gt;="&amp;D25)</f>
        <v>0</v>
      </c>
      <c r="F24" s="37">
        <f t="shared" si="2"/>
        <v>83.2</v>
      </c>
      <c r="G24" s="38">
        <f>COUNTIF(Vertices[In-Degree],"&gt;= "&amp;F24)-COUNTIF(Vertices[In-Degree],"&gt;="&amp;F25)</f>
        <v>0</v>
      </c>
      <c r="H24" s="37">
        <f t="shared" si="3"/>
        <v>1.9999999999999993</v>
      </c>
      <c r="I24" s="38">
        <f>COUNTIF(Vertices[Out-Degree],"&gt;= "&amp;H24)-COUNTIF(Vertices[Out-Degree],"&gt;="&amp;H25)</f>
        <v>74</v>
      </c>
      <c r="J24" s="37">
        <f t="shared" si="4"/>
        <v>52422.06536800001</v>
      </c>
      <c r="K24" s="38">
        <f>COUNTIF(Vertices[Betweenness Centrality],"&gt;= "&amp;J24)-COUNTIF(Vertices[Betweenness Centrality],"&gt;="&amp;J25)</f>
        <v>0</v>
      </c>
      <c r="L24" s="37">
        <f t="shared" si="5"/>
        <v>0.06666680000000004</v>
      </c>
      <c r="M24" s="38">
        <f>COUNTIF(Vertices[Closeness Centrality],"&gt;= "&amp;L24)-COUNTIF(Vertices[Closeness Centrality],"&gt;="&amp;L25)</f>
        <v>0</v>
      </c>
      <c r="N24" s="37">
        <f t="shared" si="6"/>
        <v>0.018083199999999994</v>
      </c>
      <c r="O24" s="38">
        <f>COUNTIF(Vertices[Eigenvector Centrality],"&gt;= "&amp;N24)-COUNTIF(Vertices[Eigenvector Centrality],"&gt;="&amp;N25)</f>
        <v>0</v>
      </c>
      <c r="P24" s="37">
        <f t="shared" si="7"/>
        <v>34.259040399999996</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86.98181818181818</v>
      </c>
      <c r="G25" s="40">
        <f>COUNTIF(Vertices[In-Degree],"&gt;= "&amp;F25)-COUNTIF(Vertices[In-Degree],"&gt;="&amp;F26)</f>
        <v>0</v>
      </c>
      <c r="H25" s="39">
        <f t="shared" si="3"/>
        <v>2.0909090909090904</v>
      </c>
      <c r="I25" s="40">
        <f>COUNTIF(Vertices[Out-Degree],"&gt;= "&amp;H25)-COUNTIF(Vertices[Out-Degree],"&gt;="&amp;H26)</f>
        <v>0</v>
      </c>
      <c r="J25" s="39">
        <f t="shared" si="4"/>
        <v>54804.88652109092</v>
      </c>
      <c r="K25" s="40">
        <f>COUNTIF(Vertices[Betweenness Centrality],"&gt;= "&amp;J25)-COUNTIF(Vertices[Betweenness Centrality],"&gt;="&amp;J26)</f>
        <v>0</v>
      </c>
      <c r="L25" s="39">
        <f t="shared" si="5"/>
        <v>0.06969710909090913</v>
      </c>
      <c r="M25" s="40">
        <f>COUNTIF(Vertices[Closeness Centrality],"&gt;= "&amp;L25)-COUNTIF(Vertices[Closeness Centrality],"&gt;="&amp;L26)</f>
        <v>0</v>
      </c>
      <c r="N25" s="39">
        <f t="shared" si="6"/>
        <v>0.01890516363636363</v>
      </c>
      <c r="O25" s="40">
        <f>COUNTIF(Vertices[Eigenvector Centrality],"&gt;= "&amp;N25)-COUNTIF(Vertices[Eigenvector Centrality],"&gt;="&amp;N26)</f>
        <v>0</v>
      </c>
      <c r="P25" s="39">
        <f t="shared" si="7"/>
        <v>35.7942106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5744</v>
      </c>
      <c r="B26" s="34" t="s">
        <v>5745</v>
      </c>
      <c r="D26" s="32">
        <f t="shared" si="1"/>
        <v>0</v>
      </c>
      <c r="E26" s="3">
        <f>COUNTIF(Vertices[Degree],"&gt;= "&amp;D26)-COUNTIF(Vertices[Degree],"&gt;="&amp;D28)</f>
        <v>0</v>
      </c>
      <c r="F26" s="37">
        <f t="shared" si="2"/>
        <v>90.76363636363637</v>
      </c>
      <c r="G26" s="38">
        <f>COUNTIF(Vertices[In-Degree],"&gt;= "&amp;F26)-COUNTIF(Vertices[In-Degree],"&gt;="&amp;F28)</f>
        <v>0</v>
      </c>
      <c r="H26" s="37">
        <f t="shared" si="3"/>
        <v>2.181818181818181</v>
      </c>
      <c r="I26" s="38">
        <f>COUNTIF(Vertices[Out-Degree],"&gt;= "&amp;H26)-COUNTIF(Vertices[Out-Degree],"&gt;="&amp;H28)</f>
        <v>0</v>
      </c>
      <c r="J26" s="37">
        <f t="shared" si="4"/>
        <v>57187.70767418183</v>
      </c>
      <c r="K26" s="38">
        <f>COUNTIF(Vertices[Betweenness Centrality],"&gt;= "&amp;J26)-COUNTIF(Vertices[Betweenness Centrality],"&gt;="&amp;J28)</f>
        <v>0</v>
      </c>
      <c r="L26" s="37">
        <f t="shared" si="5"/>
        <v>0.07272741818181823</v>
      </c>
      <c r="M26" s="38">
        <f>COUNTIF(Vertices[Closeness Centrality],"&gt;= "&amp;L26)-COUNTIF(Vertices[Closeness Centrality],"&gt;="&amp;L28)</f>
        <v>0</v>
      </c>
      <c r="N26" s="37">
        <f t="shared" si="6"/>
        <v>0.01972712727272727</v>
      </c>
      <c r="O26" s="38">
        <f>COUNTIF(Vertices[Eigenvector Centrality],"&gt;= "&amp;N26)-COUNTIF(Vertices[Eigenvector Centrality],"&gt;="&amp;N28)</f>
        <v>0</v>
      </c>
      <c r="P26" s="37">
        <f t="shared" si="7"/>
        <v>37.3293808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-19</v>
      </c>
      <c r="J27" s="61"/>
      <c r="K27" s="62">
        <f>COUNTIF(Vertices[Betweenness Centrality],"&gt;= "&amp;J27)-COUNTIF(Vertices[Betweenness Centrality],"&gt;="&amp;J28)</f>
        <v>-2</v>
      </c>
      <c r="L27" s="61"/>
      <c r="M27" s="62">
        <f>COUNTIF(Vertices[Closeness Centrality],"&gt;= "&amp;L27)-COUNTIF(Vertices[Closeness Centrality],"&gt;="&amp;L28)</f>
        <v>-7</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-77</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94.54545454545455</v>
      </c>
      <c r="G28" s="40">
        <f>COUNTIF(Vertices[In-Degree],"&gt;= "&amp;F28)-COUNTIF(Vertices[In-Degree],"&gt;="&amp;F40)</f>
        <v>0</v>
      </c>
      <c r="H28" s="39">
        <f>H26+($H$57-$H$2)/BinDivisor</f>
        <v>2.272727272727272</v>
      </c>
      <c r="I28" s="40">
        <f>COUNTIF(Vertices[Out-Degree],"&gt;= "&amp;H28)-COUNTIF(Vertices[Out-Degree],"&gt;="&amp;H40)</f>
        <v>0</v>
      </c>
      <c r="J28" s="39">
        <f>J26+($J$57-$J$2)/BinDivisor</f>
        <v>59570.52882727274</v>
      </c>
      <c r="K28" s="40">
        <f>COUNTIF(Vertices[Betweenness Centrality],"&gt;= "&amp;J28)-COUNTIF(Vertices[Betweenness Centrality],"&gt;="&amp;J40)</f>
        <v>0</v>
      </c>
      <c r="L28" s="39">
        <f>L26+($L$57-$L$2)/BinDivisor</f>
        <v>0.07575772727272732</v>
      </c>
      <c r="M28" s="40">
        <f>COUNTIF(Vertices[Closeness Centrality],"&gt;= "&amp;L28)-COUNTIF(Vertices[Closeness Centrality],"&gt;="&amp;L40)</f>
        <v>0</v>
      </c>
      <c r="N28" s="39">
        <f>N26+($N$57-$N$2)/BinDivisor</f>
        <v>0.020549090909090906</v>
      </c>
      <c r="O28" s="40">
        <f>COUNTIF(Vertices[Eigenvector Centrality],"&gt;= "&amp;N28)-COUNTIF(Vertices[Eigenvector Centrality],"&gt;="&amp;N40)</f>
        <v>0</v>
      </c>
      <c r="P28" s="39">
        <f>P26+($P$57-$P$2)/BinDivisor</f>
        <v>38.864551000000006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-19</v>
      </c>
      <c r="J38" s="61"/>
      <c r="K38" s="62">
        <f>COUNTIF(Vertices[Betweenness Centrality],"&gt;= "&amp;J38)-COUNTIF(Vertices[Betweenness Centrality],"&gt;="&amp;J40)</f>
        <v>-2</v>
      </c>
      <c r="L38" s="61"/>
      <c r="M38" s="62">
        <f>COUNTIF(Vertices[Closeness Centrality],"&gt;= "&amp;L38)-COUNTIF(Vertices[Closeness Centrality],"&gt;="&amp;L40)</f>
        <v>-7</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-77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-19</v>
      </c>
      <c r="J39" s="61"/>
      <c r="K39" s="62">
        <f>COUNTIF(Vertices[Betweenness Centrality],"&gt;= "&amp;J39)-COUNTIF(Vertices[Betweenness Centrality],"&gt;="&amp;J40)</f>
        <v>-2</v>
      </c>
      <c r="L39" s="61"/>
      <c r="M39" s="62">
        <f>COUNTIF(Vertices[Closeness Centrality],"&gt;= "&amp;L39)-COUNTIF(Vertices[Closeness Centrality],"&gt;="&amp;L40)</f>
        <v>-7</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-77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98.32727272727273</v>
      </c>
      <c r="G40" s="38">
        <f>COUNTIF(Vertices[In-Degree],"&gt;= "&amp;F40)-COUNTIF(Vertices[In-Degree],"&gt;="&amp;F41)</f>
        <v>0</v>
      </c>
      <c r="H40" s="37">
        <f>H28+($H$57-$H$2)/BinDivisor</f>
        <v>2.363636363636363</v>
      </c>
      <c r="I40" s="38">
        <f>COUNTIF(Vertices[Out-Degree],"&gt;= "&amp;H40)-COUNTIF(Vertices[Out-Degree],"&gt;="&amp;H41)</f>
        <v>0</v>
      </c>
      <c r="J40" s="37">
        <f>J28+($J$57-$J$2)/BinDivisor</f>
        <v>61953.34998036365</v>
      </c>
      <c r="K40" s="38">
        <f>COUNTIF(Vertices[Betweenness Centrality],"&gt;= "&amp;J40)-COUNTIF(Vertices[Betweenness Centrality],"&gt;="&amp;J41)</f>
        <v>0</v>
      </c>
      <c r="L40" s="37">
        <f>L28+($L$57-$L$2)/BinDivisor</f>
        <v>0.07878803636363642</v>
      </c>
      <c r="M40" s="38">
        <f>COUNTIF(Vertices[Closeness Centrality],"&gt;= "&amp;L40)-COUNTIF(Vertices[Closeness Centrality],"&gt;="&amp;L41)</f>
        <v>0</v>
      </c>
      <c r="N40" s="37">
        <f>N28+($N$57-$N$2)/BinDivisor</f>
        <v>0.021371054545454543</v>
      </c>
      <c r="O40" s="38">
        <f>COUNTIF(Vertices[Eigenvector Centrality],"&gt;= "&amp;N40)-COUNTIF(Vertices[Eigenvector Centrality],"&gt;="&amp;N41)</f>
        <v>0</v>
      </c>
      <c r="P40" s="37">
        <f>P28+($P$57-$P$2)/BinDivisor</f>
        <v>40.39972120000001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102.10909090909091</v>
      </c>
      <c r="G41" s="40">
        <f>COUNTIF(Vertices[In-Degree],"&gt;= "&amp;F41)-COUNTIF(Vertices[In-Degree],"&gt;="&amp;F42)</f>
        <v>0</v>
      </c>
      <c r="H41" s="39">
        <f aca="true" t="shared" si="12" ref="H41:H56">H40+($H$57-$H$2)/BinDivisor</f>
        <v>2.4545454545454537</v>
      </c>
      <c r="I41" s="40">
        <f>COUNTIF(Vertices[Out-Degree],"&gt;= "&amp;H41)-COUNTIF(Vertices[Out-Degree],"&gt;="&amp;H42)</f>
        <v>0</v>
      </c>
      <c r="J41" s="39">
        <f aca="true" t="shared" si="13" ref="J41:J56">J40+($J$57-$J$2)/BinDivisor</f>
        <v>64336.17113345456</v>
      </c>
      <c r="K41" s="40">
        <f>COUNTIF(Vertices[Betweenness Centrality],"&gt;= "&amp;J41)-COUNTIF(Vertices[Betweenness Centrality],"&gt;="&amp;J42)</f>
        <v>0</v>
      </c>
      <c r="L41" s="39">
        <f aca="true" t="shared" si="14" ref="L41:L56">L40+($L$57-$L$2)/BinDivisor</f>
        <v>0.08181834545454551</v>
      </c>
      <c r="M41" s="40">
        <f>COUNTIF(Vertices[Closeness Centrality],"&gt;= "&amp;L41)-COUNTIF(Vertices[Closeness Centrality],"&gt;="&amp;L42)</f>
        <v>0</v>
      </c>
      <c r="N41" s="39">
        <f aca="true" t="shared" si="15" ref="N41:N56">N40+($N$57-$N$2)/BinDivisor</f>
        <v>0.02219301818181818</v>
      </c>
      <c r="O41" s="40">
        <f>COUNTIF(Vertices[Eigenvector Centrality],"&gt;= "&amp;N41)-COUNTIF(Vertices[Eigenvector Centrality],"&gt;="&amp;N42)</f>
        <v>0</v>
      </c>
      <c r="P41" s="39">
        <f aca="true" t="shared" si="16" ref="P41:P56">P40+($P$57-$P$2)/BinDivisor</f>
        <v>41.93489140000001</v>
      </c>
      <c r="Q41" s="40">
        <f>COUNTIF(Vertices[PageRank],"&gt;= "&amp;P41)-COUNTIF(Vertices[PageRank],"&gt;="&amp;P42)</f>
        <v>0</v>
      </c>
      <c r="R41" s="39">
        <f aca="true" t="shared" si="17" ref="R41:R56">R40+($R$57-$R$2)/BinDivisor</f>
        <v>0.490909090909091</v>
      </c>
      <c r="S41" s="44">
        <f>COUNTIF(Vertices[Clustering Coefficient],"&gt;= "&amp;R41)-COUNTIF(Vertices[Clustering Coefficient],"&gt;="&amp;R42)</f>
        <v>62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105.89090909090909</v>
      </c>
      <c r="G42" s="38">
        <f>COUNTIF(Vertices[In-Degree],"&gt;= "&amp;F42)-COUNTIF(Vertices[In-Degree],"&gt;="&amp;F43)</f>
        <v>0</v>
      </c>
      <c r="H42" s="37">
        <f t="shared" si="12"/>
        <v>2.5454545454545445</v>
      </c>
      <c r="I42" s="38">
        <f>COUNTIF(Vertices[Out-Degree],"&gt;= "&amp;H42)-COUNTIF(Vertices[Out-Degree],"&gt;="&amp;H43)</f>
        <v>0</v>
      </c>
      <c r="J42" s="37">
        <f t="shared" si="13"/>
        <v>66718.99228654547</v>
      </c>
      <c r="K42" s="38">
        <f>COUNTIF(Vertices[Betweenness Centrality],"&gt;= "&amp;J42)-COUNTIF(Vertices[Betweenness Centrality],"&gt;="&amp;J43)</f>
        <v>0</v>
      </c>
      <c r="L42" s="37">
        <f t="shared" si="14"/>
        <v>0.08484865454545461</v>
      </c>
      <c r="M42" s="38">
        <f>COUNTIF(Vertices[Closeness Centrality],"&gt;= "&amp;L42)-COUNTIF(Vertices[Closeness Centrality],"&gt;="&amp;L43)</f>
        <v>0</v>
      </c>
      <c r="N42" s="37">
        <f t="shared" si="15"/>
        <v>0.023014981818181818</v>
      </c>
      <c r="O42" s="38">
        <f>COUNTIF(Vertices[Eigenvector Centrality],"&gt;= "&amp;N42)-COUNTIF(Vertices[Eigenvector Centrality],"&gt;="&amp;N43)</f>
        <v>0</v>
      </c>
      <c r="P42" s="37">
        <f t="shared" si="16"/>
        <v>43.470061600000015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109.67272727272727</v>
      </c>
      <c r="G43" s="40">
        <f>COUNTIF(Vertices[In-Degree],"&gt;= "&amp;F43)-COUNTIF(Vertices[In-Degree],"&gt;="&amp;F44)</f>
        <v>0</v>
      </c>
      <c r="H43" s="39">
        <f t="shared" si="12"/>
        <v>2.6363636363636354</v>
      </c>
      <c r="I43" s="40">
        <f>COUNTIF(Vertices[Out-Degree],"&gt;= "&amp;H43)-COUNTIF(Vertices[Out-Degree],"&gt;="&amp;H44)</f>
        <v>0</v>
      </c>
      <c r="J43" s="39">
        <f t="shared" si="13"/>
        <v>69101.81343963637</v>
      </c>
      <c r="K43" s="40">
        <f>COUNTIF(Vertices[Betweenness Centrality],"&gt;= "&amp;J43)-COUNTIF(Vertices[Betweenness Centrality],"&gt;="&amp;J44)</f>
        <v>0</v>
      </c>
      <c r="L43" s="39">
        <f t="shared" si="14"/>
        <v>0.0878789636363637</v>
      </c>
      <c r="M43" s="40">
        <f>COUNTIF(Vertices[Closeness Centrality],"&gt;= "&amp;L43)-COUNTIF(Vertices[Closeness Centrality],"&gt;="&amp;L44)</f>
        <v>0</v>
      </c>
      <c r="N43" s="39">
        <f t="shared" si="15"/>
        <v>0.023836945454545455</v>
      </c>
      <c r="O43" s="40">
        <f>COUNTIF(Vertices[Eigenvector Centrality],"&gt;= "&amp;N43)-COUNTIF(Vertices[Eigenvector Centrality],"&gt;="&amp;N44)</f>
        <v>0</v>
      </c>
      <c r="P43" s="39">
        <f t="shared" si="16"/>
        <v>45.00523180000002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113.45454545454545</v>
      </c>
      <c r="G44" s="38">
        <f>COUNTIF(Vertices[In-Degree],"&gt;= "&amp;F44)-COUNTIF(Vertices[In-Degree],"&gt;="&amp;F45)</f>
        <v>0</v>
      </c>
      <c r="H44" s="37">
        <f t="shared" si="12"/>
        <v>2.727272727272726</v>
      </c>
      <c r="I44" s="38">
        <f>COUNTIF(Vertices[Out-Degree],"&gt;= "&amp;H44)-COUNTIF(Vertices[Out-Degree],"&gt;="&amp;H45)</f>
        <v>0</v>
      </c>
      <c r="J44" s="37">
        <f t="shared" si="13"/>
        <v>71484.63459272728</v>
      </c>
      <c r="K44" s="38">
        <f>COUNTIF(Vertices[Betweenness Centrality],"&gt;= "&amp;J44)-COUNTIF(Vertices[Betweenness Centrality],"&gt;="&amp;J45)</f>
        <v>0</v>
      </c>
      <c r="L44" s="37">
        <f t="shared" si="14"/>
        <v>0.0909092727272728</v>
      </c>
      <c r="M44" s="38">
        <f>COUNTIF(Vertices[Closeness Centrality],"&gt;= "&amp;L44)-COUNTIF(Vertices[Closeness Centrality],"&gt;="&amp;L45)</f>
        <v>0</v>
      </c>
      <c r="N44" s="37">
        <f t="shared" si="15"/>
        <v>0.024658909090909092</v>
      </c>
      <c r="O44" s="38">
        <f>COUNTIF(Vertices[Eigenvector Centrality],"&gt;= "&amp;N44)-COUNTIF(Vertices[Eigenvector Centrality],"&gt;="&amp;N45)</f>
        <v>0</v>
      </c>
      <c r="P44" s="37">
        <f t="shared" si="16"/>
        <v>46.54040200000002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117.23636363636363</v>
      </c>
      <c r="G45" s="40">
        <f>COUNTIF(Vertices[In-Degree],"&gt;= "&amp;F45)-COUNTIF(Vertices[In-Degree],"&gt;="&amp;F46)</f>
        <v>0</v>
      </c>
      <c r="H45" s="39">
        <f t="shared" si="12"/>
        <v>2.818181818181817</v>
      </c>
      <c r="I45" s="40">
        <f>COUNTIF(Vertices[Out-Degree],"&gt;= "&amp;H45)-COUNTIF(Vertices[Out-Degree],"&gt;="&amp;H46)</f>
        <v>0</v>
      </c>
      <c r="J45" s="39">
        <f t="shared" si="13"/>
        <v>73867.45574581818</v>
      </c>
      <c r="K45" s="40">
        <f>COUNTIF(Vertices[Betweenness Centrality],"&gt;= "&amp;J45)-COUNTIF(Vertices[Betweenness Centrality],"&gt;="&amp;J46)</f>
        <v>0</v>
      </c>
      <c r="L45" s="39">
        <f t="shared" si="14"/>
        <v>0.09393958181818189</v>
      </c>
      <c r="M45" s="40">
        <f>COUNTIF(Vertices[Closeness Centrality],"&gt;= "&amp;L45)-COUNTIF(Vertices[Closeness Centrality],"&gt;="&amp;L46)</f>
        <v>0</v>
      </c>
      <c r="N45" s="39">
        <f t="shared" si="15"/>
        <v>0.02548087272727273</v>
      </c>
      <c r="O45" s="40">
        <f>COUNTIF(Vertices[Eigenvector Centrality],"&gt;= "&amp;N45)-COUNTIF(Vertices[Eigenvector Centrality],"&gt;="&amp;N46)</f>
        <v>0</v>
      </c>
      <c r="P45" s="39">
        <f t="shared" si="16"/>
        <v>48.075572200000025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121.01818181818182</v>
      </c>
      <c r="G46" s="38">
        <f>COUNTIF(Vertices[In-Degree],"&gt;= "&amp;F46)-COUNTIF(Vertices[In-Degree],"&gt;="&amp;F47)</f>
        <v>0</v>
      </c>
      <c r="H46" s="37">
        <f t="shared" si="12"/>
        <v>2.909090909090908</v>
      </c>
      <c r="I46" s="38">
        <f>COUNTIF(Vertices[Out-Degree],"&gt;= "&amp;H46)-COUNTIF(Vertices[Out-Degree],"&gt;="&amp;H47)</f>
        <v>0</v>
      </c>
      <c r="J46" s="37">
        <f t="shared" si="13"/>
        <v>76250.27689890908</v>
      </c>
      <c r="K46" s="38">
        <f>COUNTIF(Vertices[Betweenness Centrality],"&gt;= "&amp;J46)-COUNTIF(Vertices[Betweenness Centrality],"&gt;="&amp;J47)</f>
        <v>0</v>
      </c>
      <c r="L46" s="37">
        <f t="shared" si="14"/>
        <v>0.09696989090909099</v>
      </c>
      <c r="M46" s="38">
        <f>COUNTIF(Vertices[Closeness Centrality],"&gt;= "&amp;L46)-COUNTIF(Vertices[Closeness Centrality],"&gt;="&amp;L47)</f>
        <v>5</v>
      </c>
      <c r="N46" s="37">
        <f t="shared" si="15"/>
        <v>0.026302836363636367</v>
      </c>
      <c r="O46" s="38">
        <f>COUNTIF(Vertices[Eigenvector Centrality],"&gt;= "&amp;N46)-COUNTIF(Vertices[Eigenvector Centrality],"&gt;="&amp;N47)</f>
        <v>0</v>
      </c>
      <c r="P46" s="37">
        <f t="shared" si="16"/>
        <v>49.61074240000003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124.8</v>
      </c>
      <c r="G47" s="40">
        <f>COUNTIF(Vertices[In-Degree],"&gt;= "&amp;F47)-COUNTIF(Vertices[In-Degree],"&gt;="&amp;F48)</f>
        <v>0</v>
      </c>
      <c r="H47" s="39">
        <f t="shared" si="12"/>
        <v>2.9999999999999987</v>
      </c>
      <c r="I47" s="40">
        <f>COUNTIF(Vertices[Out-Degree],"&gt;= "&amp;H47)-COUNTIF(Vertices[Out-Degree],"&gt;="&amp;H48)</f>
        <v>12</v>
      </c>
      <c r="J47" s="39">
        <f t="shared" si="13"/>
        <v>78633.09805199999</v>
      </c>
      <c r="K47" s="40">
        <f>COUNTIF(Vertices[Betweenness Centrality],"&gt;= "&amp;J47)-COUNTIF(Vertices[Betweenness Centrality],"&gt;="&amp;J48)</f>
        <v>0</v>
      </c>
      <c r="L47" s="39">
        <f t="shared" si="14"/>
        <v>0.10000020000000008</v>
      </c>
      <c r="M47" s="40">
        <f>COUNTIF(Vertices[Closeness Centrality],"&gt;= "&amp;L47)-COUNTIF(Vertices[Closeness Centrality],"&gt;="&amp;L48)</f>
        <v>0</v>
      </c>
      <c r="N47" s="39">
        <f t="shared" si="15"/>
        <v>0.027124800000000004</v>
      </c>
      <c r="O47" s="40">
        <f>COUNTIF(Vertices[Eigenvector Centrality],"&gt;= "&amp;N47)-COUNTIF(Vertices[Eigenvector Centrality],"&gt;="&amp;N48)</f>
        <v>0</v>
      </c>
      <c r="P47" s="39">
        <f t="shared" si="16"/>
        <v>51.14591260000003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128.5818181818182</v>
      </c>
      <c r="G48" s="38">
        <f>COUNTIF(Vertices[In-Degree],"&gt;= "&amp;F48)-COUNTIF(Vertices[In-Degree],"&gt;="&amp;F49)</f>
        <v>0</v>
      </c>
      <c r="H48" s="37">
        <f t="shared" si="12"/>
        <v>3.0909090909090895</v>
      </c>
      <c r="I48" s="38">
        <f>COUNTIF(Vertices[Out-Degree],"&gt;= "&amp;H48)-COUNTIF(Vertices[Out-Degree],"&gt;="&amp;H49)</f>
        <v>0</v>
      </c>
      <c r="J48" s="37">
        <f t="shared" si="13"/>
        <v>81015.91920509089</v>
      </c>
      <c r="K48" s="38">
        <f>COUNTIF(Vertices[Betweenness Centrality],"&gt;= "&amp;J48)-COUNTIF(Vertices[Betweenness Centrality],"&gt;="&amp;J49)</f>
        <v>0</v>
      </c>
      <c r="L48" s="37">
        <f t="shared" si="14"/>
        <v>0.10303050909090918</v>
      </c>
      <c r="M48" s="38">
        <f>COUNTIF(Vertices[Closeness Centrality],"&gt;= "&amp;L48)-COUNTIF(Vertices[Closeness Centrality],"&gt;="&amp;L49)</f>
        <v>0</v>
      </c>
      <c r="N48" s="37">
        <f t="shared" si="15"/>
        <v>0.027946763636363642</v>
      </c>
      <c r="O48" s="38">
        <f>COUNTIF(Vertices[Eigenvector Centrality],"&gt;= "&amp;N48)-COUNTIF(Vertices[Eigenvector Centrality],"&gt;="&amp;N49)</f>
        <v>0</v>
      </c>
      <c r="P48" s="37">
        <f t="shared" si="16"/>
        <v>52.681082800000034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132.36363636363637</v>
      </c>
      <c r="G49" s="40">
        <f>COUNTIF(Vertices[In-Degree],"&gt;= "&amp;F49)-COUNTIF(Vertices[In-Degree],"&gt;="&amp;F50)</f>
        <v>0</v>
      </c>
      <c r="H49" s="39">
        <f t="shared" si="12"/>
        <v>3.1818181818181803</v>
      </c>
      <c r="I49" s="40">
        <f>COUNTIF(Vertices[Out-Degree],"&gt;= "&amp;H49)-COUNTIF(Vertices[Out-Degree],"&gt;="&amp;H50)</f>
        <v>0</v>
      </c>
      <c r="J49" s="39">
        <f t="shared" si="13"/>
        <v>83398.74035818179</v>
      </c>
      <c r="K49" s="40">
        <f>COUNTIF(Vertices[Betweenness Centrality],"&gt;= "&amp;J49)-COUNTIF(Vertices[Betweenness Centrality],"&gt;="&amp;J50)</f>
        <v>0</v>
      </c>
      <c r="L49" s="39">
        <f t="shared" si="14"/>
        <v>0.10606081818181827</v>
      </c>
      <c r="M49" s="40">
        <f>COUNTIF(Vertices[Closeness Centrality],"&gt;= "&amp;L49)-COUNTIF(Vertices[Closeness Centrality],"&gt;="&amp;L50)</f>
        <v>0</v>
      </c>
      <c r="N49" s="39">
        <f t="shared" si="15"/>
        <v>0.02876872727272728</v>
      </c>
      <c r="O49" s="40">
        <f>COUNTIF(Vertices[Eigenvector Centrality],"&gt;= "&amp;N49)-COUNTIF(Vertices[Eigenvector Centrality],"&gt;="&amp;N50)</f>
        <v>1</v>
      </c>
      <c r="P49" s="39">
        <f t="shared" si="16"/>
        <v>54.21625300000004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136.14545454545456</v>
      </c>
      <c r="G50" s="38">
        <f>COUNTIF(Vertices[In-Degree],"&gt;= "&amp;F50)-COUNTIF(Vertices[In-Degree],"&gt;="&amp;F51)</f>
        <v>0</v>
      </c>
      <c r="H50" s="37">
        <f t="shared" si="12"/>
        <v>3.272727272727271</v>
      </c>
      <c r="I50" s="38">
        <f>COUNTIF(Vertices[Out-Degree],"&gt;= "&amp;H50)-COUNTIF(Vertices[Out-Degree],"&gt;="&amp;H51)</f>
        <v>0</v>
      </c>
      <c r="J50" s="37">
        <f t="shared" si="13"/>
        <v>85781.5615112727</v>
      </c>
      <c r="K50" s="38">
        <f>COUNTIF(Vertices[Betweenness Centrality],"&gt;= "&amp;J50)-COUNTIF(Vertices[Betweenness Centrality],"&gt;="&amp;J51)</f>
        <v>0</v>
      </c>
      <c r="L50" s="37">
        <f t="shared" si="14"/>
        <v>0.10909112727272736</v>
      </c>
      <c r="M50" s="38">
        <f>COUNTIF(Vertices[Closeness Centrality],"&gt;= "&amp;L50)-COUNTIF(Vertices[Closeness Centrality],"&gt;="&amp;L51)</f>
        <v>0</v>
      </c>
      <c r="N50" s="37">
        <f t="shared" si="15"/>
        <v>0.029590690909090916</v>
      </c>
      <c r="O50" s="38">
        <f>COUNTIF(Vertices[Eigenvector Centrality],"&gt;= "&amp;N50)-COUNTIF(Vertices[Eigenvector Centrality],"&gt;="&amp;N51)</f>
        <v>0</v>
      </c>
      <c r="P50" s="37">
        <f t="shared" si="16"/>
        <v>55.75142320000004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139.92727272727274</v>
      </c>
      <c r="G51" s="40">
        <f>COUNTIF(Vertices[In-Degree],"&gt;= "&amp;F51)-COUNTIF(Vertices[In-Degree],"&gt;="&amp;F52)</f>
        <v>0</v>
      </c>
      <c r="H51" s="39">
        <f t="shared" si="12"/>
        <v>3.363636363636362</v>
      </c>
      <c r="I51" s="40">
        <f>COUNTIF(Vertices[Out-Degree],"&gt;= "&amp;H51)-COUNTIF(Vertices[Out-Degree],"&gt;="&amp;H52)</f>
        <v>0</v>
      </c>
      <c r="J51" s="39">
        <f t="shared" si="13"/>
        <v>88164.3826643636</v>
      </c>
      <c r="K51" s="40">
        <f>COUNTIF(Vertices[Betweenness Centrality],"&gt;= "&amp;J51)-COUNTIF(Vertices[Betweenness Centrality],"&gt;="&amp;J52)</f>
        <v>0</v>
      </c>
      <c r="L51" s="39">
        <f t="shared" si="14"/>
        <v>0.11212143636363646</v>
      </c>
      <c r="M51" s="40">
        <f>COUNTIF(Vertices[Closeness Centrality],"&gt;= "&amp;L51)-COUNTIF(Vertices[Closeness Centrality],"&gt;="&amp;L52)</f>
        <v>0</v>
      </c>
      <c r="N51" s="39">
        <f t="shared" si="15"/>
        <v>0.030412654545454554</v>
      </c>
      <c r="O51" s="40">
        <f>COUNTIF(Vertices[Eigenvector Centrality],"&gt;= "&amp;N51)-COUNTIF(Vertices[Eigenvector Centrality],"&gt;="&amp;N52)</f>
        <v>0</v>
      </c>
      <c r="P51" s="39">
        <f t="shared" si="16"/>
        <v>57.286593400000044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143.70909090909092</v>
      </c>
      <c r="G52" s="38">
        <f>COUNTIF(Vertices[In-Degree],"&gt;= "&amp;F52)-COUNTIF(Vertices[In-Degree],"&gt;="&amp;F53)</f>
        <v>0</v>
      </c>
      <c r="H52" s="37">
        <f t="shared" si="12"/>
        <v>3.454545454545453</v>
      </c>
      <c r="I52" s="38">
        <f>COUNTIF(Vertices[Out-Degree],"&gt;= "&amp;H52)-COUNTIF(Vertices[Out-Degree],"&gt;="&amp;H53)</f>
        <v>0</v>
      </c>
      <c r="J52" s="37">
        <f t="shared" si="13"/>
        <v>90547.2038174545</v>
      </c>
      <c r="K52" s="38">
        <f>COUNTIF(Vertices[Betweenness Centrality],"&gt;= "&amp;J52)-COUNTIF(Vertices[Betweenness Centrality],"&gt;="&amp;J53)</f>
        <v>0</v>
      </c>
      <c r="L52" s="37">
        <f t="shared" si="14"/>
        <v>0.11515174545454555</v>
      </c>
      <c r="M52" s="38">
        <f>COUNTIF(Vertices[Closeness Centrality],"&gt;= "&amp;L52)-COUNTIF(Vertices[Closeness Centrality],"&gt;="&amp;L53)</f>
        <v>0</v>
      </c>
      <c r="N52" s="37">
        <f t="shared" si="15"/>
        <v>0.03123461818181819</v>
      </c>
      <c r="O52" s="38">
        <f>COUNTIF(Vertices[Eigenvector Centrality],"&gt;= "&amp;N52)-COUNTIF(Vertices[Eigenvector Centrality],"&gt;="&amp;N53)</f>
        <v>0</v>
      </c>
      <c r="P52" s="37">
        <f t="shared" si="16"/>
        <v>58.82176360000005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147.4909090909091</v>
      </c>
      <c r="G53" s="40">
        <f>COUNTIF(Vertices[In-Degree],"&gt;= "&amp;F53)-COUNTIF(Vertices[In-Degree],"&gt;="&amp;F54)</f>
        <v>0</v>
      </c>
      <c r="H53" s="39">
        <f t="shared" si="12"/>
        <v>3.5454545454545436</v>
      </c>
      <c r="I53" s="40">
        <f>COUNTIF(Vertices[Out-Degree],"&gt;= "&amp;H53)-COUNTIF(Vertices[Out-Degree],"&gt;="&amp;H54)</f>
        <v>0</v>
      </c>
      <c r="J53" s="39">
        <f t="shared" si="13"/>
        <v>92930.0249705454</v>
      </c>
      <c r="K53" s="40">
        <f>COUNTIF(Vertices[Betweenness Centrality],"&gt;= "&amp;J53)-COUNTIF(Vertices[Betweenness Centrality],"&gt;="&amp;J54)</f>
        <v>0</v>
      </c>
      <c r="L53" s="39">
        <f t="shared" si="14"/>
        <v>0.11818205454545465</v>
      </c>
      <c r="M53" s="40">
        <f>COUNTIF(Vertices[Closeness Centrality],"&gt;= "&amp;L53)-COUNTIF(Vertices[Closeness Centrality],"&gt;="&amp;L54)</f>
        <v>0</v>
      </c>
      <c r="N53" s="39">
        <f t="shared" si="15"/>
        <v>0.03205658181818183</v>
      </c>
      <c r="O53" s="40">
        <f>COUNTIF(Vertices[Eigenvector Centrality],"&gt;= "&amp;N53)-COUNTIF(Vertices[Eigenvector Centrality],"&gt;="&amp;N54)</f>
        <v>0</v>
      </c>
      <c r="P53" s="39">
        <f t="shared" si="16"/>
        <v>60.35693380000005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151.27272727272728</v>
      </c>
      <c r="G54" s="38">
        <f>COUNTIF(Vertices[In-Degree],"&gt;= "&amp;F54)-COUNTIF(Vertices[In-Degree],"&gt;="&amp;F55)</f>
        <v>0</v>
      </c>
      <c r="H54" s="37">
        <f t="shared" si="12"/>
        <v>3.6363636363636345</v>
      </c>
      <c r="I54" s="38">
        <f>COUNTIF(Vertices[Out-Degree],"&gt;= "&amp;H54)-COUNTIF(Vertices[Out-Degree],"&gt;="&amp;H55)</f>
        <v>0</v>
      </c>
      <c r="J54" s="37">
        <f t="shared" si="13"/>
        <v>95312.84612363631</v>
      </c>
      <c r="K54" s="38">
        <f>COUNTIF(Vertices[Betweenness Centrality],"&gt;= "&amp;J54)-COUNTIF(Vertices[Betweenness Centrality],"&gt;="&amp;J55)</f>
        <v>1</v>
      </c>
      <c r="L54" s="37">
        <f t="shared" si="14"/>
        <v>0.12121236363636374</v>
      </c>
      <c r="M54" s="38">
        <f>COUNTIF(Vertices[Closeness Centrality],"&gt;= "&amp;L54)-COUNTIF(Vertices[Closeness Centrality],"&gt;="&amp;L55)</f>
        <v>0</v>
      </c>
      <c r="N54" s="37">
        <f t="shared" si="15"/>
        <v>0.032878545454545466</v>
      </c>
      <c r="O54" s="38">
        <f>COUNTIF(Vertices[Eigenvector Centrality],"&gt;= "&amp;N54)-COUNTIF(Vertices[Eigenvector Centrality],"&gt;="&amp;N55)</f>
        <v>0</v>
      </c>
      <c r="P54" s="37">
        <f t="shared" si="16"/>
        <v>61.89210400000005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155.05454545454546</v>
      </c>
      <c r="G55" s="40">
        <f>COUNTIF(Vertices[In-Degree],"&gt;= "&amp;F55)-COUNTIF(Vertices[In-Degree],"&gt;="&amp;F56)</f>
        <v>0</v>
      </c>
      <c r="H55" s="39">
        <f t="shared" si="12"/>
        <v>3.7272727272727253</v>
      </c>
      <c r="I55" s="40">
        <f>COUNTIF(Vertices[Out-Degree],"&gt;= "&amp;H55)-COUNTIF(Vertices[Out-Degree],"&gt;="&amp;H56)</f>
        <v>0</v>
      </c>
      <c r="J55" s="39">
        <f t="shared" si="13"/>
        <v>97695.66727672721</v>
      </c>
      <c r="K55" s="40">
        <f>COUNTIF(Vertices[Betweenness Centrality],"&gt;= "&amp;J55)-COUNTIF(Vertices[Betweenness Centrality],"&gt;="&amp;J56)</f>
        <v>0</v>
      </c>
      <c r="L55" s="39">
        <f t="shared" si="14"/>
        <v>0.12424267272727284</v>
      </c>
      <c r="M55" s="40">
        <f>COUNTIF(Vertices[Closeness Centrality],"&gt;= "&amp;L55)-COUNTIF(Vertices[Closeness Centrality],"&gt;="&amp;L56)</f>
        <v>0</v>
      </c>
      <c r="N55" s="39">
        <f t="shared" si="15"/>
        <v>0.0337005090909091</v>
      </c>
      <c r="O55" s="40">
        <f>COUNTIF(Vertices[Eigenvector Centrality],"&gt;= "&amp;N55)-COUNTIF(Vertices[Eigenvector Centrality],"&gt;="&amp;N56)</f>
        <v>0</v>
      </c>
      <c r="P55" s="39">
        <f t="shared" si="16"/>
        <v>63.427274200000056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158.83636363636364</v>
      </c>
      <c r="G56" s="38">
        <f>COUNTIF(Vertices[In-Degree],"&gt;= "&amp;F56)-COUNTIF(Vertices[In-Degree],"&gt;="&amp;F57)</f>
        <v>1</v>
      </c>
      <c r="H56" s="37">
        <f t="shared" si="12"/>
        <v>3.818181818181816</v>
      </c>
      <c r="I56" s="38">
        <f>COUNTIF(Vertices[Out-Degree],"&gt;= "&amp;H56)-COUNTIF(Vertices[Out-Degree],"&gt;="&amp;H57)</f>
        <v>2</v>
      </c>
      <c r="J56" s="37">
        <f t="shared" si="13"/>
        <v>100078.48842981811</v>
      </c>
      <c r="K56" s="38">
        <f>COUNTIF(Vertices[Betweenness Centrality],"&gt;= "&amp;J56)-COUNTIF(Vertices[Betweenness Centrality],"&gt;="&amp;J57)</f>
        <v>0</v>
      </c>
      <c r="L56" s="37">
        <f t="shared" si="14"/>
        <v>0.12727298181818192</v>
      </c>
      <c r="M56" s="38">
        <f>COUNTIF(Vertices[Closeness Centrality],"&gt;= "&amp;L56)-COUNTIF(Vertices[Closeness Centrality],"&gt;="&amp;L57)</f>
        <v>0</v>
      </c>
      <c r="N56" s="37">
        <f t="shared" si="15"/>
        <v>0.03452247272727274</v>
      </c>
      <c r="O56" s="38">
        <f>COUNTIF(Vertices[Eigenvector Centrality],"&gt;= "&amp;N56)-COUNTIF(Vertices[Eigenvector Centrality],"&gt;="&amp;N57)</f>
        <v>0</v>
      </c>
      <c r="P56" s="37">
        <f t="shared" si="16"/>
        <v>64.96244440000005</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208</v>
      </c>
      <c r="G57" s="42">
        <f>COUNTIF(Vertices[In-Degree],"&gt;= "&amp;F57)-COUNTIF(Vertices[In-Degree],"&gt;="&amp;F58)</f>
        <v>1</v>
      </c>
      <c r="H57" s="41">
        <f>MAX(Vertices[Out-Degree])</f>
        <v>5</v>
      </c>
      <c r="I57" s="42">
        <f>COUNTIF(Vertices[Out-Degree],"&gt;= "&amp;H57)-COUNTIF(Vertices[Out-Degree],"&gt;="&amp;H58)</f>
        <v>5</v>
      </c>
      <c r="J57" s="41">
        <f>MAX(Vertices[Betweenness Centrality])</f>
        <v>131055.16342</v>
      </c>
      <c r="K57" s="42">
        <f>COUNTIF(Vertices[Betweenness Centrality],"&gt;= "&amp;J57)-COUNTIF(Vertices[Betweenness Centrality],"&gt;="&amp;J58)</f>
        <v>1</v>
      </c>
      <c r="L57" s="41">
        <f>MAX(Vertices[Closeness Centrality])</f>
        <v>0.166667</v>
      </c>
      <c r="M57" s="42">
        <f>COUNTIF(Vertices[Closeness Centrality],"&gt;= "&amp;L57)-COUNTIF(Vertices[Closeness Centrality],"&gt;="&amp;L58)</f>
        <v>2</v>
      </c>
      <c r="N57" s="41">
        <f>MAX(Vertices[Eigenvector Centrality])</f>
        <v>0.045208</v>
      </c>
      <c r="O57" s="42">
        <f>COUNTIF(Vertices[Eigenvector Centrality],"&gt;= "&amp;N57)-COUNTIF(Vertices[Eigenvector Centrality],"&gt;="&amp;N58)</f>
        <v>1</v>
      </c>
      <c r="P57" s="41">
        <f>MAX(Vertices[PageRank])</f>
        <v>84.919657</v>
      </c>
      <c r="Q57" s="42">
        <f>COUNTIF(Vertices[PageRank],"&gt;= "&amp;P57)-COUNTIF(Vertices[PageRank],"&gt;="&amp;P58)</f>
        <v>1</v>
      </c>
      <c r="R57" s="41">
        <f>MAX(Vertices[Clustering Coefficient])</f>
        <v>1</v>
      </c>
      <c r="S57" s="45">
        <f>COUNTIF(Vertices[Clustering Coefficient],"&gt;= "&amp;R57)-COUNTIF(Vertices[Clustering Coefficient],"&gt;="&amp;R58)</f>
        <v>15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208</v>
      </c>
    </row>
    <row r="71" spans="1:2" ht="15">
      <c r="A71" s="33" t="s">
        <v>90</v>
      </c>
      <c r="B71" s="47">
        <f>_xlfn.IFERROR(AVERAGE(Vertices[In-Degree]),NoMetricMessage)</f>
        <v>1.2788461538461537</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5</v>
      </c>
    </row>
    <row r="85" spans="1:2" ht="15">
      <c r="A85" s="33" t="s">
        <v>96</v>
      </c>
      <c r="B85" s="47">
        <f>_xlfn.IFERROR(AVERAGE(Vertices[Out-Degree]),NoMetricMessage)</f>
        <v>1.2788461538461537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131055.16342</v>
      </c>
    </row>
    <row r="99" spans="1:2" ht="15">
      <c r="A99" s="33" t="s">
        <v>102</v>
      </c>
      <c r="B99" s="47">
        <f>_xlfn.IFERROR(AVERAGE(Vertices[Betweenness Centrality]),NoMetricMessage)</f>
        <v>726.2019230865382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0.166667</v>
      </c>
    </row>
    <row r="113" spans="1:2" ht="15">
      <c r="A113" s="33" t="s">
        <v>108</v>
      </c>
      <c r="B113" s="47">
        <f>_xlfn.IFERROR(AVERAGE(Vertices[Closeness Centrality]),NoMetricMessage)</f>
        <v>0.0028739615384615422</v>
      </c>
    </row>
    <row r="114" spans="1:2" ht="15">
      <c r="A114" s="33" t="s">
        <v>109</v>
      </c>
      <c r="B114" s="47">
        <f>_xlfn.IFERROR(MEDIAN(Vertices[Closeness Centrality]),NoMetricMessage)</f>
        <v>0.000948</v>
      </c>
    </row>
    <row r="125" spans="1:2" ht="15">
      <c r="A125" s="33" t="s">
        <v>112</v>
      </c>
      <c r="B125" s="47">
        <f>IF(COUNT(Vertices[Eigenvector Centrality])&gt;0,N2,NoMetricMessage)</f>
        <v>0</v>
      </c>
    </row>
    <row r="126" spans="1:2" ht="15">
      <c r="A126" s="33" t="s">
        <v>113</v>
      </c>
      <c r="B126" s="47">
        <f>IF(COUNT(Vertices[Eigenvector Centrality])&gt;0,N57,NoMetricMessage)</f>
        <v>0.045208</v>
      </c>
    </row>
    <row r="127" spans="1:2" ht="15">
      <c r="A127" s="33" t="s">
        <v>114</v>
      </c>
      <c r="B127" s="47">
        <f>_xlfn.IFERROR(AVERAGE(Vertices[Eigenvector Centrality]),NoMetricMessage)</f>
        <v>0.0024036586538461408</v>
      </c>
    </row>
    <row r="128" spans="1:2" ht="15">
      <c r="A128" s="33" t="s">
        <v>115</v>
      </c>
      <c r="B128" s="47">
        <f>_xlfn.IFERROR(MEDIAN(Vertices[Eigenvector Centrality]),NoMetricMessage)</f>
        <v>0.00283</v>
      </c>
    </row>
    <row r="139" spans="1:2" ht="15">
      <c r="A139" s="33" t="s">
        <v>140</v>
      </c>
      <c r="B139" s="47">
        <f>IF(COUNT(Vertices[PageRank])&gt;0,P2,NoMetricMessage)</f>
        <v>0.485296</v>
      </c>
    </row>
    <row r="140" spans="1:2" ht="15">
      <c r="A140" s="33" t="s">
        <v>141</v>
      </c>
      <c r="B140" s="47">
        <f>IF(COUNT(Vertices[PageRank])&gt;0,P57,NoMetricMessage)</f>
        <v>84.919657</v>
      </c>
    </row>
    <row r="141" spans="1:2" ht="15">
      <c r="A141" s="33" t="s">
        <v>142</v>
      </c>
      <c r="B141" s="47">
        <f>_xlfn.IFERROR(AVERAGE(Vertices[PageRank]),NoMetricMessage)</f>
        <v>0.9999986706730758</v>
      </c>
    </row>
    <row r="142" spans="1:2" ht="15">
      <c r="A142" s="33" t="s">
        <v>143</v>
      </c>
      <c r="B142" s="47">
        <f>_xlfn.IFERROR(MEDIAN(Vertices[PageRank]),NoMetricMessage)</f>
        <v>0.493722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0.12084501365957459</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5045</v>
      </c>
      <c r="K7" s="13" t="s">
        <v>5046</v>
      </c>
    </row>
    <row r="8" spans="1:11" ht="409.5">
      <c r="A8"/>
      <c r="B8">
        <v>2</v>
      </c>
      <c r="C8">
        <v>2</v>
      </c>
      <c r="D8" t="s">
        <v>61</v>
      </c>
      <c r="E8" t="s">
        <v>61</v>
      </c>
      <c r="H8" t="s">
        <v>73</v>
      </c>
      <c r="J8" t="s">
        <v>5047</v>
      </c>
      <c r="K8" s="13" t="s">
        <v>5048</v>
      </c>
    </row>
    <row r="9" spans="1:11" ht="409.5">
      <c r="A9"/>
      <c r="B9">
        <v>3</v>
      </c>
      <c r="C9">
        <v>4</v>
      </c>
      <c r="D9" t="s">
        <v>62</v>
      </c>
      <c r="E9" t="s">
        <v>62</v>
      </c>
      <c r="H9" t="s">
        <v>74</v>
      </c>
      <c r="J9" t="s">
        <v>5049</v>
      </c>
      <c r="K9" s="102" t="s">
        <v>5050</v>
      </c>
    </row>
    <row r="10" spans="1:11" ht="409.5">
      <c r="A10"/>
      <c r="B10">
        <v>4</v>
      </c>
      <c r="D10" t="s">
        <v>63</v>
      </c>
      <c r="E10" t="s">
        <v>63</v>
      </c>
      <c r="H10" t="s">
        <v>75</v>
      </c>
      <c r="J10" t="s">
        <v>5051</v>
      </c>
      <c r="K10" s="13" t="s">
        <v>5052</v>
      </c>
    </row>
    <row r="11" spans="1:11" ht="15">
      <c r="A11"/>
      <c r="B11">
        <v>5</v>
      </c>
      <c r="D11" t="s">
        <v>46</v>
      </c>
      <c r="E11">
        <v>1</v>
      </c>
      <c r="H11" t="s">
        <v>76</v>
      </c>
      <c r="J11" t="s">
        <v>5053</v>
      </c>
      <c r="K11" t="s">
        <v>5054</v>
      </c>
    </row>
    <row r="12" spans="1:11" ht="15">
      <c r="A12"/>
      <c r="B12"/>
      <c r="D12" t="s">
        <v>64</v>
      </c>
      <c r="E12">
        <v>2</v>
      </c>
      <c r="H12">
        <v>0</v>
      </c>
      <c r="J12" t="s">
        <v>5055</v>
      </c>
      <c r="K12" t="s">
        <v>5056</v>
      </c>
    </row>
    <row r="13" spans="1:11" ht="15">
      <c r="A13"/>
      <c r="B13"/>
      <c r="D13">
        <v>1</v>
      </c>
      <c r="E13">
        <v>3</v>
      </c>
      <c r="H13">
        <v>1</v>
      </c>
      <c r="J13" t="s">
        <v>5057</v>
      </c>
      <c r="K13" t="s">
        <v>5058</v>
      </c>
    </row>
    <row r="14" spans="4:11" ht="15">
      <c r="D14">
        <v>2</v>
      </c>
      <c r="E14">
        <v>4</v>
      </c>
      <c r="H14">
        <v>2</v>
      </c>
      <c r="J14" t="s">
        <v>5059</v>
      </c>
      <c r="K14" t="s">
        <v>5060</v>
      </c>
    </row>
    <row r="15" spans="4:11" ht="15">
      <c r="D15">
        <v>3</v>
      </c>
      <c r="E15">
        <v>5</v>
      </c>
      <c r="H15">
        <v>3</v>
      </c>
      <c r="J15" t="s">
        <v>5061</v>
      </c>
      <c r="K15" t="s">
        <v>5062</v>
      </c>
    </row>
    <row r="16" spans="4:11" ht="15">
      <c r="D16">
        <v>4</v>
      </c>
      <c r="E16">
        <v>6</v>
      </c>
      <c r="H16">
        <v>4</v>
      </c>
      <c r="J16" t="s">
        <v>5063</v>
      </c>
      <c r="K16" t="s">
        <v>5064</v>
      </c>
    </row>
    <row r="17" spans="4:11" ht="15">
      <c r="D17">
        <v>5</v>
      </c>
      <c r="E17">
        <v>7</v>
      </c>
      <c r="H17">
        <v>5</v>
      </c>
      <c r="J17" t="s">
        <v>5065</v>
      </c>
      <c r="K17" t="s">
        <v>5066</v>
      </c>
    </row>
    <row r="18" spans="4:11" ht="15">
      <c r="D18">
        <v>6</v>
      </c>
      <c r="E18">
        <v>8</v>
      </c>
      <c r="H18">
        <v>6</v>
      </c>
      <c r="J18" t="s">
        <v>5067</v>
      </c>
      <c r="K18" t="s">
        <v>5068</v>
      </c>
    </row>
    <row r="19" spans="4:11" ht="15">
      <c r="D19">
        <v>7</v>
      </c>
      <c r="E19">
        <v>9</v>
      </c>
      <c r="H19">
        <v>7</v>
      </c>
      <c r="J19" t="s">
        <v>5069</v>
      </c>
      <c r="K19" t="s">
        <v>5070</v>
      </c>
    </row>
    <row r="20" spans="4:11" ht="15">
      <c r="D20">
        <v>8</v>
      </c>
      <c r="H20">
        <v>8</v>
      </c>
      <c r="J20" t="s">
        <v>5071</v>
      </c>
      <c r="K20" t="s">
        <v>5072</v>
      </c>
    </row>
    <row r="21" spans="4:11" ht="409.5">
      <c r="D21">
        <v>9</v>
      </c>
      <c r="H21">
        <v>9</v>
      </c>
      <c r="J21" t="s">
        <v>5073</v>
      </c>
      <c r="K21" s="13" t="s">
        <v>5074</v>
      </c>
    </row>
    <row r="22" spans="4:11" ht="409.5">
      <c r="D22">
        <v>10</v>
      </c>
      <c r="J22" t="s">
        <v>5075</v>
      </c>
      <c r="K22" s="13" t="s">
        <v>5076</v>
      </c>
    </row>
    <row r="23" spans="4:11" ht="409.5">
      <c r="D23">
        <v>11</v>
      </c>
      <c r="J23" t="s">
        <v>5077</v>
      </c>
      <c r="K23" s="13" t="s">
        <v>5078</v>
      </c>
    </row>
    <row r="24" spans="10:11" ht="409.5">
      <c r="J24" t="s">
        <v>5079</v>
      </c>
      <c r="K24" s="13" t="s">
        <v>5774</v>
      </c>
    </row>
    <row r="25" spans="10:11" ht="15">
      <c r="J25" t="s">
        <v>5080</v>
      </c>
      <c r="K25" t="b">
        <v>0</v>
      </c>
    </row>
    <row r="26" spans="10:11" ht="15">
      <c r="J26" t="s">
        <v>5771</v>
      </c>
      <c r="K26" t="s">
        <v>5772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s>
  <sheetData>
    <row r="1" spans="1:16" ht="15" customHeight="1">
      <c r="A1" s="13" t="s">
        <v>5100</v>
      </c>
      <c r="B1" s="13" t="s">
        <v>5101</v>
      </c>
      <c r="C1" s="78" t="s">
        <v>5102</v>
      </c>
      <c r="D1" s="78" t="s">
        <v>5104</v>
      </c>
      <c r="E1" s="78" t="s">
        <v>5103</v>
      </c>
      <c r="F1" s="78" t="s">
        <v>5106</v>
      </c>
      <c r="G1" s="78" t="s">
        <v>5105</v>
      </c>
      <c r="H1" s="78" t="s">
        <v>5108</v>
      </c>
      <c r="I1" s="78" t="s">
        <v>5107</v>
      </c>
      <c r="J1" s="78" t="s">
        <v>5110</v>
      </c>
      <c r="K1" s="13" t="s">
        <v>5109</v>
      </c>
      <c r="L1" s="13" t="s">
        <v>5112</v>
      </c>
      <c r="M1" s="13" t="s">
        <v>5111</v>
      </c>
      <c r="N1" s="13" t="s">
        <v>5114</v>
      </c>
      <c r="O1" s="78" t="s">
        <v>5113</v>
      </c>
      <c r="P1" s="78" t="s">
        <v>5115</v>
      </c>
    </row>
    <row r="2" spans="1:16" ht="15">
      <c r="A2" s="83" t="s">
        <v>653</v>
      </c>
      <c r="B2" s="78">
        <v>2</v>
      </c>
      <c r="C2" s="78"/>
      <c r="D2" s="78"/>
      <c r="E2" s="78"/>
      <c r="F2" s="78"/>
      <c r="G2" s="78"/>
      <c r="H2" s="78"/>
      <c r="I2" s="78"/>
      <c r="J2" s="78"/>
      <c r="K2" s="83" t="s">
        <v>653</v>
      </c>
      <c r="L2" s="78">
        <v>2</v>
      </c>
      <c r="M2" s="83" t="s">
        <v>655</v>
      </c>
      <c r="N2" s="78">
        <v>1</v>
      </c>
      <c r="O2" s="78"/>
      <c r="P2" s="78"/>
    </row>
    <row r="3" spans="1:16" ht="15">
      <c r="A3" s="83" t="s">
        <v>654</v>
      </c>
      <c r="B3" s="78">
        <v>1</v>
      </c>
      <c r="C3" s="78"/>
      <c r="D3" s="78"/>
      <c r="E3" s="78"/>
      <c r="F3" s="78"/>
      <c r="G3" s="78"/>
      <c r="H3" s="78"/>
      <c r="I3" s="78"/>
      <c r="J3" s="78"/>
      <c r="K3" s="78"/>
      <c r="L3" s="78"/>
      <c r="M3" s="83" t="s">
        <v>654</v>
      </c>
      <c r="N3" s="78">
        <v>1</v>
      </c>
      <c r="O3" s="78"/>
      <c r="P3" s="78"/>
    </row>
    <row r="4" spans="1:16" ht="15">
      <c r="A4" s="83" t="s">
        <v>655</v>
      </c>
      <c r="B4" s="78">
        <v>1</v>
      </c>
      <c r="C4" s="78"/>
      <c r="D4" s="78"/>
      <c r="E4" s="78"/>
      <c r="F4" s="78"/>
      <c r="G4" s="78"/>
      <c r="H4" s="78"/>
      <c r="I4" s="78"/>
      <c r="J4" s="78"/>
      <c r="K4" s="78"/>
      <c r="L4" s="78"/>
      <c r="M4" s="78"/>
      <c r="N4" s="78"/>
      <c r="O4" s="78"/>
      <c r="P4" s="78"/>
    </row>
    <row r="7" spans="1:16" ht="15" customHeight="1">
      <c r="A7" s="13" t="s">
        <v>5118</v>
      </c>
      <c r="B7" s="13" t="s">
        <v>5101</v>
      </c>
      <c r="C7" s="78" t="s">
        <v>5119</v>
      </c>
      <c r="D7" s="78" t="s">
        <v>5104</v>
      </c>
      <c r="E7" s="78" t="s">
        <v>5120</v>
      </c>
      <c r="F7" s="78" t="s">
        <v>5106</v>
      </c>
      <c r="G7" s="78" t="s">
        <v>5121</v>
      </c>
      <c r="H7" s="78" t="s">
        <v>5108</v>
      </c>
      <c r="I7" s="78" t="s">
        <v>5122</v>
      </c>
      <c r="J7" s="78" t="s">
        <v>5110</v>
      </c>
      <c r="K7" s="13" t="s">
        <v>5123</v>
      </c>
      <c r="L7" s="13" t="s">
        <v>5112</v>
      </c>
      <c r="M7" s="13" t="s">
        <v>5124</v>
      </c>
      <c r="N7" s="13" t="s">
        <v>5114</v>
      </c>
      <c r="O7" s="78" t="s">
        <v>5125</v>
      </c>
      <c r="P7" s="78" t="s">
        <v>5115</v>
      </c>
    </row>
    <row r="8" spans="1:16" ht="15">
      <c r="A8" s="78" t="s">
        <v>656</v>
      </c>
      <c r="B8" s="78">
        <v>2</v>
      </c>
      <c r="C8" s="78"/>
      <c r="D8" s="78"/>
      <c r="E8" s="78"/>
      <c r="F8" s="78"/>
      <c r="G8" s="78"/>
      <c r="H8" s="78"/>
      <c r="I8" s="78"/>
      <c r="J8" s="78"/>
      <c r="K8" s="78" t="s">
        <v>656</v>
      </c>
      <c r="L8" s="78">
        <v>2</v>
      </c>
      <c r="M8" s="78" t="s">
        <v>658</v>
      </c>
      <c r="N8" s="78">
        <v>1</v>
      </c>
      <c r="O8" s="78"/>
      <c r="P8" s="78"/>
    </row>
    <row r="9" spans="1:16" ht="15">
      <c r="A9" s="78" t="s">
        <v>657</v>
      </c>
      <c r="B9" s="78">
        <v>1</v>
      </c>
      <c r="C9" s="78"/>
      <c r="D9" s="78"/>
      <c r="E9" s="78"/>
      <c r="F9" s="78"/>
      <c r="G9" s="78"/>
      <c r="H9" s="78"/>
      <c r="I9" s="78"/>
      <c r="J9" s="78"/>
      <c r="K9" s="78"/>
      <c r="L9" s="78"/>
      <c r="M9" s="78" t="s">
        <v>657</v>
      </c>
      <c r="N9" s="78">
        <v>1</v>
      </c>
      <c r="O9" s="78"/>
      <c r="P9" s="78"/>
    </row>
    <row r="10" spans="1:16" ht="15">
      <c r="A10" s="78" t="s">
        <v>658</v>
      </c>
      <c r="B10" s="78">
        <v>1</v>
      </c>
      <c r="C10" s="78"/>
      <c r="D10" s="78"/>
      <c r="E10" s="78"/>
      <c r="F10" s="78"/>
      <c r="G10" s="78"/>
      <c r="H10" s="78"/>
      <c r="I10" s="78"/>
      <c r="J10" s="78"/>
      <c r="K10" s="78"/>
      <c r="L10" s="78"/>
      <c r="M10" s="78"/>
      <c r="N10" s="78"/>
      <c r="O10" s="78"/>
      <c r="P10" s="78"/>
    </row>
    <row r="13" spans="1:16" ht="15" customHeight="1">
      <c r="A13" s="13" t="s">
        <v>5128</v>
      </c>
      <c r="B13" s="13" t="s">
        <v>5101</v>
      </c>
      <c r="C13" s="13" t="s">
        <v>5136</v>
      </c>
      <c r="D13" s="13" t="s">
        <v>5104</v>
      </c>
      <c r="E13" s="13" t="s">
        <v>5140</v>
      </c>
      <c r="F13" s="13" t="s">
        <v>5106</v>
      </c>
      <c r="G13" s="13" t="s">
        <v>5142</v>
      </c>
      <c r="H13" s="13" t="s">
        <v>5108</v>
      </c>
      <c r="I13" s="13" t="s">
        <v>5143</v>
      </c>
      <c r="J13" s="13" t="s">
        <v>5110</v>
      </c>
      <c r="K13" s="13" t="s">
        <v>5145</v>
      </c>
      <c r="L13" s="13" t="s">
        <v>5112</v>
      </c>
      <c r="M13" s="13" t="s">
        <v>5154</v>
      </c>
      <c r="N13" s="13" t="s">
        <v>5114</v>
      </c>
      <c r="O13" s="13" t="s">
        <v>5162</v>
      </c>
      <c r="P13" s="13" t="s">
        <v>5115</v>
      </c>
    </row>
    <row r="14" spans="1:16" ht="15">
      <c r="A14" s="78" t="s">
        <v>664</v>
      </c>
      <c r="B14" s="78">
        <v>236</v>
      </c>
      <c r="C14" s="78" t="s">
        <v>664</v>
      </c>
      <c r="D14" s="78">
        <v>189</v>
      </c>
      <c r="E14" s="78" t="s">
        <v>661</v>
      </c>
      <c r="F14" s="78">
        <v>146</v>
      </c>
      <c r="G14" s="78" t="s">
        <v>5131</v>
      </c>
      <c r="H14" s="78">
        <v>32</v>
      </c>
      <c r="I14" s="78" t="s">
        <v>661</v>
      </c>
      <c r="J14" s="78">
        <v>28</v>
      </c>
      <c r="K14" s="78" t="s">
        <v>5146</v>
      </c>
      <c r="L14" s="78">
        <v>7</v>
      </c>
      <c r="M14" s="78" t="s">
        <v>661</v>
      </c>
      <c r="N14" s="78">
        <v>7</v>
      </c>
      <c r="O14" s="78" t="s">
        <v>661</v>
      </c>
      <c r="P14" s="78">
        <v>6</v>
      </c>
    </row>
    <row r="15" spans="1:16" ht="15">
      <c r="A15" s="78" t="s">
        <v>661</v>
      </c>
      <c r="B15" s="78">
        <v>231</v>
      </c>
      <c r="C15" s="78" t="s">
        <v>5129</v>
      </c>
      <c r="D15" s="78">
        <v>151</v>
      </c>
      <c r="E15" s="78" t="s">
        <v>664</v>
      </c>
      <c r="F15" s="78">
        <v>24</v>
      </c>
      <c r="G15" s="78" t="s">
        <v>661</v>
      </c>
      <c r="H15" s="78">
        <v>32</v>
      </c>
      <c r="I15" s="78" t="s">
        <v>683</v>
      </c>
      <c r="J15" s="78">
        <v>20</v>
      </c>
      <c r="K15" s="78" t="s">
        <v>5147</v>
      </c>
      <c r="L15" s="78">
        <v>7</v>
      </c>
      <c r="M15" s="78" t="s">
        <v>5155</v>
      </c>
      <c r="N15" s="78">
        <v>6</v>
      </c>
      <c r="O15" s="78" t="s">
        <v>227</v>
      </c>
      <c r="P15" s="78">
        <v>4</v>
      </c>
    </row>
    <row r="16" spans="1:16" ht="15">
      <c r="A16" s="78" t="s">
        <v>5129</v>
      </c>
      <c r="B16" s="78">
        <v>174</v>
      </c>
      <c r="C16" s="78" t="s">
        <v>5130</v>
      </c>
      <c r="D16" s="78">
        <v>151</v>
      </c>
      <c r="E16" s="78" t="s">
        <v>683</v>
      </c>
      <c r="F16" s="78">
        <v>13</v>
      </c>
      <c r="G16" s="78" t="s">
        <v>5129</v>
      </c>
      <c r="H16" s="78">
        <v>2</v>
      </c>
      <c r="I16" s="78" t="s">
        <v>664</v>
      </c>
      <c r="J16" s="78">
        <v>19</v>
      </c>
      <c r="K16" s="78" t="s">
        <v>683</v>
      </c>
      <c r="L16" s="78">
        <v>7</v>
      </c>
      <c r="M16" s="78" t="s">
        <v>5156</v>
      </c>
      <c r="N16" s="78">
        <v>3</v>
      </c>
      <c r="O16" s="78" t="s">
        <v>5163</v>
      </c>
      <c r="P16" s="78">
        <v>4</v>
      </c>
    </row>
    <row r="17" spans="1:16" ht="15">
      <c r="A17" s="78" t="s">
        <v>5130</v>
      </c>
      <c r="B17" s="78">
        <v>174</v>
      </c>
      <c r="C17" s="78" t="s">
        <v>5132</v>
      </c>
      <c r="D17" s="78">
        <v>15</v>
      </c>
      <c r="E17" s="78" t="s">
        <v>5134</v>
      </c>
      <c r="F17" s="78">
        <v>12</v>
      </c>
      <c r="G17" s="78" t="s">
        <v>664</v>
      </c>
      <c r="H17" s="78">
        <v>2</v>
      </c>
      <c r="I17" s="78" t="s">
        <v>5129</v>
      </c>
      <c r="J17" s="78">
        <v>7</v>
      </c>
      <c r="K17" s="78" t="s">
        <v>5148</v>
      </c>
      <c r="L17" s="78">
        <v>7</v>
      </c>
      <c r="M17" s="78" t="s">
        <v>5157</v>
      </c>
      <c r="N17" s="78">
        <v>2</v>
      </c>
      <c r="O17" s="78" t="s">
        <v>5164</v>
      </c>
      <c r="P17" s="78">
        <v>4</v>
      </c>
    </row>
    <row r="18" spans="1:16" ht="15">
      <c r="A18" s="78" t="s">
        <v>683</v>
      </c>
      <c r="B18" s="78">
        <v>47</v>
      </c>
      <c r="C18" s="78" t="s">
        <v>5133</v>
      </c>
      <c r="D18" s="78">
        <v>15</v>
      </c>
      <c r="E18" s="78" t="s">
        <v>5129</v>
      </c>
      <c r="F18" s="78">
        <v>12</v>
      </c>
      <c r="G18" s="78" t="s">
        <v>5130</v>
      </c>
      <c r="H18" s="78">
        <v>2</v>
      </c>
      <c r="I18" s="78" t="s">
        <v>5130</v>
      </c>
      <c r="J18" s="78">
        <v>7</v>
      </c>
      <c r="K18" s="78" t="s">
        <v>5149</v>
      </c>
      <c r="L18" s="78">
        <v>7</v>
      </c>
      <c r="M18" s="78" t="s">
        <v>5158</v>
      </c>
      <c r="N18" s="78">
        <v>2</v>
      </c>
      <c r="O18" s="78" t="s">
        <v>5165</v>
      </c>
      <c r="P18" s="78">
        <v>4</v>
      </c>
    </row>
    <row r="19" spans="1:16" ht="15">
      <c r="A19" s="78" t="s">
        <v>5131</v>
      </c>
      <c r="B19" s="78">
        <v>32</v>
      </c>
      <c r="C19" s="78" t="s">
        <v>661</v>
      </c>
      <c r="D19" s="78">
        <v>5</v>
      </c>
      <c r="E19" s="78" t="s">
        <v>5130</v>
      </c>
      <c r="F19" s="78">
        <v>12</v>
      </c>
      <c r="G19" s="78"/>
      <c r="H19" s="78"/>
      <c r="I19" s="78" t="s">
        <v>5144</v>
      </c>
      <c r="J19" s="78">
        <v>7</v>
      </c>
      <c r="K19" s="78" t="s">
        <v>661</v>
      </c>
      <c r="L19" s="78">
        <v>7</v>
      </c>
      <c r="M19" s="78" t="s">
        <v>5159</v>
      </c>
      <c r="N19" s="78">
        <v>2</v>
      </c>
      <c r="O19" s="78" t="s">
        <v>5166</v>
      </c>
      <c r="P19" s="78">
        <v>4</v>
      </c>
    </row>
    <row r="20" spans="1:16" ht="15">
      <c r="A20" s="78" t="s">
        <v>5132</v>
      </c>
      <c r="B20" s="78">
        <v>24</v>
      </c>
      <c r="C20" s="78" t="s">
        <v>683</v>
      </c>
      <c r="D20" s="78">
        <v>3</v>
      </c>
      <c r="E20" s="78" t="s">
        <v>5135</v>
      </c>
      <c r="F20" s="78">
        <v>6</v>
      </c>
      <c r="G20" s="78"/>
      <c r="H20" s="78"/>
      <c r="I20" s="78" t="s">
        <v>5139</v>
      </c>
      <c r="J20" s="78">
        <v>7</v>
      </c>
      <c r="K20" s="78" t="s">
        <v>5150</v>
      </c>
      <c r="L20" s="78">
        <v>7</v>
      </c>
      <c r="M20" s="78" t="s">
        <v>682</v>
      </c>
      <c r="N20" s="78">
        <v>2</v>
      </c>
      <c r="O20" s="78" t="s">
        <v>5167</v>
      </c>
      <c r="P20" s="78">
        <v>4</v>
      </c>
    </row>
    <row r="21" spans="1:16" ht="15">
      <c r="A21" s="78" t="s">
        <v>5133</v>
      </c>
      <c r="B21" s="78">
        <v>24</v>
      </c>
      <c r="C21" s="78" t="s">
        <v>5137</v>
      </c>
      <c r="D21" s="78">
        <v>3</v>
      </c>
      <c r="E21" s="78" t="s">
        <v>5141</v>
      </c>
      <c r="F21" s="78">
        <v>6</v>
      </c>
      <c r="G21" s="78"/>
      <c r="H21" s="78"/>
      <c r="I21" s="78" t="s">
        <v>625</v>
      </c>
      <c r="J21" s="78">
        <v>7</v>
      </c>
      <c r="K21" s="78" t="s">
        <v>5151</v>
      </c>
      <c r="L21" s="78">
        <v>7</v>
      </c>
      <c r="M21" s="78" t="s">
        <v>683</v>
      </c>
      <c r="N21" s="78">
        <v>2</v>
      </c>
      <c r="O21" s="78" t="s">
        <v>5168</v>
      </c>
      <c r="P21" s="78">
        <v>4</v>
      </c>
    </row>
    <row r="22" spans="1:16" ht="15">
      <c r="A22" s="78" t="s">
        <v>5134</v>
      </c>
      <c r="B22" s="78">
        <v>21</v>
      </c>
      <c r="C22" s="78" t="s">
        <v>5138</v>
      </c>
      <c r="D22" s="78">
        <v>3</v>
      </c>
      <c r="E22" s="78" t="s">
        <v>5132</v>
      </c>
      <c r="F22" s="78">
        <v>3</v>
      </c>
      <c r="G22" s="78"/>
      <c r="H22" s="78"/>
      <c r="I22" s="78" t="s">
        <v>5132</v>
      </c>
      <c r="J22" s="78">
        <v>6</v>
      </c>
      <c r="K22" s="78" t="s">
        <v>5152</v>
      </c>
      <c r="L22" s="78">
        <v>7</v>
      </c>
      <c r="M22" s="78" t="s">
        <v>5160</v>
      </c>
      <c r="N22" s="78">
        <v>2</v>
      </c>
      <c r="O22" s="78" t="s">
        <v>5129</v>
      </c>
      <c r="P22" s="78">
        <v>2</v>
      </c>
    </row>
    <row r="23" spans="1:16" ht="15">
      <c r="A23" s="78" t="s">
        <v>5135</v>
      </c>
      <c r="B23" s="78">
        <v>11</v>
      </c>
      <c r="C23" s="78" t="s">
        <v>5139</v>
      </c>
      <c r="D23" s="78">
        <v>2</v>
      </c>
      <c r="E23" s="78" t="s">
        <v>5133</v>
      </c>
      <c r="F23" s="78">
        <v>3</v>
      </c>
      <c r="G23" s="78"/>
      <c r="H23" s="78"/>
      <c r="I23" s="78" t="s">
        <v>5133</v>
      </c>
      <c r="J23" s="78">
        <v>6</v>
      </c>
      <c r="K23" s="78" t="s">
        <v>5153</v>
      </c>
      <c r="L23" s="78">
        <v>6</v>
      </c>
      <c r="M23" s="78" t="s">
        <v>5161</v>
      </c>
      <c r="N23" s="78">
        <v>1</v>
      </c>
      <c r="O23" s="78" t="s">
        <v>664</v>
      </c>
      <c r="P23" s="78">
        <v>2</v>
      </c>
    </row>
    <row r="26" spans="1:16" ht="15" customHeight="1">
      <c r="A26" s="13" t="s">
        <v>5177</v>
      </c>
      <c r="B26" s="13" t="s">
        <v>5101</v>
      </c>
      <c r="C26" s="13" t="s">
        <v>5188</v>
      </c>
      <c r="D26" s="13" t="s">
        <v>5104</v>
      </c>
      <c r="E26" s="13" t="s">
        <v>5194</v>
      </c>
      <c r="F26" s="13" t="s">
        <v>5106</v>
      </c>
      <c r="G26" s="13" t="s">
        <v>5204</v>
      </c>
      <c r="H26" s="13" t="s">
        <v>5108</v>
      </c>
      <c r="I26" s="13" t="s">
        <v>5211</v>
      </c>
      <c r="J26" s="13" t="s">
        <v>5110</v>
      </c>
      <c r="K26" s="13" t="s">
        <v>5215</v>
      </c>
      <c r="L26" s="13" t="s">
        <v>5112</v>
      </c>
      <c r="M26" s="13" t="s">
        <v>5224</v>
      </c>
      <c r="N26" s="13" t="s">
        <v>5114</v>
      </c>
      <c r="O26" s="13" t="s">
        <v>5231</v>
      </c>
      <c r="P26" s="13" t="s">
        <v>5115</v>
      </c>
    </row>
    <row r="27" spans="1:16" ht="15">
      <c r="A27" s="86" t="s">
        <v>5178</v>
      </c>
      <c r="B27" s="86">
        <v>298</v>
      </c>
      <c r="C27" s="86" t="s">
        <v>5183</v>
      </c>
      <c r="D27" s="86">
        <v>191</v>
      </c>
      <c r="E27" s="86" t="s">
        <v>5183</v>
      </c>
      <c r="F27" s="86">
        <v>183</v>
      </c>
      <c r="G27" s="86" t="s">
        <v>5183</v>
      </c>
      <c r="H27" s="86">
        <v>57</v>
      </c>
      <c r="I27" s="86" t="s">
        <v>5183</v>
      </c>
      <c r="J27" s="86">
        <v>59</v>
      </c>
      <c r="K27" s="86" t="s">
        <v>5216</v>
      </c>
      <c r="L27" s="86">
        <v>7</v>
      </c>
      <c r="M27" s="86" t="s">
        <v>5183</v>
      </c>
      <c r="N27" s="86">
        <v>11</v>
      </c>
      <c r="O27" s="86" t="s">
        <v>5183</v>
      </c>
      <c r="P27" s="86">
        <v>6</v>
      </c>
    </row>
    <row r="28" spans="1:16" ht="15">
      <c r="A28" s="86" t="s">
        <v>5179</v>
      </c>
      <c r="B28" s="86">
        <v>48</v>
      </c>
      <c r="C28" s="86" t="s">
        <v>5189</v>
      </c>
      <c r="D28" s="86">
        <v>189</v>
      </c>
      <c r="E28" s="86" t="s">
        <v>5195</v>
      </c>
      <c r="F28" s="86">
        <v>142</v>
      </c>
      <c r="G28" s="86" t="s">
        <v>623</v>
      </c>
      <c r="H28" s="86">
        <v>55</v>
      </c>
      <c r="I28" s="86" t="s">
        <v>5185</v>
      </c>
      <c r="J28" s="86">
        <v>39</v>
      </c>
      <c r="K28" s="86" t="s">
        <v>5217</v>
      </c>
      <c r="L28" s="86">
        <v>7</v>
      </c>
      <c r="M28" s="86" t="s">
        <v>5225</v>
      </c>
      <c r="N28" s="86">
        <v>8</v>
      </c>
      <c r="O28" s="86" t="s">
        <v>5232</v>
      </c>
      <c r="P28" s="86">
        <v>4</v>
      </c>
    </row>
    <row r="29" spans="1:16" ht="15">
      <c r="A29" s="86" t="s">
        <v>5180</v>
      </c>
      <c r="B29" s="86">
        <v>24</v>
      </c>
      <c r="C29" s="86" t="s">
        <v>5190</v>
      </c>
      <c r="D29" s="86">
        <v>189</v>
      </c>
      <c r="E29" s="86" t="s">
        <v>5196</v>
      </c>
      <c r="F29" s="86">
        <v>136</v>
      </c>
      <c r="G29" s="86" t="s">
        <v>5205</v>
      </c>
      <c r="H29" s="86">
        <v>55</v>
      </c>
      <c r="I29" s="86" t="s">
        <v>5212</v>
      </c>
      <c r="J29" s="86">
        <v>37</v>
      </c>
      <c r="K29" s="86" t="s">
        <v>5185</v>
      </c>
      <c r="L29" s="86">
        <v>7</v>
      </c>
      <c r="M29" s="86" t="s">
        <v>597</v>
      </c>
      <c r="N29" s="86">
        <v>8</v>
      </c>
      <c r="O29" s="86" t="s">
        <v>5233</v>
      </c>
      <c r="P29" s="86">
        <v>4</v>
      </c>
    </row>
    <row r="30" spans="1:16" ht="15">
      <c r="A30" s="86" t="s">
        <v>5181</v>
      </c>
      <c r="B30" s="86">
        <v>17508</v>
      </c>
      <c r="C30" s="86" t="s">
        <v>5186</v>
      </c>
      <c r="D30" s="86">
        <v>189</v>
      </c>
      <c r="E30" s="86" t="s">
        <v>5197</v>
      </c>
      <c r="F30" s="86">
        <v>136</v>
      </c>
      <c r="G30" s="86" t="s">
        <v>5206</v>
      </c>
      <c r="H30" s="86">
        <v>48</v>
      </c>
      <c r="I30" s="86" t="s">
        <v>5184</v>
      </c>
      <c r="J30" s="86">
        <v>24</v>
      </c>
      <c r="K30" s="86" t="s">
        <v>5218</v>
      </c>
      <c r="L30" s="86">
        <v>7</v>
      </c>
      <c r="M30" s="86" t="s">
        <v>5184</v>
      </c>
      <c r="N30" s="86">
        <v>6</v>
      </c>
      <c r="O30" s="86" t="s">
        <v>5234</v>
      </c>
      <c r="P30" s="86">
        <v>4</v>
      </c>
    </row>
    <row r="31" spans="1:16" ht="15">
      <c r="A31" s="86" t="s">
        <v>5182</v>
      </c>
      <c r="B31" s="86">
        <v>17854</v>
      </c>
      <c r="C31" s="86" t="s">
        <v>5185</v>
      </c>
      <c r="D31" s="86">
        <v>189</v>
      </c>
      <c r="E31" s="86" t="s">
        <v>5198</v>
      </c>
      <c r="F31" s="86">
        <v>136</v>
      </c>
      <c r="G31" s="86" t="s">
        <v>5207</v>
      </c>
      <c r="H31" s="86">
        <v>48</v>
      </c>
      <c r="I31" s="86" t="s">
        <v>5187</v>
      </c>
      <c r="J31" s="86">
        <v>24</v>
      </c>
      <c r="K31" s="86" t="s">
        <v>5219</v>
      </c>
      <c r="L31" s="86">
        <v>7</v>
      </c>
      <c r="M31" s="86" t="s">
        <v>5213</v>
      </c>
      <c r="N31" s="86">
        <v>6</v>
      </c>
      <c r="O31" s="86" t="s">
        <v>5235</v>
      </c>
      <c r="P31" s="86">
        <v>4</v>
      </c>
    </row>
    <row r="32" spans="1:16" ht="15">
      <c r="A32" s="86" t="s">
        <v>5183</v>
      </c>
      <c r="B32" s="86">
        <v>514</v>
      </c>
      <c r="C32" s="86" t="s">
        <v>5184</v>
      </c>
      <c r="D32" s="86">
        <v>189</v>
      </c>
      <c r="E32" s="86" t="s">
        <v>5199</v>
      </c>
      <c r="F32" s="86">
        <v>136</v>
      </c>
      <c r="G32" s="86" t="s">
        <v>5208</v>
      </c>
      <c r="H32" s="86">
        <v>31</v>
      </c>
      <c r="I32" s="86" t="s">
        <v>5191</v>
      </c>
      <c r="J32" s="86">
        <v>24</v>
      </c>
      <c r="K32" s="86" t="s">
        <v>5183</v>
      </c>
      <c r="L32" s="86">
        <v>7</v>
      </c>
      <c r="M32" s="86" t="s">
        <v>5226</v>
      </c>
      <c r="N32" s="86">
        <v>6</v>
      </c>
      <c r="O32" s="86" t="s">
        <v>5236</v>
      </c>
      <c r="P32" s="86">
        <v>4</v>
      </c>
    </row>
    <row r="33" spans="1:16" ht="15">
      <c r="A33" s="86" t="s">
        <v>5184</v>
      </c>
      <c r="B33" s="86">
        <v>283</v>
      </c>
      <c r="C33" s="86" t="s">
        <v>5187</v>
      </c>
      <c r="D33" s="86">
        <v>189</v>
      </c>
      <c r="E33" s="86" t="s">
        <v>5200</v>
      </c>
      <c r="F33" s="86">
        <v>136</v>
      </c>
      <c r="G33" s="86" t="s">
        <v>5209</v>
      </c>
      <c r="H33" s="86">
        <v>31</v>
      </c>
      <c r="I33" s="86" t="s">
        <v>5213</v>
      </c>
      <c r="J33" s="86">
        <v>22</v>
      </c>
      <c r="K33" s="86" t="s">
        <v>5220</v>
      </c>
      <c r="L33" s="86">
        <v>7</v>
      </c>
      <c r="M33" s="86" t="s">
        <v>5227</v>
      </c>
      <c r="N33" s="86">
        <v>6</v>
      </c>
      <c r="O33" s="86" t="s">
        <v>5237</v>
      </c>
      <c r="P33" s="86">
        <v>4</v>
      </c>
    </row>
    <row r="34" spans="1:16" ht="15">
      <c r="A34" s="86" t="s">
        <v>5185</v>
      </c>
      <c r="B34" s="86">
        <v>278</v>
      </c>
      <c r="C34" s="86" t="s">
        <v>5191</v>
      </c>
      <c r="D34" s="86">
        <v>189</v>
      </c>
      <c r="E34" s="86" t="s">
        <v>5201</v>
      </c>
      <c r="F34" s="86">
        <v>136</v>
      </c>
      <c r="G34" s="86" t="s">
        <v>5210</v>
      </c>
      <c r="H34" s="86">
        <v>31</v>
      </c>
      <c r="I34" s="86" t="s">
        <v>5214</v>
      </c>
      <c r="J34" s="86">
        <v>21</v>
      </c>
      <c r="K34" s="86" t="s">
        <v>5221</v>
      </c>
      <c r="L34" s="86">
        <v>7</v>
      </c>
      <c r="M34" s="86" t="s">
        <v>5228</v>
      </c>
      <c r="N34" s="86">
        <v>6</v>
      </c>
      <c r="O34" s="86" t="s">
        <v>5238</v>
      </c>
      <c r="P34" s="86">
        <v>4</v>
      </c>
    </row>
    <row r="35" spans="1:16" ht="15">
      <c r="A35" s="86" t="s">
        <v>5186</v>
      </c>
      <c r="B35" s="86">
        <v>260</v>
      </c>
      <c r="C35" s="86" t="s">
        <v>5192</v>
      </c>
      <c r="D35" s="86">
        <v>166</v>
      </c>
      <c r="E35" s="86" t="s">
        <v>5202</v>
      </c>
      <c r="F35" s="86">
        <v>136</v>
      </c>
      <c r="G35" s="86" t="s">
        <v>5186</v>
      </c>
      <c r="H35" s="86">
        <v>26</v>
      </c>
      <c r="I35" s="86" t="s">
        <v>5189</v>
      </c>
      <c r="J35" s="86">
        <v>19</v>
      </c>
      <c r="K35" s="86" t="s">
        <v>5222</v>
      </c>
      <c r="L35" s="86">
        <v>7</v>
      </c>
      <c r="M35" s="86" t="s">
        <v>5229</v>
      </c>
      <c r="N35" s="86">
        <v>4</v>
      </c>
      <c r="O35" s="86" t="s">
        <v>599</v>
      </c>
      <c r="P35" s="86">
        <v>2</v>
      </c>
    </row>
    <row r="36" spans="1:16" ht="15">
      <c r="A36" s="86" t="s">
        <v>5187</v>
      </c>
      <c r="B36" s="86">
        <v>253</v>
      </c>
      <c r="C36" s="86" t="s">
        <v>5193</v>
      </c>
      <c r="D36" s="86">
        <v>166</v>
      </c>
      <c r="E36" s="86" t="s">
        <v>5203</v>
      </c>
      <c r="F36" s="86">
        <v>136</v>
      </c>
      <c r="G36" s="86" t="s">
        <v>5184</v>
      </c>
      <c r="H36" s="86">
        <v>26</v>
      </c>
      <c r="I36" s="86" t="s">
        <v>5190</v>
      </c>
      <c r="J36" s="86">
        <v>19</v>
      </c>
      <c r="K36" s="86" t="s">
        <v>5223</v>
      </c>
      <c r="L36" s="86">
        <v>6</v>
      </c>
      <c r="M36" s="86" t="s">
        <v>5230</v>
      </c>
      <c r="N36" s="86">
        <v>4</v>
      </c>
      <c r="O36" s="86" t="s">
        <v>5239</v>
      </c>
      <c r="P36" s="86">
        <v>2</v>
      </c>
    </row>
    <row r="39" spans="1:16" ht="15" customHeight="1">
      <c r="A39" s="13" t="s">
        <v>5248</v>
      </c>
      <c r="B39" s="13" t="s">
        <v>5101</v>
      </c>
      <c r="C39" s="13" t="s">
        <v>5259</v>
      </c>
      <c r="D39" s="13" t="s">
        <v>5104</v>
      </c>
      <c r="E39" s="13" t="s">
        <v>5264</v>
      </c>
      <c r="F39" s="13" t="s">
        <v>5106</v>
      </c>
      <c r="G39" s="13" t="s">
        <v>5275</v>
      </c>
      <c r="H39" s="13" t="s">
        <v>5108</v>
      </c>
      <c r="I39" s="13" t="s">
        <v>5286</v>
      </c>
      <c r="J39" s="13" t="s">
        <v>5110</v>
      </c>
      <c r="K39" s="13" t="s">
        <v>5287</v>
      </c>
      <c r="L39" s="13" t="s">
        <v>5112</v>
      </c>
      <c r="M39" s="13" t="s">
        <v>5298</v>
      </c>
      <c r="N39" s="13" t="s">
        <v>5114</v>
      </c>
      <c r="O39" s="13" t="s">
        <v>5309</v>
      </c>
      <c r="P39" s="13" t="s">
        <v>5115</v>
      </c>
    </row>
    <row r="40" spans="1:16" ht="15">
      <c r="A40" s="86" t="s">
        <v>5249</v>
      </c>
      <c r="B40" s="86">
        <v>253</v>
      </c>
      <c r="C40" s="86" t="s">
        <v>5249</v>
      </c>
      <c r="D40" s="86">
        <v>189</v>
      </c>
      <c r="E40" s="86" t="s">
        <v>5265</v>
      </c>
      <c r="F40" s="86">
        <v>136</v>
      </c>
      <c r="G40" s="86" t="s">
        <v>5276</v>
      </c>
      <c r="H40" s="86">
        <v>55</v>
      </c>
      <c r="I40" s="86" t="s">
        <v>5249</v>
      </c>
      <c r="J40" s="86">
        <v>24</v>
      </c>
      <c r="K40" s="86" t="s">
        <v>5288</v>
      </c>
      <c r="L40" s="86">
        <v>7</v>
      </c>
      <c r="M40" s="86" t="s">
        <v>5299</v>
      </c>
      <c r="N40" s="86">
        <v>4</v>
      </c>
      <c r="O40" s="86" t="s">
        <v>5310</v>
      </c>
      <c r="P40" s="86">
        <v>4</v>
      </c>
    </row>
    <row r="41" spans="1:16" ht="15">
      <c r="A41" s="86" t="s">
        <v>5250</v>
      </c>
      <c r="B41" s="86">
        <v>215</v>
      </c>
      <c r="C41" s="86" t="s">
        <v>5260</v>
      </c>
      <c r="D41" s="86">
        <v>174</v>
      </c>
      <c r="E41" s="86" t="s">
        <v>5266</v>
      </c>
      <c r="F41" s="86">
        <v>136</v>
      </c>
      <c r="G41" s="86" t="s">
        <v>5277</v>
      </c>
      <c r="H41" s="86">
        <v>55</v>
      </c>
      <c r="I41" s="86" t="s">
        <v>5250</v>
      </c>
      <c r="J41" s="86">
        <v>18</v>
      </c>
      <c r="K41" s="86" t="s">
        <v>5289</v>
      </c>
      <c r="L41" s="86">
        <v>7</v>
      </c>
      <c r="M41" s="86" t="s">
        <v>5300</v>
      </c>
      <c r="N41" s="86">
        <v>4</v>
      </c>
      <c r="O41" s="86" t="s">
        <v>5311</v>
      </c>
      <c r="P41" s="86">
        <v>4</v>
      </c>
    </row>
    <row r="42" spans="1:16" ht="15">
      <c r="A42" s="86" t="s">
        <v>5251</v>
      </c>
      <c r="B42" s="86">
        <v>215</v>
      </c>
      <c r="C42" s="86" t="s">
        <v>5261</v>
      </c>
      <c r="D42" s="86">
        <v>166</v>
      </c>
      <c r="E42" s="86" t="s">
        <v>5267</v>
      </c>
      <c r="F42" s="86">
        <v>136</v>
      </c>
      <c r="G42" s="86" t="s">
        <v>5278</v>
      </c>
      <c r="H42" s="86">
        <v>48</v>
      </c>
      <c r="I42" s="86" t="s">
        <v>5251</v>
      </c>
      <c r="J42" s="86">
        <v>18</v>
      </c>
      <c r="K42" s="86" t="s">
        <v>5290</v>
      </c>
      <c r="L42" s="86">
        <v>7</v>
      </c>
      <c r="M42" s="86" t="s">
        <v>5301</v>
      </c>
      <c r="N42" s="86">
        <v>2</v>
      </c>
      <c r="O42" s="86" t="s">
        <v>5312</v>
      </c>
      <c r="P42" s="86">
        <v>4</v>
      </c>
    </row>
    <row r="43" spans="1:16" ht="15">
      <c r="A43" s="86" t="s">
        <v>5252</v>
      </c>
      <c r="B43" s="86">
        <v>215</v>
      </c>
      <c r="C43" s="86" t="s">
        <v>5262</v>
      </c>
      <c r="D43" s="86">
        <v>166</v>
      </c>
      <c r="E43" s="86" t="s">
        <v>5268</v>
      </c>
      <c r="F43" s="86">
        <v>136</v>
      </c>
      <c r="G43" s="86" t="s">
        <v>5279</v>
      </c>
      <c r="H43" s="86">
        <v>31</v>
      </c>
      <c r="I43" s="86" t="s">
        <v>5252</v>
      </c>
      <c r="J43" s="86">
        <v>18</v>
      </c>
      <c r="K43" s="86" t="s">
        <v>5291</v>
      </c>
      <c r="L43" s="86">
        <v>7</v>
      </c>
      <c r="M43" s="86" t="s">
        <v>5302</v>
      </c>
      <c r="N43" s="86">
        <v>2</v>
      </c>
      <c r="O43" s="86" t="s">
        <v>5313</v>
      </c>
      <c r="P43" s="86">
        <v>4</v>
      </c>
    </row>
    <row r="44" spans="1:16" ht="15">
      <c r="A44" s="86" t="s">
        <v>5253</v>
      </c>
      <c r="B44" s="86">
        <v>215</v>
      </c>
      <c r="C44" s="86" t="s">
        <v>5263</v>
      </c>
      <c r="D44" s="86">
        <v>166</v>
      </c>
      <c r="E44" s="86" t="s">
        <v>5269</v>
      </c>
      <c r="F44" s="86">
        <v>136</v>
      </c>
      <c r="G44" s="86" t="s">
        <v>5280</v>
      </c>
      <c r="H44" s="86">
        <v>31</v>
      </c>
      <c r="I44" s="86" t="s">
        <v>5253</v>
      </c>
      <c r="J44" s="86">
        <v>18</v>
      </c>
      <c r="K44" s="86" t="s">
        <v>5292</v>
      </c>
      <c r="L44" s="86">
        <v>7</v>
      </c>
      <c r="M44" s="86" t="s">
        <v>5303</v>
      </c>
      <c r="N44" s="86">
        <v>2</v>
      </c>
      <c r="O44" s="86" t="s">
        <v>5314</v>
      </c>
      <c r="P44" s="86">
        <v>4</v>
      </c>
    </row>
    <row r="45" spans="1:16" ht="15">
      <c r="A45" s="86" t="s">
        <v>5254</v>
      </c>
      <c r="B45" s="86">
        <v>215</v>
      </c>
      <c r="C45" s="86" t="s">
        <v>5250</v>
      </c>
      <c r="D45" s="86">
        <v>166</v>
      </c>
      <c r="E45" s="86" t="s">
        <v>5270</v>
      </c>
      <c r="F45" s="86">
        <v>136</v>
      </c>
      <c r="G45" s="86" t="s">
        <v>5281</v>
      </c>
      <c r="H45" s="86">
        <v>31</v>
      </c>
      <c r="I45" s="86" t="s">
        <v>5254</v>
      </c>
      <c r="J45" s="86">
        <v>18</v>
      </c>
      <c r="K45" s="86" t="s">
        <v>5293</v>
      </c>
      <c r="L45" s="86">
        <v>7</v>
      </c>
      <c r="M45" s="86" t="s">
        <v>5304</v>
      </c>
      <c r="N45" s="86">
        <v>2</v>
      </c>
      <c r="O45" s="86" t="s">
        <v>5315</v>
      </c>
      <c r="P45" s="86">
        <v>4</v>
      </c>
    </row>
    <row r="46" spans="1:16" ht="15">
      <c r="A46" s="86" t="s">
        <v>5255</v>
      </c>
      <c r="B46" s="86">
        <v>215</v>
      </c>
      <c r="C46" s="86" t="s">
        <v>5251</v>
      </c>
      <c r="D46" s="86">
        <v>166</v>
      </c>
      <c r="E46" s="86" t="s">
        <v>5271</v>
      </c>
      <c r="F46" s="86">
        <v>136</v>
      </c>
      <c r="G46" s="86" t="s">
        <v>5282</v>
      </c>
      <c r="H46" s="86">
        <v>24</v>
      </c>
      <c r="I46" s="86" t="s">
        <v>5255</v>
      </c>
      <c r="J46" s="86">
        <v>18</v>
      </c>
      <c r="K46" s="86" t="s">
        <v>5294</v>
      </c>
      <c r="L46" s="86">
        <v>7</v>
      </c>
      <c r="M46" s="86" t="s">
        <v>5305</v>
      </c>
      <c r="N46" s="86">
        <v>2</v>
      </c>
      <c r="O46" s="86" t="s">
        <v>5316</v>
      </c>
      <c r="P46" s="86">
        <v>4</v>
      </c>
    </row>
    <row r="47" spans="1:16" ht="15">
      <c r="A47" s="86" t="s">
        <v>5256</v>
      </c>
      <c r="B47" s="86">
        <v>215</v>
      </c>
      <c r="C47" s="86" t="s">
        <v>5252</v>
      </c>
      <c r="D47" s="86">
        <v>166</v>
      </c>
      <c r="E47" s="86" t="s">
        <v>5272</v>
      </c>
      <c r="F47" s="86">
        <v>136</v>
      </c>
      <c r="G47" s="86" t="s">
        <v>5283</v>
      </c>
      <c r="H47" s="86">
        <v>24</v>
      </c>
      <c r="I47" s="86" t="s">
        <v>5256</v>
      </c>
      <c r="J47" s="86">
        <v>18</v>
      </c>
      <c r="K47" s="86" t="s">
        <v>5295</v>
      </c>
      <c r="L47" s="86">
        <v>6</v>
      </c>
      <c r="M47" s="86" t="s">
        <v>5306</v>
      </c>
      <c r="N47" s="86">
        <v>2</v>
      </c>
      <c r="O47" s="86" t="s">
        <v>5317</v>
      </c>
      <c r="P47" s="86">
        <v>2</v>
      </c>
    </row>
    <row r="48" spans="1:16" ht="15">
      <c r="A48" s="86" t="s">
        <v>5257</v>
      </c>
      <c r="B48" s="86">
        <v>215</v>
      </c>
      <c r="C48" s="86" t="s">
        <v>5253</v>
      </c>
      <c r="D48" s="86">
        <v>166</v>
      </c>
      <c r="E48" s="86" t="s">
        <v>5273</v>
      </c>
      <c r="F48" s="86">
        <v>136</v>
      </c>
      <c r="G48" s="86" t="s">
        <v>5284</v>
      </c>
      <c r="H48" s="86">
        <v>24</v>
      </c>
      <c r="I48" s="86" t="s">
        <v>5257</v>
      </c>
      <c r="J48" s="86">
        <v>18</v>
      </c>
      <c r="K48" s="86" t="s">
        <v>5296</v>
      </c>
      <c r="L48" s="86">
        <v>6</v>
      </c>
      <c r="M48" s="86" t="s">
        <v>5307</v>
      </c>
      <c r="N48" s="86">
        <v>2</v>
      </c>
      <c r="O48" s="86" t="s">
        <v>5318</v>
      </c>
      <c r="P48" s="86">
        <v>2</v>
      </c>
    </row>
    <row r="49" spans="1:16" ht="15">
      <c r="A49" s="86" t="s">
        <v>5258</v>
      </c>
      <c r="B49" s="86">
        <v>215</v>
      </c>
      <c r="C49" s="86" t="s">
        <v>5254</v>
      </c>
      <c r="D49" s="86">
        <v>166</v>
      </c>
      <c r="E49" s="86" t="s">
        <v>5274</v>
      </c>
      <c r="F49" s="86">
        <v>136</v>
      </c>
      <c r="G49" s="86" t="s">
        <v>5285</v>
      </c>
      <c r="H49" s="86">
        <v>24</v>
      </c>
      <c r="I49" s="86" t="s">
        <v>5258</v>
      </c>
      <c r="J49" s="86">
        <v>18</v>
      </c>
      <c r="K49" s="86" t="s">
        <v>5297</v>
      </c>
      <c r="L49" s="86">
        <v>6</v>
      </c>
      <c r="M49" s="86" t="s">
        <v>5308</v>
      </c>
      <c r="N49" s="86">
        <v>2</v>
      </c>
      <c r="O49" s="86" t="s">
        <v>5261</v>
      </c>
      <c r="P49" s="86">
        <v>2</v>
      </c>
    </row>
    <row r="52" spans="1:16" ht="15" customHeight="1">
      <c r="A52" s="78" t="s">
        <v>5327</v>
      </c>
      <c r="B52" s="78" t="s">
        <v>5101</v>
      </c>
      <c r="C52" s="78" t="s">
        <v>5330</v>
      </c>
      <c r="D52" s="78" t="s">
        <v>5104</v>
      </c>
      <c r="E52" s="78" t="s">
        <v>5331</v>
      </c>
      <c r="F52" s="78" t="s">
        <v>5106</v>
      </c>
      <c r="G52" s="78" t="s">
        <v>5334</v>
      </c>
      <c r="H52" s="78" t="s">
        <v>5108</v>
      </c>
      <c r="I52" s="78" t="s">
        <v>5336</v>
      </c>
      <c r="J52" s="78" t="s">
        <v>5110</v>
      </c>
      <c r="K52" s="78" t="s">
        <v>5338</v>
      </c>
      <c r="L52" s="78" t="s">
        <v>5112</v>
      </c>
      <c r="M52" s="78" t="s">
        <v>5340</v>
      </c>
      <c r="N52" s="78" t="s">
        <v>5114</v>
      </c>
      <c r="O52" s="78" t="s">
        <v>5342</v>
      </c>
      <c r="P52" s="78" t="s">
        <v>5115</v>
      </c>
    </row>
    <row r="53" spans="1:16" ht="15">
      <c r="A53" s="78"/>
      <c r="B53" s="78"/>
      <c r="C53" s="78"/>
      <c r="D53" s="78"/>
      <c r="E53" s="78"/>
      <c r="F53" s="78"/>
      <c r="G53" s="78"/>
      <c r="H53" s="78"/>
      <c r="I53" s="78"/>
      <c r="J53" s="78"/>
      <c r="K53" s="78"/>
      <c r="L53" s="78"/>
      <c r="M53" s="78"/>
      <c r="N53" s="78"/>
      <c r="O53" s="78"/>
      <c r="P53" s="78"/>
    </row>
    <row r="55" spans="1:16" ht="15" customHeight="1">
      <c r="A55" s="13" t="s">
        <v>5328</v>
      </c>
      <c r="B55" s="13" t="s">
        <v>5101</v>
      </c>
      <c r="C55" s="13" t="s">
        <v>5332</v>
      </c>
      <c r="D55" s="13" t="s">
        <v>5104</v>
      </c>
      <c r="E55" s="13" t="s">
        <v>5333</v>
      </c>
      <c r="F55" s="13" t="s">
        <v>5106</v>
      </c>
      <c r="G55" s="13" t="s">
        <v>5335</v>
      </c>
      <c r="H55" s="13" t="s">
        <v>5108</v>
      </c>
      <c r="I55" s="13" t="s">
        <v>5337</v>
      </c>
      <c r="J55" s="13" t="s">
        <v>5110</v>
      </c>
      <c r="K55" s="13" t="s">
        <v>5339</v>
      </c>
      <c r="L55" s="13" t="s">
        <v>5112</v>
      </c>
      <c r="M55" s="13" t="s">
        <v>5341</v>
      </c>
      <c r="N55" s="13" t="s">
        <v>5114</v>
      </c>
      <c r="O55" s="78" t="s">
        <v>5343</v>
      </c>
      <c r="P55" s="78" t="s">
        <v>5115</v>
      </c>
    </row>
    <row r="56" spans="1:16" ht="15">
      <c r="A56" s="78" t="s">
        <v>623</v>
      </c>
      <c r="B56" s="78">
        <v>55</v>
      </c>
      <c r="C56" s="78" t="s">
        <v>626</v>
      </c>
      <c r="D56" s="78">
        <v>1</v>
      </c>
      <c r="E56" s="78" t="s">
        <v>622</v>
      </c>
      <c r="F56" s="78">
        <v>3</v>
      </c>
      <c r="G56" s="78" t="s">
        <v>623</v>
      </c>
      <c r="H56" s="78">
        <v>55</v>
      </c>
      <c r="I56" s="78" t="s">
        <v>624</v>
      </c>
      <c r="J56" s="78">
        <v>15</v>
      </c>
      <c r="K56" s="78" t="s">
        <v>627</v>
      </c>
      <c r="L56" s="78">
        <v>6</v>
      </c>
      <c r="M56" s="78" t="s">
        <v>597</v>
      </c>
      <c r="N56" s="78">
        <v>8</v>
      </c>
      <c r="O56" s="78"/>
      <c r="P56" s="78"/>
    </row>
    <row r="57" spans="1:16" ht="15">
      <c r="A57" s="78" t="s">
        <v>624</v>
      </c>
      <c r="B57" s="78">
        <v>16</v>
      </c>
      <c r="C57" s="78" t="s">
        <v>625</v>
      </c>
      <c r="D57" s="78">
        <v>1</v>
      </c>
      <c r="E57" s="78" t="s">
        <v>597</v>
      </c>
      <c r="F57" s="78">
        <v>3</v>
      </c>
      <c r="G57" s="78"/>
      <c r="H57" s="78"/>
      <c r="I57" s="78" t="s">
        <v>626</v>
      </c>
      <c r="J57" s="78">
        <v>7</v>
      </c>
      <c r="K57" s="78"/>
      <c r="L57" s="78"/>
      <c r="M57" s="78" t="s">
        <v>629</v>
      </c>
      <c r="N57" s="78">
        <v>2</v>
      </c>
      <c r="O57" s="78"/>
      <c r="P57" s="78"/>
    </row>
    <row r="58" spans="1:16" ht="15">
      <c r="A58" s="78" t="s">
        <v>597</v>
      </c>
      <c r="B58" s="78">
        <v>11</v>
      </c>
      <c r="C58" s="78"/>
      <c r="D58" s="78"/>
      <c r="E58" s="78" t="s">
        <v>624</v>
      </c>
      <c r="F58" s="78">
        <v>1</v>
      </c>
      <c r="G58" s="78"/>
      <c r="H58" s="78"/>
      <c r="I58" s="78" t="s">
        <v>625</v>
      </c>
      <c r="J58" s="78">
        <v>7</v>
      </c>
      <c r="K58" s="78"/>
      <c r="L58" s="78"/>
      <c r="M58" s="78" t="s">
        <v>628</v>
      </c>
      <c r="N58" s="78">
        <v>2</v>
      </c>
      <c r="O58" s="78"/>
      <c r="P58" s="78"/>
    </row>
    <row r="59" spans="1:16" ht="15">
      <c r="A59" s="78" t="s">
        <v>626</v>
      </c>
      <c r="B59" s="78">
        <v>8</v>
      </c>
      <c r="C59" s="78"/>
      <c r="D59" s="78"/>
      <c r="E59" s="78" t="s">
        <v>5329</v>
      </c>
      <c r="F59" s="78">
        <v>1</v>
      </c>
      <c r="G59" s="78"/>
      <c r="H59" s="78"/>
      <c r="I59" s="78" t="s">
        <v>5329</v>
      </c>
      <c r="J59" s="78">
        <v>1</v>
      </c>
      <c r="K59" s="78"/>
      <c r="L59" s="78"/>
      <c r="M59" s="78"/>
      <c r="N59" s="78"/>
      <c r="O59" s="78"/>
      <c r="P59" s="78"/>
    </row>
    <row r="60" spans="1:16" ht="15">
      <c r="A60" s="78" t="s">
        <v>625</v>
      </c>
      <c r="B60" s="78">
        <v>8</v>
      </c>
      <c r="C60" s="78"/>
      <c r="D60" s="78"/>
      <c r="E60" s="78"/>
      <c r="F60" s="78"/>
      <c r="G60" s="78"/>
      <c r="H60" s="78"/>
      <c r="I60" s="78"/>
      <c r="J60" s="78"/>
      <c r="K60" s="78"/>
      <c r="L60" s="78"/>
      <c r="M60" s="78"/>
      <c r="N60" s="78"/>
      <c r="O60" s="78"/>
      <c r="P60" s="78"/>
    </row>
    <row r="61" spans="1:16" ht="15">
      <c r="A61" s="78" t="s">
        <v>627</v>
      </c>
      <c r="B61" s="78">
        <v>6</v>
      </c>
      <c r="C61" s="78"/>
      <c r="D61" s="78"/>
      <c r="E61" s="78"/>
      <c r="F61" s="78"/>
      <c r="G61" s="78"/>
      <c r="H61" s="78"/>
      <c r="I61" s="78"/>
      <c r="J61" s="78"/>
      <c r="K61" s="78"/>
      <c r="L61" s="78"/>
      <c r="M61" s="78"/>
      <c r="N61" s="78"/>
      <c r="O61" s="78"/>
      <c r="P61" s="78"/>
    </row>
    <row r="62" spans="1:16" ht="15">
      <c r="A62" s="78" t="s">
        <v>622</v>
      </c>
      <c r="B62" s="78">
        <v>3</v>
      </c>
      <c r="C62" s="78"/>
      <c r="D62" s="78"/>
      <c r="E62" s="78"/>
      <c r="F62" s="78"/>
      <c r="G62" s="78"/>
      <c r="H62" s="78"/>
      <c r="I62" s="78"/>
      <c r="J62" s="78"/>
      <c r="K62" s="78"/>
      <c r="L62" s="78"/>
      <c r="M62" s="78"/>
      <c r="N62" s="78"/>
      <c r="O62" s="78"/>
      <c r="P62" s="78"/>
    </row>
    <row r="63" spans="1:16" ht="15">
      <c r="A63" s="78" t="s">
        <v>629</v>
      </c>
      <c r="B63" s="78">
        <v>2</v>
      </c>
      <c r="C63" s="78"/>
      <c r="D63" s="78"/>
      <c r="E63" s="78"/>
      <c r="F63" s="78"/>
      <c r="G63" s="78"/>
      <c r="H63" s="78"/>
      <c r="I63" s="78"/>
      <c r="J63" s="78"/>
      <c r="K63" s="78"/>
      <c r="L63" s="78"/>
      <c r="M63" s="78"/>
      <c r="N63" s="78"/>
      <c r="O63" s="78"/>
      <c r="P63" s="78"/>
    </row>
    <row r="64" spans="1:16" ht="15">
      <c r="A64" s="78" t="s">
        <v>628</v>
      </c>
      <c r="B64" s="78">
        <v>2</v>
      </c>
      <c r="C64" s="78"/>
      <c r="D64" s="78"/>
      <c r="E64" s="78"/>
      <c r="F64" s="78"/>
      <c r="G64" s="78"/>
      <c r="H64" s="78"/>
      <c r="I64" s="78"/>
      <c r="J64" s="78"/>
      <c r="K64" s="78"/>
      <c r="L64" s="78"/>
      <c r="M64" s="78"/>
      <c r="N64" s="78"/>
      <c r="O64" s="78"/>
      <c r="P64" s="78"/>
    </row>
    <row r="65" spans="1:16" ht="15">
      <c r="A65" s="78" t="s">
        <v>5329</v>
      </c>
      <c r="B65" s="78">
        <v>2</v>
      </c>
      <c r="C65" s="78"/>
      <c r="D65" s="78"/>
      <c r="E65" s="78"/>
      <c r="F65" s="78"/>
      <c r="G65" s="78"/>
      <c r="H65" s="78"/>
      <c r="I65" s="78"/>
      <c r="J65" s="78"/>
      <c r="K65" s="78"/>
      <c r="L65" s="78"/>
      <c r="M65" s="78"/>
      <c r="N65" s="78"/>
      <c r="O65" s="78"/>
      <c r="P65" s="78"/>
    </row>
    <row r="68" spans="1:16" ht="15" customHeight="1">
      <c r="A68" s="13" t="s">
        <v>5350</v>
      </c>
      <c r="B68" s="13" t="s">
        <v>5101</v>
      </c>
      <c r="C68" s="13" t="s">
        <v>5351</v>
      </c>
      <c r="D68" s="13" t="s">
        <v>5104</v>
      </c>
      <c r="E68" s="13" t="s">
        <v>5352</v>
      </c>
      <c r="F68" s="13" t="s">
        <v>5106</v>
      </c>
      <c r="G68" s="13" t="s">
        <v>5353</v>
      </c>
      <c r="H68" s="13" t="s">
        <v>5108</v>
      </c>
      <c r="I68" s="13" t="s">
        <v>5354</v>
      </c>
      <c r="J68" s="13" t="s">
        <v>5110</v>
      </c>
      <c r="K68" s="13" t="s">
        <v>5355</v>
      </c>
      <c r="L68" s="13" t="s">
        <v>5112</v>
      </c>
      <c r="M68" s="13" t="s">
        <v>5356</v>
      </c>
      <c r="N68" s="13" t="s">
        <v>5114</v>
      </c>
      <c r="O68" s="13" t="s">
        <v>5357</v>
      </c>
      <c r="P68" s="13" t="s">
        <v>5115</v>
      </c>
    </row>
    <row r="69" spans="1:16" ht="15">
      <c r="A69" s="117" t="s">
        <v>387</v>
      </c>
      <c r="B69" s="78">
        <v>718933</v>
      </c>
      <c r="C69" s="117" t="s">
        <v>269</v>
      </c>
      <c r="D69" s="78">
        <v>687341</v>
      </c>
      <c r="E69" s="117" t="s">
        <v>455</v>
      </c>
      <c r="F69" s="78">
        <v>449415</v>
      </c>
      <c r="G69" s="117" t="s">
        <v>387</v>
      </c>
      <c r="H69" s="78">
        <v>718933</v>
      </c>
      <c r="I69" s="117" t="s">
        <v>576</v>
      </c>
      <c r="J69" s="78">
        <v>221987</v>
      </c>
      <c r="K69" s="117" t="s">
        <v>565</v>
      </c>
      <c r="L69" s="78">
        <v>62724</v>
      </c>
      <c r="M69" s="117" t="s">
        <v>628</v>
      </c>
      <c r="N69" s="78">
        <v>12013</v>
      </c>
      <c r="O69" s="117" t="s">
        <v>534</v>
      </c>
      <c r="P69" s="78">
        <v>3371</v>
      </c>
    </row>
    <row r="70" spans="1:16" ht="15">
      <c r="A70" s="117" t="s">
        <v>269</v>
      </c>
      <c r="B70" s="78">
        <v>687341</v>
      </c>
      <c r="C70" s="117" t="s">
        <v>384</v>
      </c>
      <c r="D70" s="78">
        <v>684092</v>
      </c>
      <c r="E70" s="117" t="s">
        <v>594</v>
      </c>
      <c r="F70" s="78">
        <v>372285</v>
      </c>
      <c r="G70" s="117" t="s">
        <v>406</v>
      </c>
      <c r="H70" s="78">
        <v>469214</v>
      </c>
      <c r="I70" s="117" t="s">
        <v>625</v>
      </c>
      <c r="J70" s="78">
        <v>42206</v>
      </c>
      <c r="K70" s="117" t="s">
        <v>540</v>
      </c>
      <c r="L70" s="78">
        <v>51274</v>
      </c>
      <c r="M70" s="117" t="s">
        <v>620</v>
      </c>
      <c r="N70" s="78">
        <v>7713</v>
      </c>
      <c r="O70" s="117" t="s">
        <v>232</v>
      </c>
      <c r="P70" s="78">
        <v>2730</v>
      </c>
    </row>
    <row r="71" spans="1:16" ht="15">
      <c r="A71" s="117" t="s">
        <v>384</v>
      </c>
      <c r="B71" s="78">
        <v>684092</v>
      </c>
      <c r="C71" s="117" t="s">
        <v>242</v>
      </c>
      <c r="D71" s="78">
        <v>445375</v>
      </c>
      <c r="E71" s="117" t="s">
        <v>545</v>
      </c>
      <c r="F71" s="78">
        <v>298756</v>
      </c>
      <c r="G71" s="117" t="s">
        <v>287</v>
      </c>
      <c r="H71" s="78">
        <v>116487</v>
      </c>
      <c r="I71" s="117" t="s">
        <v>556</v>
      </c>
      <c r="J71" s="78">
        <v>26151</v>
      </c>
      <c r="K71" s="117" t="s">
        <v>539</v>
      </c>
      <c r="L71" s="78">
        <v>21850</v>
      </c>
      <c r="M71" s="117" t="s">
        <v>629</v>
      </c>
      <c r="N71" s="78">
        <v>1174</v>
      </c>
      <c r="O71" s="117" t="s">
        <v>229</v>
      </c>
      <c r="P71" s="78">
        <v>1615</v>
      </c>
    </row>
    <row r="72" spans="1:16" ht="15">
      <c r="A72" s="117" t="s">
        <v>406</v>
      </c>
      <c r="B72" s="78">
        <v>469214</v>
      </c>
      <c r="C72" s="117" t="s">
        <v>400</v>
      </c>
      <c r="D72" s="78">
        <v>413747</v>
      </c>
      <c r="E72" s="117" t="s">
        <v>614</v>
      </c>
      <c r="F72" s="78">
        <v>251964</v>
      </c>
      <c r="G72" s="117" t="s">
        <v>330</v>
      </c>
      <c r="H72" s="78">
        <v>95606</v>
      </c>
      <c r="I72" s="117" t="s">
        <v>626</v>
      </c>
      <c r="J72" s="78">
        <v>19794</v>
      </c>
      <c r="K72" s="117" t="s">
        <v>627</v>
      </c>
      <c r="L72" s="78">
        <v>14750</v>
      </c>
      <c r="M72" s="117"/>
      <c r="N72" s="78"/>
      <c r="O72" s="117"/>
      <c r="P72" s="78"/>
    </row>
    <row r="73" spans="1:16" ht="15">
      <c r="A73" s="117" t="s">
        <v>455</v>
      </c>
      <c r="B73" s="78">
        <v>449415</v>
      </c>
      <c r="C73" s="117" t="s">
        <v>376</v>
      </c>
      <c r="D73" s="78">
        <v>317289</v>
      </c>
      <c r="E73" s="117" t="s">
        <v>542</v>
      </c>
      <c r="F73" s="78">
        <v>227797</v>
      </c>
      <c r="G73" s="117" t="s">
        <v>289</v>
      </c>
      <c r="H73" s="78">
        <v>95271</v>
      </c>
      <c r="I73" s="117" t="s">
        <v>517</v>
      </c>
      <c r="J73" s="78">
        <v>17683</v>
      </c>
      <c r="K73" s="117" t="s">
        <v>582</v>
      </c>
      <c r="L73" s="78">
        <v>11776</v>
      </c>
      <c r="M73" s="117"/>
      <c r="N73" s="78"/>
      <c r="O73" s="117"/>
      <c r="P73" s="78"/>
    </row>
    <row r="74" spans="1:16" ht="15">
      <c r="A74" s="117" t="s">
        <v>242</v>
      </c>
      <c r="B74" s="78">
        <v>445375</v>
      </c>
      <c r="C74" s="117" t="s">
        <v>430</v>
      </c>
      <c r="D74" s="78">
        <v>306666</v>
      </c>
      <c r="E74" s="117" t="s">
        <v>505</v>
      </c>
      <c r="F74" s="78">
        <v>181188</v>
      </c>
      <c r="G74" s="117" t="s">
        <v>327</v>
      </c>
      <c r="H74" s="78">
        <v>92353</v>
      </c>
      <c r="I74" s="117" t="s">
        <v>419</v>
      </c>
      <c r="J74" s="78">
        <v>16835</v>
      </c>
      <c r="K74" s="117" t="s">
        <v>581</v>
      </c>
      <c r="L74" s="78">
        <v>1661</v>
      </c>
      <c r="M74" s="117"/>
      <c r="N74" s="78"/>
      <c r="O74" s="117"/>
      <c r="P74" s="78"/>
    </row>
    <row r="75" spans="1:16" ht="15">
      <c r="A75" s="117" t="s">
        <v>400</v>
      </c>
      <c r="B75" s="78">
        <v>413747</v>
      </c>
      <c r="C75" s="117" t="s">
        <v>319</v>
      </c>
      <c r="D75" s="78">
        <v>271973</v>
      </c>
      <c r="E75" s="117" t="s">
        <v>612</v>
      </c>
      <c r="F75" s="78">
        <v>179627</v>
      </c>
      <c r="G75" s="117" t="s">
        <v>591</v>
      </c>
      <c r="H75" s="78">
        <v>82597</v>
      </c>
      <c r="I75" s="117" t="s">
        <v>564</v>
      </c>
      <c r="J75" s="78">
        <v>11512</v>
      </c>
      <c r="K75" s="117" t="s">
        <v>541</v>
      </c>
      <c r="L75" s="78">
        <v>736</v>
      </c>
      <c r="M75" s="117"/>
      <c r="N75" s="78"/>
      <c r="O75" s="117"/>
      <c r="P75" s="78"/>
    </row>
    <row r="76" spans="1:16" ht="15">
      <c r="A76" s="117" t="s">
        <v>594</v>
      </c>
      <c r="B76" s="78">
        <v>372285</v>
      </c>
      <c r="C76" s="117" t="s">
        <v>218</v>
      </c>
      <c r="D76" s="78">
        <v>259275</v>
      </c>
      <c r="E76" s="117" t="s">
        <v>549</v>
      </c>
      <c r="F76" s="78">
        <v>144377</v>
      </c>
      <c r="G76" s="117" t="s">
        <v>303</v>
      </c>
      <c r="H76" s="78">
        <v>82162</v>
      </c>
      <c r="I76" s="117" t="s">
        <v>513</v>
      </c>
      <c r="J76" s="78">
        <v>4819</v>
      </c>
      <c r="K76" s="117"/>
      <c r="L76" s="78"/>
      <c r="M76" s="117"/>
      <c r="N76" s="78"/>
      <c r="O76" s="117"/>
      <c r="P76" s="78"/>
    </row>
    <row r="77" spans="1:16" ht="15">
      <c r="A77" s="117" t="s">
        <v>376</v>
      </c>
      <c r="B77" s="78">
        <v>317289</v>
      </c>
      <c r="C77" s="117" t="s">
        <v>443</v>
      </c>
      <c r="D77" s="78">
        <v>254351</v>
      </c>
      <c r="E77" s="117" t="s">
        <v>543</v>
      </c>
      <c r="F77" s="78">
        <v>143301</v>
      </c>
      <c r="G77" s="117" t="s">
        <v>293</v>
      </c>
      <c r="H77" s="78">
        <v>73559</v>
      </c>
      <c r="I77" s="117" t="s">
        <v>421</v>
      </c>
      <c r="J77" s="78">
        <v>4106</v>
      </c>
      <c r="K77" s="117"/>
      <c r="L77" s="78"/>
      <c r="M77" s="117"/>
      <c r="N77" s="78"/>
      <c r="O77" s="117"/>
      <c r="P77" s="78"/>
    </row>
    <row r="78" spans="1:16" ht="15">
      <c r="A78" s="117" t="s">
        <v>430</v>
      </c>
      <c r="B78" s="78">
        <v>306666</v>
      </c>
      <c r="C78" s="117" t="s">
        <v>433</v>
      </c>
      <c r="D78" s="78">
        <v>252308</v>
      </c>
      <c r="E78" s="117" t="s">
        <v>563</v>
      </c>
      <c r="F78" s="78">
        <v>142486</v>
      </c>
      <c r="G78" s="117" t="s">
        <v>351</v>
      </c>
      <c r="H78" s="78">
        <v>71498</v>
      </c>
      <c r="I78" s="117" t="s">
        <v>452</v>
      </c>
      <c r="J78" s="78">
        <v>3253</v>
      </c>
      <c r="K78" s="117"/>
      <c r="L78" s="78"/>
      <c r="M78" s="117"/>
      <c r="N78" s="78"/>
      <c r="O78" s="117"/>
      <c r="P78" s="78"/>
    </row>
  </sheetData>
  <hyperlinks>
    <hyperlink ref="A2" r:id="rId1" display="https://www.quotidiano.net/esteri/incidente-nucleare-russia-esplosione-1.4733619"/>
    <hyperlink ref="A3" r:id="rId2" display="https://livableworld.org/nukes-climate-change/"/>
    <hyperlink ref="A4" r:id="rId3" display="https://twitter.com/JB_Carlson/status/981589569417154560"/>
    <hyperlink ref="K2" r:id="rId4" display="https://www.quotidiano.net/esteri/incidente-nucleare-russia-esplosione-1.4733619"/>
    <hyperlink ref="M2" r:id="rId5" display="https://twitter.com/JB_Carlson/status/981589569417154560"/>
    <hyperlink ref="M3" r:id="rId6" display="https://livableworld.org/nukes-climate-change/"/>
  </hyperlinks>
  <printOptions/>
  <pageMargins left="0.7" right="0.7" top="0.75" bottom="0.75" header="0.3" footer="0.3"/>
  <pageSetup orientation="portrait" paperSize="9"/>
  <tableParts>
    <tablePart r:id="rId10"/>
    <tablePart r:id="rId7"/>
    <tablePart r:id="rId12"/>
    <tablePart r:id="rId11"/>
    <tablePart r:id="rId9"/>
    <tablePart r:id="rId14"/>
    <tablePart r:id="rId8"/>
    <tablePart r:id="rId1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5525</v>
      </c>
      <c r="B1" s="13" t="s">
        <v>5713</v>
      </c>
      <c r="C1" s="13" t="s">
        <v>5714</v>
      </c>
      <c r="D1" s="13" t="s">
        <v>144</v>
      </c>
      <c r="E1" s="13" t="s">
        <v>5716</v>
      </c>
      <c r="F1" s="13" t="s">
        <v>5717</v>
      </c>
      <c r="G1" s="13" t="s">
        <v>5718</v>
      </c>
    </row>
    <row r="2" spans="1:7" ht="15">
      <c r="A2" s="78" t="s">
        <v>5178</v>
      </c>
      <c r="B2" s="78">
        <v>298</v>
      </c>
      <c r="C2" s="120">
        <v>0.016690937605018483</v>
      </c>
      <c r="D2" s="78" t="s">
        <v>5715</v>
      </c>
      <c r="E2" s="78"/>
      <c r="F2" s="78"/>
      <c r="G2" s="78"/>
    </row>
    <row r="3" spans="1:7" ht="15">
      <c r="A3" s="78" t="s">
        <v>5179</v>
      </c>
      <c r="B3" s="78">
        <v>48</v>
      </c>
      <c r="C3" s="120">
        <v>0.002688473171278145</v>
      </c>
      <c r="D3" s="78" t="s">
        <v>5715</v>
      </c>
      <c r="E3" s="78"/>
      <c r="F3" s="78"/>
      <c r="G3" s="78"/>
    </row>
    <row r="4" spans="1:7" ht="15">
      <c r="A4" s="78" t="s">
        <v>5180</v>
      </c>
      <c r="B4" s="78">
        <v>24</v>
      </c>
      <c r="C4" s="120">
        <v>0.0013442365856390726</v>
      </c>
      <c r="D4" s="78" t="s">
        <v>5715</v>
      </c>
      <c r="E4" s="78"/>
      <c r="F4" s="78"/>
      <c r="G4" s="78"/>
    </row>
    <row r="5" spans="1:7" ht="15">
      <c r="A5" s="78" t="s">
        <v>5181</v>
      </c>
      <c r="B5" s="78">
        <v>17508</v>
      </c>
      <c r="C5" s="120">
        <v>0.9806205892237034</v>
      </c>
      <c r="D5" s="78" t="s">
        <v>5715</v>
      </c>
      <c r="E5" s="78"/>
      <c r="F5" s="78"/>
      <c r="G5" s="78"/>
    </row>
    <row r="6" spans="1:7" ht="15">
      <c r="A6" s="78" t="s">
        <v>5182</v>
      </c>
      <c r="B6" s="78">
        <v>17854</v>
      </c>
      <c r="C6" s="120">
        <v>1</v>
      </c>
      <c r="D6" s="78" t="s">
        <v>5715</v>
      </c>
      <c r="E6" s="78"/>
      <c r="F6" s="78"/>
      <c r="G6" s="78"/>
    </row>
    <row r="7" spans="1:7" ht="15">
      <c r="A7" s="86" t="s">
        <v>5183</v>
      </c>
      <c r="B7" s="86">
        <v>514</v>
      </c>
      <c r="C7" s="121">
        <v>0</v>
      </c>
      <c r="D7" s="86" t="s">
        <v>5715</v>
      </c>
      <c r="E7" s="86" t="b">
        <v>0</v>
      </c>
      <c r="F7" s="86" t="b">
        <v>0</v>
      </c>
      <c r="G7" s="86" t="b">
        <v>0</v>
      </c>
    </row>
    <row r="8" spans="1:7" ht="15">
      <c r="A8" s="86" t="s">
        <v>5184</v>
      </c>
      <c r="B8" s="86">
        <v>283</v>
      </c>
      <c r="C8" s="121">
        <v>0.006416681727966358</v>
      </c>
      <c r="D8" s="86" t="s">
        <v>5715</v>
      </c>
      <c r="E8" s="86" t="b">
        <v>0</v>
      </c>
      <c r="F8" s="86" t="b">
        <v>0</v>
      </c>
      <c r="G8" s="86" t="b">
        <v>0</v>
      </c>
    </row>
    <row r="9" spans="1:7" ht="15">
      <c r="A9" s="86" t="s">
        <v>5185</v>
      </c>
      <c r="B9" s="86">
        <v>278</v>
      </c>
      <c r="C9" s="121">
        <v>0.006492831620822099</v>
      </c>
      <c r="D9" s="86" t="s">
        <v>5715</v>
      </c>
      <c r="E9" s="86" t="b">
        <v>0</v>
      </c>
      <c r="F9" s="86" t="b">
        <v>0</v>
      </c>
      <c r="G9" s="86" t="b">
        <v>0</v>
      </c>
    </row>
    <row r="10" spans="1:7" ht="15">
      <c r="A10" s="86" t="s">
        <v>5186</v>
      </c>
      <c r="B10" s="86">
        <v>260</v>
      </c>
      <c r="C10" s="121">
        <v>0.006738034464714981</v>
      </c>
      <c r="D10" s="86" t="s">
        <v>5715</v>
      </c>
      <c r="E10" s="86" t="b">
        <v>0</v>
      </c>
      <c r="F10" s="86" t="b">
        <v>0</v>
      </c>
      <c r="G10" s="86" t="b">
        <v>0</v>
      </c>
    </row>
    <row r="11" spans="1:7" ht="15">
      <c r="A11" s="86" t="s">
        <v>5187</v>
      </c>
      <c r="B11" s="86">
        <v>253</v>
      </c>
      <c r="C11" s="121">
        <v>0.00682069463450187</v>
      </c>
      <c r="D11" s="86" t="s">
        <v>5715</v>
      </c>
      <c r="E11" s="86" t="b">
        <v>0</v>
      </c>
      <c r="F11" s="86" t="b">
        <v>0</v>
      </c>
      <c r="G11" s="86" t="b">
        <v>0</v>
      </c>
    </row>
    <row r="12" spans="1:7" ht="15">
      <c r="A12" s="86" t="s">
        <v>5191</v>
      </c>
      <c r="B12" s="86">
        <v>253</v>
      </c>
      <c r="C12" s="121">
        <v>0.00682069463450187</v>
      </c>
      <c r="D12" s="86" t="s">
        <v>5715</v>
      </c>
      <c r="E12" s="86" t="b">
        <v>0</v>
      </c>
      <c r="F12" s="86" t="b">
        <v>0</v>
      </c>
      <c r="G12" s="86" t="b">
        <v>0</v>
      </c>
    </row>
    <row r="13" spans="1:7" ht="15">
      <c r="A13" s="86" t="s">
        <v>5526</v>
      </c>
      <c r="B13" s="86">
        <v>239</v>
      </c>
      <c r="C13" s="121">
        <v>0.006963580692727953</v>
      </c>
      <c r="D13" s="86" t="s">
        <v>5715</v>
      </c>
      <c r="E13" s="86" t="b">
        <v>1</v>
      </c>
      <c r="F13" s="86" t="b">
        <v>0</v>
      </c>
      <c r="G13" s="86" t="b">
        <v>0</v>
      </c>
    </row>
    <row r="14" spans="1:7" ht="15">
      <c r="A14" s="86" t="s">
        <v>5190</v>
      </c>
      <c r="B14" s="86">
        <v>236</v>
      </c>
      <c r="C14" s="121">
        <v>0.006990179472468378</v>
      </c>
      <c r="D14" s="86" t="s">
        <v>5715</v>
      </c>
      <c r="E14" s="86" t="b">
        <v>0</v>
      </c>
      <c r="F14" s="86" t="b">
        <v>0</v>
      </c>
      <c r="G14" s="86" t="b">
        <v>0</v>
      </c>
    </row>
    <row r="15" spans="1:7" ht="15">
      <c r="A15" s="86" t="s">
        <v>5189</v>
      </c>
      <c r="B15" s="86">
        <v>236</v>
      </c>
      <c r="C15" s="121">
        <v>0.006990179472468378</v>
      </c>
      <c r="D15" s="86" t="s">
        <v>5715</v>
      </c>
      <c r="E15" s="86" t="b">
        <v>0</v>
      </c>
      <c r="F15" s="86" t="b">
        <v>0</v>
      </c>
      <c r="G15" s="86" t="b">
        <v>0</v>
      </c>
    </row>
    <row r="16" spans="1:7" ht="15">
      <c r="A16" s="86" t="s">
        <v>5527</v>
      </c>
      <c r="B16" s="86">
        <v>215</v>
      </c>
      <c r="C16" s="121">
        <v>0.007134446348005324</v>
      </c>
      <c r="D16" s="86" t="s">
        <v>5715</v>
      </c>
      <c r="E16" s="86" t="b">
        <v>0</v>
      </c>
      <c r="F16" s="86" t="b">
        <v>0</v>
      </c>
      <c r="G16" s="86" t="b">
        <v>0</v>
      </c>
    </row>
    <row r="17" spans="1:7" ht="15">
      <c r="A17" s="86" t="s">
        <v>5528</v>
      </c>
      <c r="B17" s="86">
        <v>215</v>
      </c>
      <c r="C17" s="121">
        <v>0.007134446348005324</v>
      </c>
      <c r="D17" s="86" t="s">
        <v>5715</v>
      </c>
      <c r="E17" s="86" t="b">
        <v>0</v>
      </c>
      <c r="F17" s="86" t="b">
        <v>0</v>
      </c>
      <c r="G17" s="86" t="b">
        <v>0</v>
      </c>
    </row>
    <row r="18" spans="1:7" ht="15">
      <c r="A18" s="86" t="s">
        <v>5529</v>
      </c>
      <c r="B18" s="86">
        <v>215</v>
      </c>
      <c r="C18" s="121">
        <v>0.007134446348005324</v>
      </c>
      <c r="D18" s="86" t="s">
        <v>5715</v>
      </c>
      <c r="E18" s="86" t="b">
        <v>0</v>
      </c>
      <c r="F18" s="86" t="b">
        <v>0</v>
      </c>
      <c r="G18" s="86" t="b">
        <v>0</v>
      </c>
    </row>
    <row r="19" spans="1:7" ht="15">
      <c r="A19" s="86" t="s">
        <v>5530</v>
      </c>
      <c r="B19" s="86">
        <v>215</v>
      </c>
      <c r="C19" s="121">
        <v>0.007134446348005324</v>
      </c>
      <c r="D19" s="86" t="s">
        <v>5715</v>
      </c>
      <c r="E19" s="86" t="b">
        <v>0</v>
      </c>
      <c r="F19" s="86" t="b">
        <v>0</v>
      </c>
      <c r="G19" s="86" t="b">
        <v>0</v>
      </c>
    </row>
    <row r="20" spans="1:7" ht="15">
      <c r="A20" s="86" t="s">
        <v>5531</v>
      </c>
      <c r="B20" s="86">
        <v>215</v>
      </c>
      <c r="C20" s="121">
        <v>0.007134446348005324</v>
      </c>
      <c r="D20" s="86" t="s">
        <v>5715</v>
      </c>
      <c r="E20" s="86" t="b">
        <v>0</v>
      </c>
      <c r="F20" s="86" t="b">
        <v>0</v>
      </c>
      <c r="G20" s="86" t="b">
        <v>0</v>
      </c>
    </row>
    <row r="21" spans="1:7" ht="15">
      <c r="A21" s="86" t="s">
        <v>5532</v>
      </c>
      <c r="B21" s="86">
        <v>215</v>
      </c>
      <c r="C21" s="121">
        <v>0.007134446348005324</v>
      </c>
      <c r="D21" s="86" t="s">
        <v>5715</v>
      </c>
      <c r="E21" s="86" t="b">
        <v>0</v>
      </c>
      <c r="F21" s="86" t="b">
        <v>0</v>
      </c>
      <c r="G21" s="86" t="b">
        <v>0</v>
      </c>
    </row>
    <row r="22" spans="1:7" ht="15">
      <c r="A22" s="86" t="s">
        <v>5533</v>
      </c>
      <c r="B22" s="86">
        <v>215</v>
      </c>
      <c r="C22" s="121">
        <v>0.007134446348005324</v>
      </c>
      <c r="D22" s="86" t="s">
        <v>5715</v>
      </c>
      <c r="E22" s="86" t="b">
        <v>0</v>
      </c>
      <c r="F22" s="86" t="b">
        <v>0</v>
      </c>
      <c r="G22" s="86" t="b">
        <v>0</v>
      </c>
    </row>
    <row r="23" spans="1:7" ht="15">
      <c r="A23" s="86" t="s">
        <v>5192</v>
      </c>
      <c r="B23" s="86">
        <v>198</v>
      </c>
      <c r="C23" s="121">
        <v>0.0071940599332010685</v>
      </c>
      <c r="D23" s="86" t="s">
        <v>5715</v>
      </c>
      <c r="E23" s="86" t="b">
        <v>0</v>
      </c>
      <c r="F23" s="86" t="b">
        <v>0</v>
      </c>
      <c r="G23" s="86" t="b">
        <v>0</v>
      </c>
    </row>
    <row r="24" spans="1:7" ht="15">
      <c r="A24" s="86" t="s">
        <v>5193</v>
      </c>
      <c r="B24" s="86">
        <v>198</v>
      </c>
      <c r="C24" s="121">
        <v>0.0071940599332010685</v>
      </c>
      <c r="D24" s="86" t="s">
        <v>5715</v>
      </c>
      <c r="E24" s="86" t="b">
        <v>0</v>
      </c>
      <c r="F24" s="86" t="b">
        <v>0</v>
      </c>
      <c r="G24" s="86" t="b">
        <v>0</v>
      </c>
    </row>
    <row r="25" spans="1:7" ht="15">
      <c r="A25" s="86" t="s">
        <v>5239</v>
      </c>
      <c r="B25" s="86">
        <v>174</v>
      </c>
      <c r="C25" s="121">
        <v>0.0071818777746233</v>
      </c>
      <c r="D25" s="86" t="s">
        <v>5715</v>
      </c>
      <c r="E25" s="86" t="b">
        <v>0</v>
      </c>
      <c r="F25" s="86" t="b">
        <v>0</v>
      </c>
      <c r="G25" s="86" t="b">
        <v>0</v>
      </c>
    </row>
    <row r="26" spans="1:7" ht="15">
      <c r="A26" s="86" t="s">
        <v>5534</v>
      </c>
      <c r="B26" s="86">
        <v>174</v>
      </c>
      <c r="C26" s="121">
        <v>0.0071818777746233</v>
      </c>
      <c r="D26" s="86" t="s">
        <v>5715</v>
      </c>
      <c r="E26" s="86" t="b">
        <v>0</v>
      </c>
      <c r="F26" s="86" t="b">
        <v>0</v>
      </c>
      <c r="G26" s="86" t="b">
        <v>0</v>
      </c>
    </row>
    <row r="27" spans="1:7" ht="15">
      <c r="A27" s="86" t="s">
        <v>5195</v>
      </c>
      <c r="B27" s="86">
        <v>156</v>
      </c>
      <c r="C27" s="121">
        <v>0.007090408292438674</v>
      </c>
      <c r="D27" s="86" t="s">
        <v>5715</v>
      </c>
      <c r="E27" s="86" t="b">
        <v>0</v>
      </c>
      <c r="F27" s="86" t="b">
        <v>0</v>
      </c>
      <c r="G27" s="86" t="b">
        <v>0</v>
      </c>
    </row>
    <row r="28" spans="1:7" ht="15">
      <c r="A28" s="86" t="s">
        <v>5146</v>
      </c>
      <c r="B28" s="86">
        <v>151</v>
      </c>
      <c r="C28" s="121">
        <v>0.007051272020613056</v>
      </c>
      <c r="D28" s="86" t="s">
        <v>5715</v>
      </c>
      <c r="E28" s="86" t="b">
        <v>0</v>
      </c>
      <c r="F28" s="86" t="b">
        <v>0</v>
      </c>
      <c r="G28" s="86" t="b">
        <v>0</v>
      </c>
    </row>
    <row r="29" spans="1:7" ht="15">
      <c r="A29" s="86" t="s">
        <v>5535</v>
      </c>
      <c r="B29" s="86">
        <v>147</v>
      </c>
      <c r="C29" s="121">
        <v>0.00701541353077362</v>
      </c>
      <c r="D29" s="86" t="s">
        <v>5715</v>
      </c>
      <c r="E29" s="86" t="b">
        <v>0</v>
      </c>
      <c r="F29" s="86" t="b">
        <v>0</v>
      </c>
      <c r="G29" s="86" t="b">
        <v>0</v>
      </c>
    </row>
    <row r="30" spans="1:7" ht="15">
      <c r="A30" s="86" t="s">
        <v>5196</v>
      </c>
      <c r="B30" s="86">
        <v>145</v>
      </c>
      <c r="C30" s="121">
        <v>0.006995930258667145</v>
      </c>
      <c r="D30" s="86" t="s">
        <v>5715</v>
      </c>
      <c r="E30" s="86" t="b">
        <v>0</v>
      </c>
      <c r="F30" s="86" t="b">
        <v>0</v>
      </c>
      <c r="G30" s="86" t="b">
        <v>0</v>
      </c>
    </row>
    <row r="31" spans="1:7" ht="15">
      <c r="A31" s="86" t="s">
        <v>5197</v>
      </c>
      <c r="B31" s="86">
        <v>145</v>
      </c>
      <c r="C31" s="121">
        <v>0.006995930258667145</v>
      </c>
      <c r="D31" s="86" t="s">
        <v>5715</v>
      </c>
      <c r="E31" s="86" t="b">
        <v>0</v>
      </c>
      <c r="F31" s="86" t="b">
        <v>0</v>
      </c>
      <c r="G31" s="86" t="b">
        <v>0</v>
      </c>
    </row>
    <row r="32" spans="1:7" ht="15">
      <c r="A32" s="86" t="s">
        <v>5198</v>
      </c>
      <c r="B32" s="86">
        <v>145</v>
      </c>
      <c r="C32" s="121">
        <v>0.006995930258667145</v>
      </c>
      <c r="D32" s="86" t="s">
        <v>5715</v>
      </c>
      <c r="E32" s="86" t="b">
        <v>0</v>
      </c>
      <c r="F32" s="86" t="b">
        <v>0</v>
      </c>
      <c r="G32" s="86" t="b">
        <v>0</v>
      </c>
    </row>
    <row r="33" spans="1:7" ht="15">
      <c r="A33" s="86" t="s">
        <v>5199</v>
      </c>
      <c r="B33" s="86">
        <v>145</v>
      </c>
      <c r="C33" s="121">
        <v>0.006995930258667145</v>
      </c>
      <c r="D33" s="86" t="s">
        <v>5715</v>
      </c>
      <c r="E33" s="86" t="b">
        <v>0</v>
      </c>
      <c r="F33" s="86" t="b">
        <v>0</v>
      </c>
      <c r="G33" s="86" t="b">
        <v>0</v>
      </c>
    </row>
    <row r="34" spans="1:7" ht="15">
      <c r="A34" s="86" t="s">
        <v>5200</v>
      </c>
      <c r="B34" s="86">
        <v>145</v>
      </c>
      <c r="C34" s="121">
        <v>0.006995930258667145</v>
      </c>
      <c r="D34" s="86" t="s">
        <v>5715</v>
      </c>
      <c r="E34" s="86" t="b">
        <v>0</v>
      </c>
      <c r="F34" s="86" t="b">
        <v>0</v>
      </c>
      <c r="G34" s="86" t="b">
        <v>0</v>
      </c>
    </row>
    <row r="35" spans="1:7" ht="15">
      <c r="A35" s="86" t="s">
        <v>5201</v>
      </c>
      <c r="B35" s="86">
        <v>145</v>
      </c>
      <c r="C35" s="121">
        <v>0.006995930258667145</v>
      </c>
      <c r="D35" s="86" t="s">
        <v>5715</v>
      </c>
      <c r="E35" s="86" t="b">
        <v>0</v>
      </c>
      <c r="F35" s="86" t="b">
        <v>0</v>
      </c>
      <c r="G35" s="86" t="b">
        <v>0</v>
      </c>
    </row>
    <row r="36" spans="1:7" ht="15">
      <c r="A36" s="86" t="s">
        <v>5202</v>
      </c>
      <c r="B36" s="86">
        <v>145</v>
      </c>
      <c r="C36" s="121">
        <v>0.006995930258667145</v>
      </c>
      <c r="D36" s="86" t="s">
        <v>5715</v>
      </c>
      <c r="E36" s="86" t="b">
        <v>0</v>
      </c>
      <c r="F36" s="86" t="b">
        <v>0</v>
      </c>
      <c r="G36" s="86" t="b">
        <v>0</v>
      </c>
    </row>
    <row r="37" spans="1:7" ht="15">
      <c r="A37" s="86" t="s">
        <v>5203</v>
      </c>
      <c r="B37" s="86">
        <v>145</v>
      </c>
      <c r="C37" s="121">
        <v>0.006995930258667145</v>
      </c>
      <c r="D37" s="86" t="s">
        <v>5715</v>
      </c>
      <c r="E37" s="86" t="b">
        <v>0</v>
      </c>
      <c r="F37" s="86" t="b">
        <v>0</v>
      </c>
      <c r="G37" s="86" t="b">
        <v>0</v>
      </c>
    </row>
    <row r="38" spans="1:7" ht="15">
      <c r="A38" s="86" t="s">
        <v>5536</v>
      </c>
      <c r="B38" s="86">
        <v>145</v>
      </c>
      <c r="C38" s="121">
        <v>0.006995930258667145</v>
      </c>
      <c r="D38" s="86" t="s">
        <v>5715</v>
      </c>
      <c r="E38" s="86" t="b">
        <v>0</v>
      </c>
      <c r="F38" s="86" t="b">
        <v>0</v>
      </c>
      <c r="G38" s="86" t="b">
        <v>0</v>
      </c>
    </row>
    <row r="39" spans="1:7" ht="15">
      <c r="A39" s="86" t="s">
        <v>5537</v>
      </c>
      <c r="B39" s="86">
        <v>145</v>
      </c>
      <c r="C39" s="121">
        <v>0.006995930258667145</v>
      </c>
      <c r="D39" s="86" t="s">
        <v>5715</v>
      </c>
      <c r="E39" s="86" t="b">
        <v>0</v>
      </c>
      <c r="F39" s="86" t="b">
        <v>0</v>
      </c>
      <c r="G39" s="86" t="b">
        <v>0</v>
      </c>
    </row>
    <row r="40" spans="1:7" ht="15">
      <c r="A40" s="86" t="s">
        <v>5538</v>
      </c>
      <c r="B40" s="86">
        <v>145</v>
      </c>
      <c r="C40" s="121">
        <v>0.006995930258667145</v>
      </c>
      <c r="D40" s="86" t="s">
        <v>5715</v>
      </c>
      <c r="E40" s="86" t="b">
        <v>0</v>
      </c>
      <c r="F40" s="86" t="b">
        <v>0</v>
      </c>
      <c r="G40" s="86" t="b">
        <v>0</v>
      </c>
    </row>
    <row r="41" spans="1:7" ht="15">
      <c r="A41" s="86" t="s">
        <v>5539</v>
      </c>
      <c r="B41" s="86">
        <v>145</v>
      </c>
      <c r="C41" s="121">
        <v>0.006995930258667145</v>
      </c>
      <c r="D41" s="86" t="s">
        <v>5715</v>
      </c>
      <c r="E41" s="86" t="b">
        <v>0</v>
      </c>
      <c r="F41" s="86" t="b">
        <v>0</v>
      </c>
      <c r="G41" s="86" t="b">
        <v>0</v>
      </c>
    </row>
    <row r="42" spans="1:7" ht="15">
      <c r="A42" s="86" t="s">
        <v>5540</v>
      </c>
      <c r="B42" s="86">
        <v>145</v>
      </c>
      <c r="C42" s="121">
        <v>0.006995930258667145</v>
      </c>
      <c r="D42" s="86" t="s">
        <v>5715</v>
      </c>
      <c r="E42" s="86" t="b">
        <v>0</v>
      </c>
      <c r="F42" s="86" t="b">
        <v>0</v>
      </c>
      <c r="G42" s="86" t="b">
        <v>0</v>
      </c>
    </row>
    <row r="43" spans="1:7" ht="15">
      <c r="A43" s="86" t="s">
        <v>5541</v>
      </c>
      <c r="B43" s="86">
        <v>145</v>
      </c>
      <c r="C43" s="121">
        <v>0.006995930258667145</v>
      </c>
      <c r="D43" s="86" t="s">
        <v>5715</v>
      </c>
      <c r="E43" s="86" t="b">
        <v>0</v>
      </c>
      <c r="F43" s="86" t="b">
        <v>0</v>
      </c>
      <c r="G43" s="86" t="b">
        <v>0</v>
      </c>
    </row>
    <row r="44" spans="1:7" ht="15">
      <c r="A44" s="86" t="s">
        <v>5542</v>
      </c>
      <c r="B44" s="86">
        <v>145</v>
      </c>
      <c r="C44" s="121">
        <v>0.006995930258667145</v>
      </c>
      <c r="D44" s="86" t="s">
        <v>5715</v>
      </c>
      <c r="E44" s="86" t="b">
        <v>0</v>
      </c>
      <c r="F44" s="86" t="b">
        <v>0</v>
      </c>
      <c r="G44" s="86" t="b">
        <v>0</v>
      </c>
    </row>
    <row r="45" spans="1:7" ht="15">
      <c r="A45" s="86" t="s">
        <v>5543</v>
      </c>
      <c r="B45" s="86">
        <v>145</v>
      </c>
      <c r="C45" s="121">
        <v>0.006995930258667145</v>
      </c>
      <c r="D45" s="86" t="s">
        <v>5715</v>
      </c>
      <c r="E45" s="86" t="b">
        <v>0</v>
      </c>
      <c r="F45" s="86" t="b">
        <v>0</v>
      </c>
      <c r="G45" s="86" t="b">
        <v>0</v>
      </c>
    </row>
    <row r="46" spans="1:7" ht="15">
      <c r="A46" s="86" t="s">
        <v>5544</v>
      </c>
      <c r="B46" s="86">
        <v>145</v>
      </c>
      <c r="C46" s="121">
        <v>0.006995930258667145</v>
      </c>
      <c r="D46" s="86" t="s">
        <v>5715</v>
      </c>
      <c r="E46" s="86" t="b">
        <v>0</v>
      </c>
      <c r="F46" s="86" t="b">
        <v>0</v>
      </c>
      <c r="G46" s="86" t="b">
        <v>0</v>
      </c>
    </row>
    <row r="47" spans="1:7" ht="15">
      <c r="A47" s="86" t="s">
        <v>5545</v>
      </c>
      <c r="B47" s="86">
        <v>145</v>
      </c>
      <c r="C47" s="121">
        <v>0.006995930258667145</v>
      </c>
      <c r="D47" s="86" t="s">
        <v>5715</v>
      </c>
      <c r="E47" s="86" t="b">
        <v>0</v>
      </c>
      <c r="F47" s="86" t="b">
        <v>0</v>
      </c>
      <c r="G47" s="86" t="b">
        <v>0</v>
      </c>
    </row>
    <row r="48" spans="1:7" ht="15">
      <c r="A48" s="86" t="s">
        <v>5546</v>
      </c>
      <c r="B48" s="86">
        <v>145</v>
      </c>
      <c r="C48" s="121">
        <v>0.006995930258667145</v>
      </c>
      <c r="D48" s="86" t="s">
        <v>5715</v>
      </c>
      <c r="E48" s="86" t="b">
        <v>0</v>
      </c>
      <c r="F48" s="86" t="b">
        <v>0</v>
      </c>
      <c r="G48" s="86" t="b">
        <v>0</v>
      </c>
    </row>
    <row r="49" spans="1:7" ht="15">
      <c r="A49" s="86" t="s">
        <v>5547</v>
      </c>
      <c r="B49" s="86">
        <v>145</v>
      </c>
      <c r="C49" s="121">
        <v>0.006995930258667145</v>
      </c>
      <c r="D49" s="86" t="s">
        <v>5715</v>
      </c>
      <c r="E49" s="86" t="b">
        <v>0</v>
      </c>
      <c r="F49" s="86" t="b">
        <v>0</v>
      </c>
      <c r="G49" s="86" t="b">
        <v>0</v>
      </c>
    </row>
    <row r="50" spans="1:7" ht="15">
      <c r="A50" s="86" t="s">
        <v>5548</v>
      </c>
      <c r="B50" s="86">
        <v>145</v>
      </c>
      <c r="C50" s="121">
        <v>0.006995930258667145</v>
      </c>
      <c r="D50" s="86" t="s">
        <v>5715</v>
      </c>
      <c r="E50" s="86" t="b">
        <v>0</v>
      </c>
      <c r="F50" s="86" t="b">
        <v>0</v>
      </c>
      <c r="G50" s="86" t="b">
        <v>0</v>
      </c>
    </row>
    <row r="51" spans="1:7" ht="15">
      <c r="A51" s="86" t="s">
        <v>5549</v>
      </c>
      <c r="B51" s="86">
        <v>145</v>
      </c>
      <c r="C51" s="121">
        <v>0.006995930258667145</v>
      </c>
      <c r="D51" s="86" t="s">
        <v>5715</v>
      </c>
      <c r="E51" s="86" t="b">
        <v>0</v>
      </c>
      <c r="F51" s="86" t="b">
        <v>0</v>
      </c>
      <c r="G51" s="86" t="b">
        <v>0</v>
      </c>
    </row>
    <row r="52" spans="1:7" ht="15">
      <c r="A52" s="86" t="s">
        <v>5550</v>
      </c>
      <c r="B52" s="86">
        <v>145</v>
      </c>
      <c r="C52" s="121">
        <v>0.006995930258667145</v>
      </c>
      <c r="D52" s="86" t="s">
        <v>5715</v>
      </c>
      <c r="E52" s="86" t="b">
        <v>0</v>
      </c>
      <c r="F52" s="86" t="b">
        <v>0</v>
      </c>
      <c r="G52" s="86" t="b">
        <v>0</v>
      </c>
    </row>
    <row r="53" spans="1:7" ht="15">
      <c r="A53" s="86" t="s">
        <v>5551</v>
      </c>
      <c r="B53" s="86">
        <v>145</v>
      </c>
      <c r="C53" s="121">
        <v>0.006995930258667145</v>
      </c>
      <c r="D53" s="86" t="s">
        <v>5715</v>
      </c>
      <c r="E53" s="86" t="b">
        <v>0</v>
      </c>
      <c r="F53" s="86" t="b">
        <v>0</v>
      </c>
      <c r="G53" s="86" t="b">
        <v>0</v>
      </c>
    </row>
    <row r="54" spans="1:7" ht="15">
      <c r="A54" s="86" t="s">
        <v>5552</v>
      </c>
      <c r="B54" s="86">
        <v>100</v>
      </c>
      <c r="C54" s="121">
        <v>0.008073954486417548</v>
      </c>
      <c r="D54" s="86" t="s">
        <v>5715</v>
      </c>
      <c r="E54" s="86" t="b">
        <v>0</v>
      </c>
      <c r="F54" s="86" t="b">
        <v>0</v>
      </c>
      <c r="G54" s="86" t="b">
        <v>0</v>
      </c>
    </row>
    <row r="55" spans="1:7" ht="15">
      <c r="A55" s="86" t="s">
        <v>683</v>
      </c>
      <c r="B55" s="86">
        <v>64</v>
      </c>
      <c r="C55" s="121">
        <v>0.005089623033417082</v>
      </c>
      <c r="D55" s="86" t="s">
        <v>5715</v>
      </c>
      <c r="E55" s="86" t="b">
        <v>0</v>
      </c>
      <c r="F55" s="86" t="b">
        <v>0</v>
      </c>
      <c r="G55" s="86" t="b">
        <v>0</v>
      </c>
    </row>
    <row r="56" spans="1:7" ht="15">
      <c r="A56" s="86" t="s">
        <v>5213</v>
      </c>
      <c r="B56" s="86">
        <v>62</v>
      </c>
      <c r="C56" s="121">
        <v>0.00500585178157888</v>
      </c>
      <c r="D56" s="86" t="s">
        <v>5715</v>
      </c>
      <c r="E56" s="86" t="b">
        <v>0</v>
      </c>
      <c r="F56" s="86" t="b">
        <v>0</v>
      </c>
      <c r="G56" s="86" t="b">
        <v>0</v>
      </c>
    </row>
    <row r="57" spans="1:7" ht="15">
      <c r="A57" s="86" t="s">
        <v>5214</v>
      </c>
      <c r="B57" s="86">
        <v>56</v>
      </c>
      <c r="C57" s="121">
        <v>0.004739396645147878</v>
      </c>
      <c r="D57" s="86" t="s">
        <v>5715</v>
      </c>
      <c r="E57" s="86" t="b">
        <v>0</v>
      </c>
      <c r="F57" s="86" t="b">
        <v>0</v>
      </c>
      <c r="G57" s="86" t="b">
        <v>0</v>
      </c>
    </row>
    <row r="58" spans="1:7" ht="15">
      <c r="A58" s="86" t="s">
        <v>623</v>
      </c>
      <c r="B58" s="86">
        <v>55</v>
      </c>
      <c r="C58" s="121">
        <v>0.004692664664625509</v>
      </c>
      <c r="D58" s="86" t="s">
        <v>5715</v>
      </c>
      <c r="E58" s="86" t="b">
        <v>0</v>
      </c>
      <c r="F58" s="86" t="b">
        <v>0</v>
      </c>
      <c r="G58" s="86" t="b">
        <v>0</v>
      </c>
    </row>
    <row r="59" spans="1:7" ht="15">
      <c r="A59" s="86" t="s">
        <v>5205</v>
      </c>
      <c r="B59" s="86">
        <v>55</v>
      </c>
      <c r="C59" s="121">
        <v>0.004692664664625509</v>
      </c>
      <c r="D59" s="86" t="s">
        <v>5715</v>
      </c>
      <c r="E59" s="86" t="b">
        <v>0</v>
      </c>
      <c r="F59" s="86" t="b">
        <v>0</v>
      </c>
      <c r="G59" s="86" t="b">
        <v>0</v>
      </c>
    </row>
    <row r="60" spans="1:7" ht="15">
      <c r="A60" s="86" t="s">
        <v>5206</v>
      </c>
      <c r="B60" s="86">
        <v>48</v>
      </c>
      <c r="C60" s="121">
        <v>0.005617719137432439</v>
      </c>
      <c r="D60" s="86" t="s">
        <v>5715</v>
      </c>
      <c r="E60" s="86" t="b">
        <v>0</v>
      </c>
      <c r="F60" s="86" t="b">
        <v>0</v>
      </c>
      <c r="G60" s="86" t="b">
        <v>0</v>
      </c>
    </row>
    <row r="61" spans="1:7" ht="15">
      <c r="A61" s="86" t="s">
        <v>5207</v>
      </c>
      <c r="B61" s="86">
        <v>48</v>
      </c>
      <c r="C61" s="121">
        <v>0.005617719137432439</v>
      </c>
      <c r="D61" s="86" t="s">
        <v>5715</v>
      </c>
      <c r="E61" s="86" t="b">
        <v>0</v>
      </c>
      <c r="F61" s="86" t="b">
        <v>0</v>
      </c>
      <c r="G61" s="86" t="b">
        <v>0</v>
      </c>
    </row>
    <row r="62" spans="1:7" ht="15">
      <c r="A62" s="86" t="s">
        <v>5553</v>
      </c>
      <c r="B62" s="86">
        <v>41</v>
      </c>
      <c r="C62" s="121">
        <v>0.003958782165771391</v>
      </c>
      <c r="D62" s="86" t="s">
        <v>5715</v>
      </c>
      <c r="E62" s="86" t="b">
        <v>0</v>
      </c>
      <c r="F62" s="86" t="b">
        <v>0</v>
      </c>
      <c r="G62" s="86" t="b">
        <v>0</v>
      </c>
    </row>
    <row r="63" spans="1:7" ht="15">
      <c r="A63" s="86" t="s">
        <v>5212</v>
      </c>
      <c r="B63" s="86">
        <v>40</v>
      </c>
      <c r="C63" s="121">
        <v>0.004681432614527033</v>
      </c>
      <c r="D63" s="86" t="s">
        <v>5715</v>
      </c>
      <c r="E63" s="86" t="b">
        <v>0</v>
      </c>
      <c r="F63" s="86" t="b">
        <v>0</v>
      </c>
      <c r="G63" s="86" t="b">
        <v>0</v>
      </c>
    </row>
    <row r="64" spans="1:7" ht="15">
      <c r="A64" s="86" t="s">
        <v>5554</v>
      </c>
      <c r="B64" s="86">
        <v>38</v>
      </c>
      <c r="C64" s="121">
        <v>0.0037795422548117983</v>
      </c>
      <c r="D64" s="86" t="s">
        <v>5715</v>
      </c>
      <c r="E64" s="86" t="b">
        <v>0</v>
      </c>
      <c r="F64" s="86" t="b">
        <v>0</v>
      </c>
      <c r="G64" s="86" t="b">
        <v>0</v>
      </c>
    </row>
    <row r="65" spans="1:7" ht="15">
      <c r="A65" s="86" t="s">
        <v>5555</v>
      </c>
      <c r="B65" s="86">
        <v>38</v>
      </c>
      <c r="C65" s="121">
        <v>0.0037795422548117983</v>
      </c>
      <c r="D65" s="86" t="s">
        <v>5715</v>
      </c>
      <c r="E65" s="86" t="b">
        <v>0</v>
      </c>
      <c r="F65" s="86" t="b">
        <v>0</v>
      </c>
      <c r="G65" s="86" t="b">
        <v>0</v>
      </c>
    </row>
    <row r="66" spans="1:7" ht="15">
      <c r="A66" s="86" t="s">
        <v>5556</v>
      </c>
      <c r="B66" s="86">
        <v>38</v>
      </c>
      <c r="C66" s="121">
        <v>0.0037795422548117983</v>
      </c>
      <c r="D66" s="86" t="s">
        <v>5715</v>
      </c>
      <c r="E66" s="86" t="b">
        <v>0</v>
      </c>
      <c r="F66" s="86" t="b">
        <v>0</v>
      </c>
      <c r="G66" s="86" t="b">
        <v>0</v>
      </c>
    </row>
    <row r="67" spans="1:7" ht="15">
      <c r="A67" s="86" t="s">
        <v>5557</v>
      </c>
      <c r="B67" s="86">
        <v>38</v>
      </c>
      <c r="C67" s="121">
        <v>0.0037795422548117983</v>
      </c>
      <c r="D67" s="86" t="s">
        <v>5715</v>
      </c>
      <c r="E67" s="86" t="b">
        <v>0</v>
      </c>
      <c r="F67" s="86" t="b">
        <v>0</v>
      </c>
      <c r="G67" s="86" t="b">
        <v>0</v>
      </c>
    </row>
    <row r="68" spans="1:7" ht="15">
      <c r="A68" s="86" t="s">
        <v>5558</v>
      </c>
      <c r="B68" s="86">
        <v>38</v>
      </c>
      <c r="C68" s="121">
        <v>0.0037795422548117983</v>
      </c>
      <c r="D68" s="86" t="s">
        <v>5715</v>
      </c>
      <c r="E68" s="86" t="b">
        <v>0</v>
      </c>
      <c r="F68" s="86" t="b">
        <v>0</v>
      </c>
      <c r="G68" s="86" t="b">
        <v>0</v>
      </c>
    </row>
    <row r="69" spans="1:7" ht="15">
      <c r="A69" s="86" t="s">
        <v>5559</v>
      </c>
      <c r="B69" s="86">
        <v>38</v>
      </c>
      <c r="C69" s="121">
        <v>0.0037795422548117983</v>
      </c>
      <c r="D69" s="86" t="s">
        <v>5715</v>
      </c>
      <c r="E69" s="86" t="b">
        <v>0</v>
      </c>
      <c r="F69" s="86" t="b">
        <v>0</v>
      </c>
      <c r="G69" s="86" t="b">
        <v>0</v>
      </c>
    </row>
    <row r="70" spans="1:7" ht="15">
      <c r="A70" s="86" t="s">
        <v>5560</v>
      </c>
      <c r="B70" s="86">
        <v>38</v>
      </c>
      <c r="C70" s="121">
        <v>0.0037795422548117983</v>
      </c>
      <c r="D70" s="86" t="s">
        <v>5715</v>
      </c>
      <c r="E70" s="86" t="b">
        <v>0</v>
      </c>
      <c r="F70" s="86" t="b">
        <v>0</v>
      </c>
      <c r="G70" s="86" t="b">
        <v>0</v>
      </c>
    </row>
    <row r="71" spans="1:7" ht="15">
      <c r="A71" s="86" t="s">
        <v>5561</v>
      </c>
      <c r="B71" s="86">
        <v>38</v>
      </c>
      <c r="C71" s="121">
        <v>0.0037795422548117983</v>
      </c>
      <c r="D71" s="86" t="s">
        <v>5715</v>
      </c>
      <c r="E71" s="86" t="b">
        <v>0</v>
      </c>
      <c r="F71" s="86" t="b">
        <v>0</v>
      </c>
      <c r="G71" s="86" t="b">
        <v>0</v>
      </c>
    </row>
    <row r="72" spans="1:7" ht="15">
      <c r="A72" s="86" t="s">
        <v>5562</v>
      </c>
      <c r="B72" s="86">
        <v>38</v>
      </c>
      <c r="C72" s="121">
        <v>0.0037795422548117983</v>
      </c>
      <c r="D72" s="86" t="s">
        <v>5715</v>
      </c>
      <c r="E72" s="86" t="b">
        <v>0</v>
      </c>
      <c r="F72" s="86" t="b">
        <v>0</v>
      </c>
      <c r="G72" s="86" t="b">
        <v>0</v>
      </c>
    </row>
    <row r="73" spans="1:7" ht="15">
      <c r="A73" s="86" t="s">
        <v>5563</v>
      </c>
      <c r="B73" s="86">
        <v>38</v>
      </c>
      <c r="C73" s="121">
        <v>0.0037795422548117983</v>
      </c>
      <c r="D73" s="86" t="s">
        <v>5715</v>
      </c>
      <c r="E73" s="86" t="b">
        <v>0</v>
      </c>
      <c r="F73" s="86" t="b">
        <v>0</v>
      </c>
      <c r="G73" s="86" t="b">
        <v>0</v>
      </c>
    </row>
    <row r="74" spans="1:7" ht="15">
      <c r="A74" s="86" t="s">
        <v>5564</v>
      </c>
      <c r="B74" s="86">
        <v>38</v>
      </c>
      <c r="C74" s="121">
        <v>0.0037795422548117983</v>
      </c>
      <c r="D74" s="86" t="s">
        <v>5715</v>
      </c>
      <c r="E74" s="86" t="b">
        <v>0</v>
      </c>
      <c r="F74" s="86" t="b">
        <v>0</v>
      </c>
      <c r="G74" s="86" t="b">
        <v>0</v>
      </c>
    </row>
    <row r="75" spans="1:7" ht="15">
      <c r="A75" s="86" t="s">
        <v>5208</v>
      </c>
      <c r="B75" s="86">
        <v>31</v>
      </c>
      <c r="C75" s="121">
        <v>0.0033246879430599064</v>
      </c>
      <c r="D75" s="86" t="s">
        <v>5715</v>
      </c>
      <c r="E75" s="86" t="b">
        <v>0</v>
      </c>
      <c r="F75" s="86" t="b">
        <v>0</v>
      </c>
      <c r="G75" s="86" t="b">
        <v>0</v>
      </c>
    </row>
    <row r="76" spans="1:7" ht="15">
      <c r="A76" s="86" t="s">
        <v>5209</v>
      </c>
      <c r="B76" s="86">
        <v>31</v>
      </c>
      <c r="C76" s="121">
        <v>0.0033246879430599064</v>
      </c>
      <c r="D76" s="86" t="s">
        <v>5715</v>
      </c>
      <c r="E76" s="86" t="b">
        <v>0</v>
      </c>
      <c r="F76" s="86" t="b">
        <v>0</v>
      </c>
      <c r="G76" s="86" t="b">
        <v>0</v>
      </c>
    </row>
    <row r="77" spans="1:7" ht="15">
      <c r="A77" s="86" t="s">
        <v>5210</v>
      </c>
      <c r="B77" s="86">
        <v>31</v>
      </c>
      <c r="C77" s="121">
        <v>0.0033246879430599064</v>
      </c>
      <c r="D77" s="86" t="s">
        <v>5715</v>
      </c>
      <c r="E77" s="86" t="b">
        <v>0</v>
      </c>
      <c r="F77" s="86" t="b">
        <v>0</v>
      </c>
      <c r="G77" s="86" t="b">
        <v>0</v>
      </c>
    </row>
    <row r="78" spans="1:7" ht="15">
      <c r="A78" s="86" t="s">
        <v>5565</v>
      </c>
      <c r="B78" s="86">
        <v>24</v>
      </c>
      <c r="C78" s="121">
        <v>0.0028088595687162194</v>
      </c>
      <c r="D78" s="86" t="s">
        <v>5715</v>
      </c>
      <c r="E78" s="86" t="b">
        <v>0</v>
      </c>
      <c r="F78" s="86" t="b">
        <v>0</v>
      </c>
      <c r="G78" s="86" t="b">
        <v>0</v>
      </c>
    </row>
    <row r="79" spans="1:7" ht="15">
      <c r="A79" s="86" t="s">
        <v>5566</v>
      </c>
      <c r="B79" s="86">
        <v>24</v>
      </c>
      <c r="C79" s="121">
        <v>0.0028088595687162194</v>
      </c>
      <c r="D79" s="86" t="s">
        <v>5715</v>
      </c>
      <c r="E79" s="86" t="b">
        <v>0</v>
      </c>
      <c r="F79" s="86" t="b">
        <v>0</v>
      </c>
      <c r="G79" s="86" t="b">
        <v>0</v>
      </c>
    </row>
    <row r="80" spans="1:7" ht="15">
      <c r="A80" s="86" t="s">
        <v>5567</v>
      </c>
      <c r="B80" s="86">
        <v>24</v>
      </c>
      <c r="C80" s="121">
        <v>0.0028088595687162194</v>
      </c>
      <c r="D80" s="86" t="s">
        <v>5715</v>
      </c>
      <c r="E80" s="86" t="b">
        <v>0</v>
      </c>
      <c r="F80" s="86" t="b">
        <v>0</v>
      </c>
      <c r="G80" s="86" t="b">
        <v>0</v>
      </c>
    </row>
    <row r="81" spans="1:7" ht="15">
      <c r="A81" s="86" t="s">
        <v>5568</v>
      </c>
      <c r="B81" s="86">
        <v>24</v>
      </c>
      <c r="C81" s="121">
        <v>0.0028088595687162194</v>
      </c>
      <c r="D81" s="86" t="s">
        <v>5715</v>
      </c>
      <c r="E81" s="86" t="b">
        <v>0</v>
      </c>
      <c r="F81" s="86" t="b">
        <v>0</v>
      </c>
      <c r="G81" s="86" t="b">
        <v>0</v>
      </c>
    </row>
    <row r="82" spans="1:7" ht="15">
      <c r="A82" s="86" t="s">
        <v>5569</v>
      </c>
      <c r="B82" s="86">
        <v>24</v>
      </c>
      <c r="C82" s="121">
        <v>0.0028088595687162194</v>
      </c>
      <c r="D82" s="86" t="s">
        <v>5715</v>
      </c>
      <c r="E82" s="86" t="b">
        <v>0</v>
      </c>
      <c r="F82" s="86" t="b">
        <v>0</v>
      </c>
      <c r="G82" s="86" t="b">
        <v>0</v>
      </c>
    </row>
    <row r="83" spans="1:7" ht="15">
      <c r="A83" s="86" t="s">
        <v>5570</v>
      </c>
      <c r="B83" s="86">
        <v>24</v>
      </c>
      <c r="C83" s="121">
        <v>0.0028088595687162194</v>
      </c>
      <c r="D83" s="86" t="s">
        <v>5715</v>
      </c>
      <c r="E83" s="86" t="b">
        <v>0</v>
      </c>
      <c r="F83" s="86" t="b">
        <v>0</v>
      </c>
      <c r="G83" s="86" t="b">
        <v>0</v>
      </c>
    </row>
    <row r="84" spans="1:7" ht="15">
      <c r="A84" s="86" t="s">
        <v>5571</v>
      </c>
      <c r="B84" s="86">
        <v>24</v>
      </c>
      <c r="C84" s="121">
        <v>0.0028088595687162194</v>
      </c>
      <c r="D84" s="86" t="s">
        <v>5715</v>
      </c>
      <c r="E84" s="86" t="b">
        <v>0</v>
      </c>
      <c r="F84" s="86" t="b">
        <v>0</v>
      </c>
      <c r="G84" s="86" t="b">
        <v>0</v>
      </c>
    </row>
    <row r="85" spans="1:7" ht="15">
      <c r="A85" s="86" t="s">
        <v>5572</v>
      </c>
      <c r="B85" s="86">
        <v>24</v>
      </c>
      <c r="C85" s="121">
        <v>0.0028088595687162194</v>
      </c>
      <c r="D85" s="86" t="s">
        <v>5715</v>
      </c>
      <c r="E85" s="86" t="b">
        <v>0</v>
      </c>
      <c r="F85" s="86" t="b">
        <v>0</v>
      </c>
      <c r="G85" s="86" t="b">
        <v>0</v>
      </c>
    </row>
    <row r="86" spans="1:7" ht="15">
      <c r="A86" s="86" t="s">
        <v>5573</v>
      </c>
      <c r="B86" s="86">
        <v>24</v>
      </c>
      <c r="C86" s="121">
        <v>0.0028088595687162194</v>
      </c>
      <c r="D86" s="86" t="s">
        <v>5715</v>
      </c>
      <c r="E86" s="86" t="b">
        <v>0</v>
      </c>
      <c r="F86" s="86" t="b">
        <v>0</v>
      </c>
      <c r="G86" s="86" t="b">
        <v>0</v>
      </c>
    </row>
    <row r="87" spans="1:7" ht="15">
      <c r="A87" s="86" t="s">
        <v>5574</v>
      </c>
      <c r="B87" s="86">
        <v>24</v>
      </c>
      <c r="C87" s="121">
        <v>0.0028088595687162194</v>
      </c>
      <c r="D87" s="86" t="s">
        <v>5715</v>
      </c>
      <c r="E87" s="86" t="b">
        <v>0</v>
      </c>
      <c r="F87" s="86" t="b">
        <v>1</v>
      </c>
      <c r="G87" s="86" t="b">
        <v>1</v>
      </c>
    </row>
    <row r="88" spans="1:7" ht="15">
      <c r="A88" s="86" t="s">
        <v>664</v>
      </c>
      <c r="B88" s="86">
        <v>24</v>
      </c>
      <c r="C88" s="121">
        <v>0.0028088595687162194</v>
      </c>
      <c r="D88" s="86" t="s">
        <v>5715</v>
      </c>
      <c r="E88" s="86" t="b">
        <v>0</v>
      </c>
      <c r="F88" s="86" t="b">
        <v>0</v>
      </c>
      <c r="G88" s="86" t="b">
        <v>0</v>
      </c>
    </row>
    <row r="89" spans="1:7" ht="15">
      <c r="A89" s="86" t="s">
        <v>5575</v>
      </c>
      <c r="B89" s="86">
        <v>24</v>
      </c>
      <c r="C89" s="121">
        <v>0.0028088595687162194</v>
      </c>
      <c r="D89" s="86" t="s">
        <v>5715</v>
      </c>
      <c r="E89" s="86" t="b">
        <v>0</v>
      </c>
      <c r="F89" s="86" t="b">
        <v>0</v>
      </c>
      <c r="G89" s="86" t="b">
        <v>0</v>
      </c>
    </row>
    <row r="90" spans="1:7" ht="15">
      <c r="A90" s="86" t="s">
        <v>5130</v>
      </c>
      <c r="B90" s="86">
        <v>24</v>
      </c>
      <c r="C90" s="121">
        <v>0.0028088595687162194</v>
      </c>
      <c r="D90" s="86" t="s">
        <v>5715</v>
      </c>
      <c r="E90" s="86" t="b">
        <v>0</v>
      </c>
      <c r="F90" s="86" t="b">
        <v>0</v>
      </c>
      <c r="G90" s="86" t="b">
        <v>0</v>
      </c>
    </row>
    <row r="91" spans="1:7" ht="15">
      <c r="A91" s="86" t="s">
        <v>5576</v>
      </c>
      <c r="B91" s="86">
        <v>24</v>
      </c>
      <c r="C91" s="121">
        <v>0.0028088595687162194</v>
      </c>
      <c r="D91" s="86" t="s">
        <v>5715</v>
      </c>
      <c r="E91" s="86" t="b">
        <v>0</v>
      </c>
      <c r="F91" s="86" t="b">
        <v>0</v>
      </c>
      <c r="G91" s="86" t="b">
        <v>0</v>
      </c>
    </row>
    <row r="92" spans="1:7" ht="15">
      <c r="A92" s="86" t="s">
        <v>5577</v>
      </c>
      <c r="B92" s="86">
        <v>24</v>
      </c>
      <c r="C92" s="121">
        <v>0.0028088595687162194</v>
      </c>
      <c r="D92" s="86" t="s">
        <v>5715</v>
      </c>
      <c r="E92" s="86" t="b">
        <v>0</v>
      </c>
      <c r="F92" s="86" t="b">
        <v>0</v>
      </c>
      <c r="G92" s="86" t="b">
        <v>0</v>
      </c>
    </row>
    <row r="93" spans="1:7" ht="15">
      <c r="A93" s="86" t="s">
        <v>5578</v>
      </c>
      <c r="B93" s="86">
        <v>24</v>
      </c>
      <c r="C93" s="121">
        <v>0.0028088595687162194</v>
      </c>
      <c r="D93" s="86" t="s">
        <v>5715</v>
      </c>
      <c r="E93" s="86" t="b">
        <v>1</v>
      </c>
      <c r="F93" s="86" t="b">
        <v>0</v>
      </c>
      <c r="G93" s="86" t="b">
        <v>0</v>
      </c>
    </row>
    <row r="94" spans="1:7" ht="15">
      <c r="A94" s="86" t="s">
        <v>5579</v>
      </c>
      <c r="B94" s="86">
        <v>24</v>
      </c>
      <c r="C94" s="121">
        <v>0.0028088595687162194</v>
      </c>
      <c r="D94" s="86" t="s">
        <v>5715</v>
      </c>
      <c r="E94" s="86" t="b">
        <v>0</v>
      </c>
      <c r="F94" s="86" t="b">
        <v>0</v>
      </c>
      <c r="G94" s="86" t="b">
        <v>0</v>
      </c>
    </row>
    <row r="95" spans="1:7" ht="15">
      <c r="A95" s="86" t="s">
        <v>5580</v>
      </c>
      <c r="B95" s="86">
        <v>24</v>
      </c>
      <c r="C95" s="121">
        <v>0.0028088595687162194</v>
      </c>
      <c r="D95" s="86" t="s">
        <v>5715</v>
      </c>
      <c r="E95" s="86" t="b">
        <v>0</v>
      </c>
      <c r="F95" s="86" t="b">
        <v>0</v>
      </c>
      <c r="G95" s="86" t="b">
        <v>0</v>
      </c>
    </row>
    <row r="96" spans="1:7" ht="15">
      <c r="A96" s="86" t="s">
        <v>5581</v>
      </c>
      <c r="B96" s="86">
        <v>24</v>
      </c>
      <c r="C96" s="121">
        <v>0.0028088595687162194</v>
      </c>
      <c r="D96" s="86" t="s">
        <v>5715</v>
      </c>
      <c r="E96" s="86" t="b">
        <v>0</v>
      </c>
      <c r="F96" s="86" t="b">
        <v>0</v>
      </c>
      <c r="G96" s="86" t="b">
        <v>0</v>
      </c>
    </row>
    <row r="97" spans="1:7" ht="15">
      <c r="A97" s="86" t="s">
        <v>5582</v>
      </c>
      <c r="B97" s="86">
        <v>22</v>
      </c>
      <c r="C97" s="121">
        <v>0.003231181760125689</v>
      </c>
      <c r="D97" s="86" t="s">
        <v>5715</v>
      </c>
      <c r="E97" s="86" t="b">
        <v>0</v>
      </c>
      <c r="F97" s="86" t="b">
        <v>0</v>
      </c>
      <c r="G97" s="86" t="b">
        <v>0</v>
      </c>
    </row>
    <row r="98" spans="1:7" ht="15">
      <c r="A98" s="86" t="s">
        <v>5583</v>
      </c>
      <c r="B98" s="86">
        <v>22</v>
      </c>
      <c r="C98" s="121">
        <v>0.003231181760125689</v>
      </c>
      <c r="D98" s="86" t="s">
        <v>5715</v>
      </c>
      <c r="E98" s="86" t="b">
        <v>0</v>
      </c>
      <c r="F98" s="86" t="b">
        <v>0</v>
      </c>
      <c r="G98" s="86" t="b">
        <v>0</v>
      </c>
    </row>
    <row r="99" spans="1:7" ht="15">
      <c r="A99" s="86" t="s">
        <v>5584</v>
      </c>
      <c r="B99" s="86">
        <v>20</v>
      </c>
      <c r="C99" s="121">
        <v>0.002480169012525272</v>
      </c>
      <c r="D99" s="86" t="s">
        <v>5715</v>
      </c>
      <c r="E99" s="86" t="b">
        <v>0</v>
      </c>
      <c r="F99" s="86" t="b">
        <v>0</v>
      </c>
      <c r="G99" s="86" t="b">
        <v>0</v>
      </c>
    </row>
    <row r="100" spans="1:7" ht="15">
      <c r="A100" s="86" t="s">
        <v>5585</v>
      </c>
      <c r="B100" s="86">
        <v>20</v>
      </c>
      <c r="C100" s="121">
        <v>0.002480169012525272</v>
      </c>
      <c r="D100" s="86" t="s">
        <v>5715</v>
      </c>
      <c r="E100" s="86" t="b">
        <v>0</v>
      </c>
      <c r="F100" s="86" t="b">
        <v>0</v>
      </c>
      <c r="G100" s="86" t="b">
        <v>0</v>
      </c>
    </row>
    <row r="101" spans="1:7" ht="15">
      <c r="A101" s="86" t="s">
        <v>5586</v>
      </c>
      <c r="B101" s="86">
        <v>20</v>
      </c>
      <c r="C101" s="121">
        <v>0.002480169012525272</v>
      </c>
      <c r="D101" s="86" t="s">
        <v>5715</v>
      </c>
      <c r="E101" s="86" t="b">
        <v>0</v>
      </c>
      <c r="F101" s="86" t="b">
        <v>0</v>
      </c>
      <c r="G101" s="86" t="b">
        <v>0</v>
      </c>
    </row>
    <row r="102" spans="1:7" ht="15">
      <c r="A102" s="86" t="s">
        <v>5587</v>
      </c>
      <c r="B102" s="86">
        <v>20</v>
      </c>
      <c r="C102" s="121">
        <v>0.002480169012525272</v>
      </c>
      <c r="D102" s="86" t="s">
        <v>5715</v>
      </c>
      <c r="E102" s="86" t="b">
        <v>0</v>
      </c>
      <c r="F102" s="86" t="b">
        <v>0</v>
      </c>
      <c r="G102" s="86" t="b">
        <v>0</v>
      </c>
    </row>
    <row r="103" spans="1:7" ht="15">
      <c r="A103" s="86" t="s">
        <v>661</v>
      </c>
      <c r="B103" s="86">
        <v>17</v>
      </c>
      <c r="C103" s="121">
        <v>0.0022138039514933484</v>
      </c>
      <c r="D103" s="86" t="s">
        <v>5715</v>
      </c>
      <c r="E103" s="86" t="b">
        <v>0</v>
      </c>
      <c r="F103" s="86" t="b">
        <v>0</v>
      </c>
      <c r="G103" s="86" t="b">
        <v>0</v>
      </c>
    </row>
    <row r="104" spans="1:7" ht="15">
      <c r="A104" s="86" t="s">
        <v>5588</v>
      </c>
      <c r="B104" s="86">
        <v>16</v>
      </c>
      <c r="C104" s="121">
        <v>0.002544811516708541</v>
      </c>
      <c r="D104" s="86" t="s">
        <v>5715</v>
      </c>
      <c r="E104" s="86" t="b">
        <v>0</v>
      </c>
      <c r="F104" s="86" t="b">
        <v>0</v>
      </c>
      <c r="G104" s="86" t="b">
        <v>0</v>
      </c>
    </row>
    <row r="105" spans="1:7" ht="15">
      <c r="A105" s="86" t="s">
        <v>5589</v>
      </c>
      <c r="B105" s="86">
        <v>16</v>
      </c>
      <c r="C105" s="121">
        <v>0.002544811516708541</v>
      </c>
      <c r="D105" s="86" t="s">
        <v>5715</v>
      </c>
      <c r="E105" s="86" t="b">
        <v>0</v>
      </c>
      <c r="F105" s="86" t="b">
        <v>0</v>
      </c>
      <c r="G105" s="86" t="b">
        <v>0</v>
      </c>
    </row>
    <row r="106" spans="1:7" ht="15">
      <c r="A106" s="86" t="s">
        <v>5590</v>
      </c>
      <c r="B106" s="86">
        <v>16</v>
      </c>
      <c r="C106" s="121">
        <v>0.0021206762639237845</v>
      </c>
      <c r="D106" s="86" t="s">
        <v>5715</v>
      </c>
      <c r="E106" s="86" t="b">
        <v>0</v>
      </c>
      <c r="F106" s="86" t="b">
        <v>0</v>
      </c>
      <c r="G106" s="86" t="b">
        <v>0</v>
      </c>
    </row>
    <row r="107" spans="1:7" ht="15">
      <c r="A107" s="86" t="s">
        <v>5591</v>
      </c>
      <c r="B107" s="86">
        <v>16</v>
      </c>
      <c r="C107" s="121">
        <v>0.0021206762639237845</v>
      </c>
      <c r="D107" s="86" t="s">
        <v>5715</v>
      </c>
      <c r="E107" s="86" t="b">
        <v>0</v>
      </c>
      <c r="F107" s="86" t="b">
        <v>1</v>
      </c>
      <c r="G107" s="86" t="b">
        <v>0</v>
      </c>
    </row>
    <row r="108" spans="1:7" ht="15">
      <c r="A108" s="86" t="s">
        <v>5592</v>
      </c>
      <c r="B108" s="86">
        <v>16</v>
      </c>
      <c r="C108" s="121">
        <v>0.0021206762639237845</v>
      </c>
      <c r="D108" s="86" t="s">
        <v>5715</v>
      </c>
      <c r="E108" s="86" t="b">
        <v>0</v>
      </c>
      <c r="F108" s="86" t="b">
        <v>0</v>
      </c>
      <c r="G108" s="86" t="b">
        <v>0</v>
      </c>
    </row>
    <row r="109" spans="1:7" ht="15">
      <c r="A109" s="86" t="s">
        <v>5593</v>
      </c>
      <c r="B109" s="86">
        <v>16</v>
      </c>
      <c r="C109" s="121">
        <v>0.0021206762639237845</v>
      </c>
      <c r="D109" s="86" t="s">
        <v>5715</v>
      </c>
      <c r="E109" s="86" t="b">
        <v>0</v>
      </c>
      <c r="F109" s="86" t="b">
        <v>0</v>
      </c>
      <c r="G109" s="86" t="b">
        <v>0</v>
      </c>
    </row>
    <row r="110" spans="1:7" ht="15">
      <c r="A110" s="86" t="s">
        <v>5594</v>
      </c>
      <c r="B110" s="86">
        <v>16</v>
      </c>
      <c r="C110" s="121">
        <v>0.0021206762639237845</v>
      </c>
      <c r="D110" s="86" t="s">
        <v>5715</v>
      </c>
      <c r="E110" s="86" t="b">
        <v>0</v>
      </c>
      <c r="F110" s="86" t="b">
        <v>0</v>
      </c>
      <c r="G110" s="86" t="b">
        <v>0</v>
      </c>
    </row>
    <row r="111" spans="1:7" ht="15">
      <c r="A111" s="86" t="s">
        <v>5595</v>
      </c>
      <c r="B111" s="86">
        <v>16</v>
      </c>
      <c r="C111" s="121">
        <v>0.0021206762639237845</v>
      </c>
      <c r="D111" s="86" t="s">
        <v>5715</v>
      </c>
      <c r="E111" s="86" t="b">
        <v>0</v>
      </c>
      <c r="F111" s="86" t="b">
        <v>0</v>
      </c>
      <c r="G111" s="86" t="b">
        <v>0</v>
      </c>
    </row>
    <row r="112" spans="1:7" ht="15">
      <c r="A112" s="86" t="s">
        <v>5596</v>
      </c>
      <c r="B112" s="86">
        <v>16</v>
      </c>
      <c r="C112" s="121">
        <v>0.0021206762639237845</v>
      </c>
      <c r="D112" s="86" t="s">
        <v>5715</v>
      </c>
      <c r="E112" s="86" t="b">
        <v>0</v>
      </c>
      <c r="F112" s="86" t="b">
        <v>0</v>
      </c>
      <c r="G112" s="86" t="b">
        <v>0</v>
      </c>
    </row>
    <row r="113" spans="1:7" ht="15">
      <c r="A113" s="86" t="s">
        <v>5597</v>
      </c>
      <c r="B113" s="86">
        <v>16</v>
      </c>
      <c r="C113" s="121">
        <v>0.0021206762639237845</v>
      </c>
      <c r="D113" s="86" t="s">
        <v>5715</v>
      </c>
      <c r="E113" s="86" t="b">
        <v>0</v>
      </c>
      <c r="F113" s="86" t="b">
        <v>0</v>
      </c>
      <c r="G113" s="86" t="b">
        <v>0</v>
      </c>
    </row>
    <row r="114" spans="1:7" ht="15">
      <c r="A114" s="86" t="s">
        <v>5598</v>
      </c>
      <c r="B114" s="86">
        <v>16</v>
      </c>
      <c r="C114" s="121">
        <v>0.0021206762639237845</v>
      </c>
      <c r="D114" s="86" t="s">
        <v>5715</v>
      </c>
      <c r="E114" s="86" t="b">
        <v>0</v>
      </c>
      <c r="F114" s="86" t="b">
        <v>0</v>
      </c>
      <c r="G114" s="86" t="b">
        <v>0</v>
      </c>
    </row>
    <row r="115" spans="1:7" ht="15">
      <c r="A115" s="86" t="s">
        <v>5599</v>
      </c>
      <c r="B115" s="86">
        <v>16</v>
      </c>
      <c r="C115" s="121">
        <v>0.0021206762639237845</v>
      </c>
      <c r="D115" s="86" t="s">
        <v>5715</v>
      </c>
      <c r="E115" s="86" t="b">
        <v>0</v>
      </c>
      <c r="F115" s="86" t="b">
        <v>0</v>
      </c>
      <c r="G115" s="86" t="b">
        <v>0</v>
      </c>
    </row>
    <row r="116" spans="1:7" ht="15">
      <c r="A116" s="86" t="s">
        <v>5600</v>
      </c>
      <c r="B116" s="86">
        <v>16</v>
      </c>
      <c r="C116" s="121">
        <v>0.0021206762639237845</v>
      </c>
      <c r="D116" s="86" t="s">
        <v>5715</v>
      </c>
      <c r="E116" s="86" t="b">
        <v>0</v>
      </c>
      <c r="F116" s="86" t="b">
        <v>0</v>
      </c>
      <c r="G116" s="86" t="b">
        <v>0</v>
      </c>
    </row>
    <row r="117" spans="1:7" ht="15">
      <c r="A117" s="86" t="s">
        <v>5601</v>
      </c>
      <c r="B117" s="86">
        <v>16</v>
      </c>
      <c r="C117" s="121">
        <v>0.0021206762639237845</v>
      </c>
      <c r="D117" s="86" t="s">
        <v>5715</v>
      </c>
      <c r="E117" s="86" t="b">
        <v>0</v>
      </c>
      <c r="F117" s="86" t="b">
        <v>0</v>
      </c>
      <c r="G117" s="86" t="b">
        <v>0</v>
      </c>
    </row>
    <row r="118" spans="1:7" ht="15">
      <c r="A118" s="86" t="s">
        <v>624</v>
      </c>
      <c r="B118" s="86">
        <v>16</v>
      </c>
      <c r="C118" s="121">
        <v>0.0021206762639237845</v>
      </c>
      <c r="D118" s="86" t="s">
        <v>5715</v>
      </c>
      <c r="E118" s="86" t="b">
        <v>0</v>
      </c>
      <c r="F118" s="86" t="b">
        <v>0</v>
      </c>
      <c r="G118" s="86" t="b">
        <v>0</v>
      </c>
    </row>
    <row r="119" spans="1:7" ht="15">
      <c r="A119" s="86" t="s">
        <v>597</v>
      </c>
      <c r="B119" s="86">
        <v>11</v>
      </c>
      <c r="C119" s="121">
        <v>0.0016155908800628445</v>
      </c>
      <c r="D119" s="86" t="s">
        <v>5715</v>
      </c>
      <c r="E119" s="86" t="b">
        <v>0</v>
      </c>
      <c r="F119" s="86" t="b">
        <v>0</v>
      </c>
      <c r="G119" s="86" t="b">
        <v>0</v>
      </c>
    </row>
    <row r="120" spans="1:7" ht="15">
      <c r="A120" s="86" t="s">
        <v>5602</v>
      </c>
      <c r="B120" s="86">
        <v>11</v>
      </c>
      <c r="C120" s="121">
        <v>0.0016155908800628445</v>
      </c>
      <c r="D120" s="86" t="s">
        <v>5715</v>
      </c>
      <c r="E120" s="86" t="b">
        <v>1</v>
      </c>
      <c r="F120" s="86" t="b">
        <v>0</v>
      </c>
      <c r="G120" s="86" t="b">
        <v>0</v>
      </c>
    </row>
    <row r="121" spans="1:7" ht="15">
      <c r="A121" s="86" t="s">
        <v>5603</v>
      </c>
      <c r="B121" s="86">
        <v>11</v>
      </c>
      <c r="C121" s="121">
        <v>0.0016155908800628445</v>
      </c>
      <c r="D121" s="86" t="s">
        <v>5715</v>
      </c>
      <c r="E121" s="86" t="b">
        <v>0</v>
      </c>
      <c r="F121" s="86" t="b">
        <v>0</v>
      </c>
      <c r="G121" s="86" t="b">
        <v>0</v>
      </c>
    </row>
    <row r="122" spans="1:7" ht="15">
      <c r="A122" s="86" t="s">
        <v>5604</v>
      </c>
      <c r="B122" s="86">
        <v>11</v>
      </c>
      <c r="C122" s="121">
        <v>0.0016155908800628445</v>
      </c>
      <c r="D122" s="86" t="s">
        <v>5715</v>
      </c>
      <c r="E122" s="86" t="b">
        <v>0</v>
      </c>
      <c r="F122" s="86" t="b">
        <v>0</v>
      </c>
      <c r="G122" s="86" t="b">
        <v>0</v>
      </c>
    </row>
    <row r="123" spans="1:7" ht="15">
      <c r="A123" s="86" t="s">
        <v>5605</v>
      </c>
      <c r="B123" s="86">
        <v>11</v>
      </c>
      <c r="C123" s="121">
        <v>0.0016155908800628445</v>
      </c>
      <c r="D123" s="86" t="s">
        <v>5715</v>
      </c>
      <c r="E123" s="86" t="b">
        <v>0</v>
      </c>
      <c r="F123" s="86" t="b">
        <v>0</v>
      </c>
      <c r="G123" s="86" t="b">
        <v>0</v>
      </c>
    </row>
    <row r="124" spans="1:7" ht="15">
      <c r="A124" s="86" t="s">
        <v>5606</v>
      </c>
      <c r="B124" s="86">
        <v>11</v>
      </c>
      <c r="C124" s="121">
        <v>0.0016155908800628445</v>
      </c>
      <c r="D124" s="86" t="s">
        <v>5715</v>
      </c>
      <c r="E124" s="86" t="b">
        <v>0</v>
      </c>
      <c r="F124" s="86" t="b">
        <v>0</v>
      </c>
      <c r="G124" s="86" t="b">
        <v>0</v>
      </c>
    </row>
    <row r="125" spans="1:7" ht="15">
      <c r="A125" s="86" t="s">
        <v>5607</v>
      </c>
      <c r="B125" s="86">
        <v>11</v>
      </c>
      <c r="C125" s="121">
        <v>0.0016155908800628445</v>
      </c>
      <c r="D125" s="86" t="s">
        <v>5715</v>
      </c>
      <c r="E125" s="86" t="b">
        <v>0</v>
      </c>
      <c r="F125" s="86" t="b">
        <v>0</v>
      </c>
      <c r="G125" s="86" t="b">
        <v>0</v>
      </c>
    </row>
    <row r="126" spans="1:7" ht="15">
      <c r="A126" s="86" t="s">
        <v>5608</v>
      </c>
      <c r="B126" s="86">
        <v>11</v>
      </c>
      <c r="C126" s="121">
        <v>0.0016155908800628445</v>
      </c>
      <c r="D126" s="86" t="s">
        <v>5715</v>
      </c>
      <c r="E126" s="86" t="b">
        <v>0</v>
      </c>
      <c r="F126" s="86" t="b">
        <v>0</v>
      </c>
      <c r="G126" s="86" t="b">
        <v>0</v>
      </c>
    </row>
    <row r="127" spans="1:7" ht="15">
      <c r="A127" s="86" t="s">
        <v>5609</v>
      </c>
      <c r="B127" s="86">
        <v>11</v>
      </c>
      <c r="C127" s="121">
        <v>0.0016155908800628445</v>
      </c>
      <c r="D127" s="86" t="s">
        <v>5715</v>
      </c>
      <c r="E127" s="86" t="b">
        <v>0</v>
      </c>
      <c r="F127" s="86" t="b">
        <v>0</v>
      </c>
      <c r="G127" s="86" t="b">
        <v>0</v>
      </c>
    </row>
    <row r="128" spans="1:7" ht="15">
      <c r="A128" s="86" t="s">
        <v>5610</v>
      </c>
      <c r="B128" s="86">
        <v>11</v>
      </c>
      <c r="C128" s="121">
        <v>0.0016155908800628445</v>
      </c>
      <c r="D128" s="86" t="s">
        <v>5715</v>
      </c>
      <c r="E128" s="86" t="b">
        <v>0</v>
      </c>
      <c r="F128" s="86" t="b">
        <v>0</v>
      </c>
      <c r="G128" s="86" t="b">
        <v>0</v>
      </c>
    </row>
    <row r="129" spans="1:7" ht="15">
      <c r="A129" s="86" t="s">
        <v>5611</v>
      </c>
      <c r="B129" s="86">
        <v>11</v>
      </c>
      <c r="C129" s="121">
        <v>0.0016155908800628445</v>
      </c>
      <c r="D129" s="86" t="s">
        <v>5715</v>
      </c>
      <c r="E129" s="86" t="b">
        <v>0</v>
      </c>
      <c r="F129" s="86" t="b">
        <v>0</v>
      </c>
      <c r="G129" s="86" t="b">
        <v>0</v>
      </c>
    </row>
    <row r="130" spans="1:7" ht="15">
      <c r="A130" s="86" t="s">
        <v>5612</v>
      </c>
      <c r="B130" s="86">
        <v>11</v>
      </c>
      <c r="C130" s="121">
        <v>0.0016155908800628445</v>
      </c>
      <c r="D130" s="86" t="s">
        <v>5715</v>
      </c>
      <c r="E130" s="86" t="b">
        <v>0</v>
      </c>
      <c r="F130" s="86" t="b">
        <v>0</v>
      </c>
      <c r="G130" s="86" t="b">
        <v>0</v>
      </c>
    </row>
    <row r="131" spans="1:7" ht="15">
      <c r="A131" s="86" t="s">
        <v>5613</v>
      </c>
      <c r="B131" s="86">
        <v>11</v>
      </c>
      <c r="C131" s="121">
        <v>0.0016155908800628445</v>
      </c>
      <c r="D131" s="86" t="s">
        <v>5715</v>
      </c>
      <c r="E131" s="86" t="b">
        <v>0</v>
      </c>
      <c r="F131" s="86" t="b">
        <v>0</v>
      </c>
      <c r="G131" s="86" t="b">
        <v>0</v>
      </c>
    </row>
    <row r="132" spans="1:7" ht="15">
      <c r="A132" s="86" t="s">
        <v>5614</v>
      </c>
      <c r="B132" s="86">
        <v>11</v>
      </c>
      <c r="C132" s="121">
        <v>0.0016155908800628445</v>
      </c>
      <c r="D132" s="86" t="s">
        <v>5715</v>
      </c>
      <c r="E132" s="86" t="b">
        <v>0</v>
      </c>
      <c r="F132" s="86" t="b">
        <v>0</v>
      </c>
      <c r="G132" s="86" t="b">
        <v>0</v>
      </c>
    </row>
    <row r="133" spans="1:7" ht="15">
      <c r="A133" s="86" t="s">
        <v>5615</v>
      </c>
      <c r="B133" s="86">
        <v>11</v>
      </c>
      <c r="C133" s="121">
        <v>0.0016155908800628445</v>
      </c>
      <c r="D133" s="86" t="s">
        <v>5715</v>
      </c>
      <c r="E133" s="86" t="b">
        <v>0</v>
      </c>
      <c r="F133" s="86" t="b">
        <v>0</v>
      </c>
      <c r="G133" s="86" t="b">
        <v>0</v>
      </c>
    </row>
    <row r="134" spans="1:7" ht="15">
      <c r="A134" s="86" t="s">
        <v>5616</v>
      </c>
      <c r="B134" s="86">
        <v>11</v>
      </c>
      <c r="C134" s="121">
        <v>0.0016155908800628445</v>
      </c>
      <c r="D134" s="86" t="s">
        <v>5715</v>
      </c>
      <c r="E134" s="86" t="b">
        <v>0</v>
      </c>
      <c r="F134" s="86" t="b">
        <v>0</v>
      </c>
      <c r="G134" s="86" t="b">
        <v>0</v>
      </c>
    </row>
    <row r="135" spans="1:7" ht="15">
      <c r="A135" s="86" t="s">
        <v>5617</v>
      </c>
      <c r="B135" s="86">
        <v>11</v>
      </c>
      <c r="C135" s="121">
        <v>0.0016155908800628445</v>
      </c>
      <c r="D135" s="86" t="s">
        <v>5715</v>
      </c>
      <c r="E135" s="86" t="b">
        <v>0</v>
      </c>
      <c r="F135" s="86" t="b">
        <v>0</v>
      </c>
      <c r="G135" s="86" t="b">
        <v>0</v>
      </c>
    </row>
    <row r="136" spans="1:7" ht="15">
      <c r="A136" s="86" t="s">
        <v>5618</v>
      </c>
      <c r="B136" s="86">
        <v>11</v>
      </c>
      <c r="C136" s="121">
        <v>0.0016155908800628445</v>
      </c>
      <c r="D136" s="86" t="s">
        <v>5715</v>
      </c>
      <c r="E136" s="86" t="b">
        <v>0</v>
      </c>
      <c r="F136" s="86" t="b">
        <v>0</v>
      </c>
      <c r="G136" s="86" t="b">
        <v>0</v>
      </c>
    </row>
    <row r="137" spans="1:7" ht="15">
      <c r="A137" s="86" t="s">
        <v>5619</v>
      </c>
      <c r="B137" s="86">
        <v>11</v>
      </c>
      <c r="C137" s="121">
        <v>0.0016155908800628445</v>
      </c>
      <c r="D137" s="86" t="s">
        <v>5715</v>
      </c>
      <c r="E137" s="86" t="b">
        <v>0</v>
      </c>
      <c r="F137" s="86" t="b">
        <v>0</v>
      </c>
      <c r="G137" s="86" t="b">
        <v>0</v>
      </c>
    </row>
    <row r="138" spans="1:7" ht="15">
      <c r="A138" s="86" t="s">
        <v>5620</v>
      </c>
      <c r="B138" s="86">
        <v>11</v>
      </c>
      <c r="C138" s="121">
        <v>0.0016155908800628445</v>
      </c>
      <c r="D138" s="86" t="s">
        <v>5715</v>
      </c>
      <c r="E138" s="86" t="b">
        <v>0</v>
      </c>
      <c r="F138" s="86" t="b">
        <v>0</v>
      </c>
      <c r="G138" s="86" t="b">
        <v>0</v>
      </c>
    </row>
    <row r="139" spans="1:7" ht="15">
      <c r="A139" s="86" t="s">
        <v>5621</v>
      </c>
      <c r="B139" s="86">
        <v>11</v>
      </c>
      <c r="C139" s="121">
        <v>0.0016155908800628445</v>
      </c>
      <c r="D139" s="86" t="s">
        <v>5715</v>
      </c>
      <c r="E139" s="86" t="b">
        <v>0</v>
      </c>
      <c r="F139" s="86" t="b">
        <v>0</v>
      </c>
      <c r="G139" s="86" t="b">
        <v>0</v>
      </c>
    </row>
    <row r="140" spans="1:7" ht="15">
      <c r="A140" s="86" t="s">
        <v>5622</v>
      </c>
      <c r="B140" s="86">
        <v>11</v>
      </c>
      <c r="C140" s="121">
        <v>0.0016155908800628445</v>
      </c>
      <c r="D140" s="86" t="s">
        <v>5715</v>
      </c>
      <c r="E140" s="86" t="b">
        <v>0</v>
      </c>
      <c r="F140" s="86" t="b">
        <v>0</v>
      </c>
      <c r="G140" s="86" t="b">
        <v>0</v>
      </c>
    </row>
    <row r="141" spans="1:7" ht="15">
      <c r="A141" s="86" t="s">
        <v>5623</v>
      </c>
      <c r="B141" s="86">
        <v>11</v>
      </c>
      <c r="C141" s="121">
        <v>0.0016155908800628445</v>
      </c>
      <c r="D141" s="86" t="s">
        <v>5715</v>
      </c>
      <c r="E141" s="86" t="b">
        <v>0</v>
      </c>
      <c r="F141" s="86" t="b">
        <v>0</v>
      </c>
      <c r="G141" s="86" t="b">
        <v>0</v>
      </c>
    </row>
    <row r="142" spans="1:7" ht="15">
      <c r="A142" s="86" t="s">
        <v>5624</v>
      </c>
      <c r="B142" s="86">
        <v>10</v>
      </c>
      <c r="C142" s="121">
        <v>0.0015051690392531092</v>
      </c>
      <c r="D142" s="86" t="s">
        <v>5715</v>
      </c>
      <c r="E142" s="86" t="b">
        <v>1</v>
      </c>
      <c r="F142" s="86" t="b">
        <v>0</v>
      </c>
      <c r="G142" s="86" t="b">
        <v>0</v>
      </c>
    </row>
    <row r="143" spans="1:7" ht="15">
      <c r="A143" s="86" t="s">
        <v>5225</v>
      </c>
      <c r="B143" s="86">
        <v>8</v>
      </c>
      <c r="C143" s="121">
        <v>0.0012724057583542705</v>
      </c>
      <c r="D143" s="86" t="s">
        <v>5715</v>
      </c>
      <c r="E143" s="86" t="b">
        <v>0</v>
      </c>
      <c r="F143" s="86" t="b">
        <v>0</v>
      </c>
      <c r="G143" s="86" t="b">
        <v>0</v>
      </c>
    </row>
    <row r="144" spans="1:7" ht="15">
      <c r="A144" s="86" t="s">
        <v>5625</v>
      </c>
      <c r="B144" s="86">
        <v>8</v>
      </c>
      <c r="C144" s="121">
        <v>0.0012724057583542705</v>
      </c>
      <c r="D144" s="86" t="s">
        <v>5715</v>
      </c>
      <c r="E144" s="86" t="b">
        <v>0</v>
      </c>
      <c r="F144" s="86" t="b">
        <v>0</v>
      </c>
      <c r="G144" s="86" t="b">
        <v>0</v>
      </c>
    </row>
    <row r="145" spans="1:7" ht="15">
      <c r="A145" s="86" t="s">
        <v>626</v>
      </c>
      <c r="B145" s="86">
        <v>8</v>
      </c>
      <c r="C145" s="121">
        <v>0.0012724057583542705</v>
      </c>
      <c r="D145" s="86" t="s">
        <v>5715</v>
      </c>
      <c r="E145" s="86" t="b">
        <v>0</v>
      </c>
      <c r="F145" s="86" t="b">
        <v>0</v>
      </c>
      <c r="G145" s="86" t="b">
        <v>0</v>
      </c>
    </row>
    <row r="146" spans="1:7" ht="15">
      <c r="A146" s="86" t="s">
        <v>5626</v>
      </c>
      <c r="B146" s="86">
        <v>8</v>
      </c>
      <c r="C146" s="121">
        <v>0.0012724057583542705</v>
      </c>
      <c r="D146" s="86" t="s">
        <v>5715</v>
      </c>
      <c r="E146" s="86" t="b">
        <v>0</v>
      </c>
      <c r="F146" s="86" t="b">
        <v>0</v>
      </c>
      <c r="G146" s="86" t="b">
        <v>0</v>
      </c>
    </row>
    <row r="147" spans="1:7" ht="15">
      <c r="A147" s="86" t="s">
        <v>5627</v>
      </c>
      <c r="B147" s="86">
        <v>8</v>
      </c>
      <c r="C147" s="121">
        <v>0.0012724057583542705</v>
      </c>
      <c r="D147" s="86" t="s">
        <v>5715</v>
      </c>
      <c r="E147" s="86" t="b">
        <v>0</v>
      </c>
      <c r="F147" s="86" t="b">
        <v>0</v>
      </c>
      <c r="G147" s="86" t="b">
        <v>0</v>
      </c>
    </row>
    <row r="148" spans="1:7" ht="15">
      <c r="A148" s="86" t="s">
        <v>5628</v>
      </c>
      <c r="B148" s="86">
        <v>8</v>
      </c>
      <c r="C148" s="121">
        <v>0.0012724057583542705</v>
      </c>
      <c r="D148" s="86" t="s">
        <v>5715</v>
      </c>
      <c r="E148" s="86" t="b">
        <v>0</v>
      </c>
      <c r="F148" s="86" t="b">
        <v>0</v>
      </c>
      <c r="G148" s="86" t="b">
        <v>0</v>
      </c>
    </row>
    <row r="149" spans="1:7" ht="15">
      <c r="A149" s="86" t="s">
        <v>5629</v>
      </c>
      <c r="B149" s="86">
        <v>8</v>
      </c>
      <c r="C149" s="121">
        <v>0.0012724057583542705</v>
      </c>
      <c r="D149" s="86" t="s">
        <v>5715</v>
      </c>
      <c r="E149" s="86" t="b">
        <v>0</v>
      </c>
      <c r="F149" s="86" t="b">
        <v>0</v>
      </c>
      <c r="G149" s="86" t="b">
        <v>0</v>
      </c>
    </row>
    <row r="150" spans="1:7" ht="15">
      <c r="A150" s="86" t="s">
        <v>5630</v>
      </c>
      <c r="B150" s="86">
        <v>8</v>
      </c>
      <c r="C150" s="121">
        <v>0.0012724057583542705</v>
      </c>
      <c r="D150" s="86" t="s">
        <v>5715</v>
      </c>
      <c r="E150" s="86" t="b">
        <v>0</v>
      </c>
      <c r="F150" s="86" t="b">
        <v>0</v>
      </c>
      <c r="G150" s="86" t="b">
        <v>0</v>
      </c>
    </row>
    <row r="151" spans="1:7" ht="15">
      <c r="A151" s="86" t="s">
        <v>5631</v>
      </c>
      <c r="B151" s="86">
        <v>8</v>
      </c>
      <c r="C151" s="121">
        <v>0.0012724057583542705</v>
      </c>
      <c r="D151" s="86" t="s">
        <v>5715</v>
      </c>
      <c r="E151" s="86" t="b">
        <v>0</v>
      </c>
      <c r="F151" s="86" t="b">
        <v>0</v>
      </c>
      <c r="G151" s="86" t="b">
        <v>0</v>
      </c>
    </row>
    <row r="152" spans="1:7" ht="15">
      <c r="A152" s="86" t="s">
        <v>5632</v>
      </c>
      <c r="B152" s="86">
        <v>8</v>
      </c>
      <c r="C152" s="121">
        <v>0.0012724057583542705</v>
      </c>
      <c r="D152" s="86" t="s">
        <v>5715</v>
      </c>
      <c r="E152" s="86" t="b">
        <v>0</v>
      </c>
      <c r="F152" s="86" t="b">
        <v>0</v>
      </c>
      <c r="G152" s="86" t="b">
        <v>0</v>
      </c>
    </row>
    <row r="153" spans="1:7" ht="15">
      <c r="A153" s="86" t="s">
        <v>5633</v>
      </c>
      <c r="B153" s="86">
        <v>8</v>
      </c>
      <c r="C153" s="121">
        <v>0.0012724057583542705</v>
      </c>
      <c r="D153" s="86" t="s">
        <v>5715</v>
      </c>
      <c r="E153" s="86" t="b">
        <v>0</v>
      </c>
      <c r="F153" s="86" t="b">
        <v>0</v>
      </c>
      <c r="G153" s="86" t="b">
        <v>0</v>
      </c>
    </row>
    <row r="154" spans="1:7" ht="15">
      <c r="A154" s="86" t="s">
        <v>5634</v>
      </c>
      <c r="B154" s="86">
        <v>8</v>
      </c>
      <c r="C154" s="121">
        <v>0.0012724057583542705</v>
      </c>
      <c r="D154" s="86" t="s">
        <v>5715</v>
      </c>
      <c r="E154" s="86" t="b">
        <v>0</v>
      </c>
      <c r="F154" s="86" t="b">
        <v>0</v>
      </c>
      <c r="G154" s="86" t="b">
        <v>0</v>
      </c>
    </row>
    <row r="155" spans="1:7" ht="15">
      <c r="A155" s="86" t="s">
        <v>5216</v>
      </c>
      <c r="B155" s="86">
        <v>7</v>
      </c>
      <c r="C155" s="121">
        <v>0.001149102099923478</v>
      </c>
      <c r="D155" s="86" t="s">
        <v>5715</v>
      </c>
      <c r="E155" s="86" t="b">
        <v>0</v>
      </c>
      <c r="F155" s="86" t="b">
        <v>0</v>
      </c>
      <c r="G155" s="86" t="b">
        <v>0</v>
      </c>
    </row>
    <row r="156" spans="1:7" ht="15">
      <c r="A156" s="86" t="s">
        <v>5217</v>
      </c>
      <c r="B156" s="86">
        <v>7</v>
      </c>
      <c r="C156" s="121">
        <v>0.001149102099923478</v>
      </c>
      <c r="D156" s="86" t="s">
        <v>5715</v>
      </c>
      <c r="E156" s="86" t="b">
        <v>0</v>
      </c>
      <c r="F156" s="86" t="b">
        <v>0</v>
      </c>
      <c r="G156" s="86" t="b">
        <v>0</v>
      </c>
    </row>
    <row r="157" spans="1:7" ht="15">
      <c r="A157" s="86" t="s">
        <v>5218</v>
      </c>
      <c r="B157" s="86">
        <v>7</v>
      </c>
      <c r="C157" s="121">
        <v>0.001149102099923478</v>
      </c>
      <c r="D157" s="86" t="s">
        <v>5715</v>
      </c>
      <c r="E157" s="86" t="b">
        <v>0</v>
      </c>
      <c r="F157" s="86" t="b">
        <v>0</v>
      </c>
      <c r="G157" s="86" t="b">
        <v>0</v>
      </c>
    </row>
    <row r="158" spans="1:7" ht="15">
      <c r="A158" s="86" t="s">
        <v>5219</v>
      </c>
      <c r="B158" s="86">
        <v>7</v>
      </c>
      <c r="C158" s="121">
        <v>0.001149102099923478</v>
      </c>
      <c r="D158" s="86" t="s">
        <v>5715</v>
      </c>
      <c r="E158" s="86" t="b">
        <v>0</v>
      </c>
      <c r="F158" s="86" t="b">
        <v>0</v>
      </c>
      <c r="G158" s="86" t="b">
        <v>0</v>
      </c>
    </row>
    <row r="159" spans="1:7" ht="15">
      <c r="A159" s="86" t="s">
        <v>5220</v>
      </c>
      <c r="B159" s="86">
        <v>7</v>
      </c>
      <c r="C159" s="121">
        <v>0.001149102099923478</v>
      </c>
      <c r="D159" s="86" t="s">
        <v>5715</v>
      </c>
      <c r="E159" s="86" t="b">
        <v>0</v>
      </c>
      <c r="F159" s="86" t="b">
        <v>0</v>
      </c>
      <c r="G159" s="86" t="b">
        <v>0</v>
      </c>
    </row>
    <row r="160" spans="1:7" ht="15">
      <c r="A160" s="86" t="s">
        <v>5221</v>
      </c>
      <c r="B160" s="86">
        <v>7</v>
      </c>
      <c r="C160" s="121">
        <v>0.001149102099923478</v>
      </c>
      <c r="D160" s="86" t="s">
        <v>5715</v>
      </c>
      <c r="E160" s="86" t="b">
        <v>0</v>
      </c>
      <c r="F160" s="86" t="b">
        <v>0</v>
      </c>
      <c r="G160" s="86" t="b">
        <v>0</v>
      </c>
    </row>
    <row r="161" spans="1:7" ht="15">
      <c r="A161" s="86" t="s">
        <v>5222</v>
      </c>
      <c r="B161" s="86">
        <v>7</v>
      </c>
      <c r="C161" s="121">
        <v>0.001149102099923478</v>
      </c>
      <c r="D161" s="86" t="s">
        <v>5715</v>
      </c>
      <c r="E161" s="86" t="b">
        <v>0</v>
      </c>
      <c r="F161" s="86" t="b">
        <v>0</v>
      </c>
      <c r="G161" s="86" t="b">
        <v>0</v>
      </c>
    </row>
    <row r="162" spans="1:7" ht="15">
      <c r="A162" s="86" t="s">
        <v>5227</v>
      </c>
      <c r="B162" s="86">
        <v>6</v>
      </c>
      <c r="C162" s="121">
        <v>0.0010203163317676226</v>
      </c>
      <c r="D162" s="86" t="s">
        <v>5715</v>
      </c>
      <c r="E162" s="86" t="b">
        <v>0</v>
      </c>
      <c r="F162" s="86" t="b">
        <v>0</v>
      </c>
      <c r="G162" s="86" t="b">
        <v>0</v>
      </c>
    </row>
    <row r="163" spans="1:7" ht="15">
      <c r="A163" s="86" t="s">
        <v>5228</v>
      </c>
      <c r="B163" s="86">
        <v>6</v>
      </c>
      <c r="C163" s="121">
        <v>0.0011133550385599867</v>
      </c>
      <c r="D163" s="86" t="s">
        <v>5715</v>
      </c>
      <c r="E163" s="86" t="b">
        <v>0</v>
      </c>
      <c r="F163" s="86" t="b">
        <v>0</v>
      </c>
      <c r="G163" s="86" t="b">
        <v>0</v>
      </c>
    </row>
    <row r="164" spans="1:7" ht="15">
      <c r="A164" s="86" t="s">
        <v>5226</v>
      </c>
      <c r="B164" s="86">
        <v>6</v>
      </c>
      <c r="C164" s="121">
        <v>0.0011133550385599867</v>
      </c>
      <c r="D164" s="86" t="s">
        <v>5715</v>
      </c>
      <c r="E164" s="86" t="b">
        <v>0</v>
      </c>
      <c r="F164" s="86" t="b">
        <v>1</v>
      </c>
      <c r="G164" s="86" t="b">
        <v>0</v>
      </c>
    </row>
    <row r="165" spans="1:7" ht="15">
      <c r="A165" s="86" t="s">
        <v>5223</v>
      </c>
      <c r="B165" s="86">
        <v>6</v>
      </c>
      <c r="C165" s="121">
        <v>0.0010203163317676226</v>
      </c>
      <c r="D165" s="86" t="s">
        <v>5715</v>
      </c>
      <c r="E165" s="86" t="b">
        <v>0</v>
      </c>
      <c r="F165" s="86" t="b">
        <v>0</v>
      </c>
      <c r="G165" s="86" t="b">
        <v>0</v>
      </c>
    </row>
    <row r="166" spans="1:7" ht="15">
      <c r="A166" s="86" t="s">
        <v>5635</v>
      </c>
      <c r="B166" s="86">
        <v>6</v>
      </c>
      <c r="C166" s="121">
        <v>0.0010203163317676226</v>
      </c>
      <c r="D166" s="86" t="s">
        <v>5715</v>
      </c>
      <c r="E166" s="86" t="b">
        <v>0</v>
      </c>
      <c r="F166" s="86" t="b">
        <v>0</v>
      </c>
      <c r="G166" s="86" t="b">
        <v>0</v>
      </c>
    </row>
    <row r="167" spans="1:7" ht="15">
      <c r="A167" s="86" t="s">
        <v>5148</v>
      </c>
      <c r="B167" s="86">
        <v>6</v>
      </c>
      <c r="C167" s="121">
        <v>0.0010203163317676226</v>
      </c>
      <c r="D167" s="86" t="s">
        <v>5715</v>
      </c>
      <c r="E167" s="86" t="b">
        <v>0</v>
      </c>
      <c r="F167" s="86" t="b">
        <v>0</v>
      </c>
      <c r="G167" s="86" t="b">
        <v>0</v>
      </c>
    </row>
    <row r="168" spans="1:7" ht="15">
      <c r="A168" s="86" t="s">
        <v>5636</v>
      </c>
      <c r="B168" s="86">
        <v>6</v>
      </c>
      <c r="C168" s="121">
        <v>0.0010203163317676226</v>
      </c>
      <c r="D168" s="86" t="s">
        <v>5715</v>
      </c>
      <c r="E168" s="86" t="b">
        <v>0</v>
      </c>
      <c r="F168" s="86" t="b">
        <v>0</v>
      </c>
      <c r="G168" s="86" t="b">
        <v>0</v>
      </c>
    </row>
    <row r="169" spans="1:7" ht="15">
      <c r="A169" s="86" t="s">
        <v>5637</v>
      </c>
      <c r="B169" s="86">
        <v>6</v>
      </c>
      <c r="C169" s="121">
        <v>0.0010203163317676226</v>
      </c>
      <c r="D169" s="86" t="s">
        <v>5715</v>
      </c>
      <c r="E169" s="86" t="b">
        <v>0</v>
      </c>
      <c r="F169" s="86" t="b">
        <v>0</v>
      </c>
      <c r="G169" s="86" t="b">
        <v>0</v>
      </c>
    </row>
    <row r="170" spans="1:7" ht="15">
      <c r="A170" s="86" t="s">
        <v>5638</v>
      </c>
      <c r="B170" s="86">
        <v>6</v>
      </c>
      <c r="C170" s="121">
        <v>0.0010203163317676226</v>
      </c>
      <c r="D170" s="86" t="s">
        <v>5715</v>
      </c>
      <c r="E170" s="86" t="b">
        <v>0</v>
      </c>
      <c r="F170" s="86" t="b">
        <v>0</v>
      </c>
      <c r="G170" s="86" t="b">
        <v>0</v>
      </c>
    </row>
    <row r="171" spans="1:7" ht="15">
      <c r="A171" s="86" t="s">
        <v>5639</v>
      </c>
      <c r="B171" s="86">
        <v>6</v>
      </c>
      <c r="C171" s="121">
        <v>0.0010203163317676226</v>
      </c>
      <c r="D171" s="86" t="s">
        <v>5715</v>
      </c>
      <c r="E171" s="86" t="b">
        <v>0</v>
      </c>
      <c r="F171" s="86" t="b">
        <v>0</v>
      </c>
      <c r="G171" s="86" t="b">
        <v>0</v>
      </c>
    </row>
    <row r="172" spans="1:7" ht="15">
      <c r="A172" s="86" t="s">
        <v>5640</v>
      </c>
      <c r="B172" s="86">
        <v>6</v>
      </c>
      <c r="C172" s="121">
        <v>0.0010203163317676226</v>
      </c>
      <c r="D172" s="86" t="s">
        <v>5715</v>
      </c>
      <c r="E172" s="86" t="b">
        <v>0</v>
      </c>
      <c r="F172" s="86" t="b">
        <v>0</v>
      </c>
      <c r="G172" s="86" t="b">
        <v>0</v>
      </c>
    </row>
    <row r="173" spans="1:7" ht="15">
      <c r="A173" s="86" t="s">
        <v>5641</v>
      </c>
      <c r="B173" s="86">
        <v>6</v>
      </c>
      <c r="C173" s="121">
        <v>0.0010203163317676226</v>
      </c>
      <c r="D173" s="86" t="s">
        <v>5715</v>
      </c>
      <c r="E173" s="86" t="b">
        <v>0</v>
      </c>
      <c r="F173" s="86" t="b">
        <v>0</v>
      </c>
      <c r="G173" s="86" t="b">
        <v>0</v>
      </c>
    </row>
    <row r="174" spans="1:7" ht="15">
      <c r="A174" s="86" t="s">
        <v>5642</v>
      </c>
      <c r="B174" s="86">
        <v>6</v>
      </c>
      <c r="C174" s="121">
        <v>0.0010203163317676226</v>
      </c>
      <c r="D174" s="86" t="s">
        <v>5715</v>
      </c>
      <c r="E174" s="86" t="b">
        <v>0</v>
      </c>
      <c r="F174" s="86" t="b">
        <v>0</v>
      </c>
      <c r="G174" s="86" t="b">
        <v>0</v>
      </c>
    </row>
    <row r="175" spans="1:7" ht="15">
      <c r="A175" s="86" t="s">
        <v>627</v>
      </c>
      <c r="B175" s="86">
        <v>6</v>
      </c>
      <c r="C175" s="121">
        <v>0.0010203163317676226</v>
      </c>
      <c r="D175" s="86" t="s">
        <v>5715</v>
      </c>
      <c r="E175" s="86" t="b">
        <v>0</v>
      </c>
      <c r="F175" s="86" t="b">
        <v>0</v>
      </c>
      <c r="G175" s="86" t="b">
        <v>0</v>
      </c>
    </row>
    <row r="176" spans="1:7" ht="15">
      <c r="A176" s="86" t="s">
        <v>5643</v>
      </c>
      <c r="B176" s="86">
        <v>6</v>
      </c>
      <c r="C176" s="121">
        <v>0.0011793670515619064</v>
      </c>
      <c r="D176" s="86" t="s">
        <v>5715</v>
      </c>
      <c r="E176" s="86" t="b">
        <v>0</v>
      </c>
      <c r="F176" s="86" t="b">
        <v>0</v>
      </c>
      <c r="G176" s="86" t="b">
        <v>0</v>
      </c>
    </row>
    <row r="177" spans="1:7" ht="15">
      <c r="A177" s="86" t="s">
        <v>5229</v>
      </c>
      <c r="B177" s="86">
        <v>4</v>
      </c>
      <c r="C177" s="121">
        <v>0.0007422366923733245</v>
      </c>
      <c r="D177" s="86" t="s">
        <v>5715</v>
      </c>
      <c r="E177" s="86" t="b">
        <v>0</v>
      </c>
      <c r="F177" s="86" t="b">
        <v>0</v>
      </c>
      <c r="G177" s="86" t="b">
        <v>0</v>
      </c>
    </row>
    <row r="178" spans="1:7" ht="15">
      <c r="A178" s="86" t="s">
        <v>5644</v>
      </c>
      <c r="B178" s="86">
        <v>4</v>
      </c>
      <c r="C178" s="121">
        <v>0.0007422366923733245</v>
      </c>
      <c r="D178" s="86" t="s">
        <v>5715</v>
      </c>
      <c r="E178" s="86" t="b">
        <v>0</v>
      </c>
      <c r="F178" s="86" t="b">
        <v>0</v>
      </c>
      <c r="G178" s="86" t="b">
        <v>0</v>
      </c>
    </row>
    <row r="179" spans="1:7" ht="15">
      <c r="A179" s="86" t="s">
        <v>5645</v>
      </c>
      <c r="B179" s="86">
        <v>4</v>
      </c>
      <c r="C179" s="121">
        <v>0.0007422366923733245</v>
      </c>
      <c r="D179" s="86" t="s">
        <v>5715</v>
      </c>
      <c r="E179" s="86" t="b">
        <v>0</v>
      </c>
      <c r="F179" s="86" t="b">
        <v>0</v>
      </c>
      <c r="G179" s="86" t="b">
        <v>0</v>
      </c>
    </row>
    <row r="180" spans="1:7" ht="15">
      <c r="A180" s="86" t="s">
        <v>5230</v>
      </c>
      <c r="B180" s="86">
        <v>4</v>
      </c>
      <c r="C180" s="121">
        <v>0.0007422366923733245</v>
      </c>
      <c r="D180" s="86" t="s">
        <v>5715</v>
      </c>
      <c r="E180" s="86" t="b">
        <v>1</v>
      </c>
      <c r="F180" s="86" t="b">
        <v>0</v>
      </c>
      <c r="G180" s="86" t="b">
        <v>0</v>
      </c>
    </row>
    <row r="181" spans="1:7" ht="15">
      <c r="A181" s="86" t="s">
        <v>5646</v>
      </c>
      <c r="B181" s="86">
        <v>4</v>
      </c>
      <c r="C181" s="121">
        <v>0.0007422366923733245</v>
      </c>
      <c r="D181" s="86" t="s">
        <v>5715</v>
      </c>
      <c r="E181" s="86" t="b">
        <v>0</v>
      </c>
      <c r="F181" s="86" t="b">
        <v>0</v>
      </c>
      <c r="G181" s="86" t="b">
        <v>0</v>
      </c>
    </row>
    <row r="182" spans="1:7" ht="15">
      <c r="A182" s="86" t="s">
        <v>5232</v>
      </c>
      <c r="B182" s="86">
        <v>4</v>
      </c>
      <c r="C182" s="121">
        <v>0.0007422366923733245</v>
      </c>
      <c r="D182" s="86" t="s">
        <v>5715</v>
      </c>
      <c r="E182" s="86" t="b">
        <v>0</v>
      </c>
      <c r="F182" s="86" t="b">
        <v>0</v>
      </c>
      <c r="G182" s="86" t="b">
        <v>0</v>
      </c>
    </row>
    <row r="183" spans="1:7" ht="15">
      <c r="A183" s="86" t="s">
        <v>5233</v>
      </c>
      <c r="B183" s="86">
        <v>4</v>
      </c>
      <c r="C183" s="121">
        <v>0.0007422366923733245</v>
      </c>
      <c r="D183" s="86" t="s">
        <v>5715</v>
      </c>
      <c r="E183" s="86" t="b">
        <v>0</v>
      </c>
      <c r="F183" s="86" t="b">
        <v>0</v>
      </c>
      <c r="G183" s="86" t="b">
        <v>0</v>
      </c>
    </row>
    <row r="184" spans="1:7" ht="15">
      <c r="A184" s="86" t="s">
        <v>5234</v>
      </c>
      <c r="B184" s="86">
        <v>4</v>
      </c>
      <c r="C184" s="121">
        <v>0.0007422366923733245</v>
      </c>
      <c r="D184" s="86" t="s">
        <v>5715</v>
      </c>
      <c r="E184" s="86" t="b">
        <v>0</v>
      </c>
      <c r="F184" s="86" t="b">
        <v>0</v>
      </c>
      <c r="G184" s="86" t="b">
        <v>0</v>
      </c>
    </row>
    <row r="185" spans="1:7" ht="15">
      <c r="A185" s="86" t="s">
        <v>5235</v>
      </c>
      <c r="B185" s="86">
        <v>4</v>
      </c>
      <c r="C185" s="121">
        <v>0.0007422366923733245</v>
      </c>
      <c r="D185" s="86" t="s">
        <v>5715</v>
      </c>
      <c r="E185" s="86" t="b">
        <v>0</v>
      </c>
      <c r="F185" s="86" t="b">
        <v>0</v>
      </c>
      <c r="G185" s="86" t="b">
        <v>0</v>
      </c>
    </row>
    <row r="186" spans="1:7" ht="15">
      <c r="A186" s="86" t="s">
        <v>5236</v>
      </c>
      <c r="B186" s="86">
        <v>4</v>
      </c>
      <c r="C186" s="121">
        <v>0.0007422366923733245</v>
      </c>
      <c r="D186" s="86" t="s">
        <v>5715</v>
      </c>
      <c r="E186" s="86" t="b">
        <v>0</v>
      </c>
      <c r="F186" s="86" t="b">
        <v>0</v>
      </c>
      <c r="G186" s="86" t="b">
        <v>0</v>
      </c>
    </row>
    <row r="187" spans="1:7" ht="15">
      <c r="A187" s="86" t="s">
        <v>5237</v>
      </c>
      <c r="B187" s="86">
        <v>4</v>
      </c>
      <c r="C187" s="121">
        <v>0.0007422366923733245</v>
      </c>
      <c r="D187" s="86" t="s">
        <v>5715</v>
      </c>
      <c r="E187" s="86" t="b">
        <v>0</v>
      </c>
      <c r="F187" s="86" t="b">
        <v>0</v>
      </c>
      <c r="G187" s="86" t="b">
        <v>0</v>
      </c>
    </row>
    <row r="188" spans="1:7" ht="15">
      <c r="A188" s="86" t="s">
        <v>5238</v>
      </c>
      <c r="B188" s="86">
        <v>4</v>
      </c>
      <c r="C188" s="121">
        <v>0.0007422366923733245</v>
      </c>
      <c r="D188" s="86" t="s">
        <v>5715</v>
      </c>
      <c r="E188" s="86" t="b">
        <v>0</v>
      </c>
      <c r="F188" s="86" t="b">
        <v>0</v>
      </c>
      <c r="G188" s="86" t="b">
        <v>0</v>
      </c>
    </row>
    <row r="189" spans="1:7" ht="15">
      <c r="A189" s="86" t="s">
        <v>5647</v>
      </c>
      <c r="B189" s="86">
        <v>3</v>
      </c>
      <c r="C189" s="121">
        <v>0.0005896835257809532</v>
      </c>
      <c r="D189" s="86" t="s">
        <v>5715</v>
      </c>
      <c r="E189" s="86" t="b">
        <v>0</v>
      </c>
      <c r="F189" s="86" t="b">
        <v>0</v>
      </c>
      <c r="G189" s="86" t="b">
        <v>0</v>
      </c>
    </row>
    <row r="190" spans="1:7" ht="15">
      <c r="A190" s="86" t="s">
        <v>622</v>
      </c>
      <c r="B190" s="86">
        <v>3</v>
      </c>
      <c r="C190" s="121">
        <v>0.0005896835257809532</v>
      </c>
      <c r="D190" s="86" t="s">
        <v>5715</v>
      </c>
      <c r="E190" s="86" t="b">
        <v>0</v>
      </c>
      <c r="F190" s="86" t="b">
        <v>0</v>
      </c>
      <c r="G190" s="86" t="b">
        <v>0</v>
      </c>
    </row>
    <row r="191" spans="1:7" ht="15">
      <c r="A191" s="86" t="s">
        <v>5648</v>
      </c>
      <c r="B191" s="86">
        <v>3</v>
      </c>
      <c r="C191" s="121">
        <v>0.0005896835257809532</v>
      </c>
      <c r="D191" s="86" t="s">
        <v>5715</v>
      </c>
      <c r="E191" s="86" t="b">
        <v>0</v>
      </c>
      <c r="F191" s="86" t="b">
        <v>0</v>
      </c>
      <c r="G191" s="86" t="b">
        <v>0</v>
      </c>
    </row>
    <row r="192" spans="1:7" ht="15">
      <c r="A192" s="86" t="s">
        <v>5649</v>
      </c>
      <c r="B192" s="86">
        <v>3</v>
      </c>
      <c r="C192" s="121">
        <v>0.0005896835257809532</v>
      </c>
      <c r="D192" s="86" t="s">
        <v>5715</v>
      </c>
      <c r="E192" s="86" t="b">
        <v>0</v>
      </c>
      <c r="F192" s="86" t="b">
        <v>0</v>
      </c>
      <c r="G192" s="86" t="b">
        <v>0</v>
      </c>
    </row>
    <row r="193" spans="1:7" ht="15">
      <c r="A193" s="86" t="s">
        <v>5650</v>
      </c>
      <c r="B193" s="86">
        <v>3</v>
      </c>
      <c r="C193" s="121">
        <v>0.0005896835257809532</v>
      </c>
      <c r="D193" s="86" t="s">
        <v>5715</v>
      </c>
      <c r="E193" s="86" t="b">
        <v>0</v>
      </c>
      <c r="F193" s="86" t="b">
        <v>0</v>
      </c>
      <c r="G193" s="86" t="b">
        <v>0</v>
      </c>
    </row>
    <row r="194" spans="1:7" ht="15">
      <c r="A194" s="86" t="s">
        <v>5651</v>
      </c>
      <c r="B194" s="86">
        <v>3</v>
      </c>
      <c r="C194" s="121">
        <v>0.0005896835257809532</v>
      </c>
      <c r="D194" s="86" t="s">
        <v>5715</v>
      </c>
      <c r="E194" s="86" t="b">
        <v>0</v>
      </c>
      <c r="F194" s="86" t="b">
        <v>0</v>
      </c>
      <c r="G194" s="86" t="b">
        <v>0</v>
      </c>
    </row>
    <row r="195" spans="1:7" ht="15">
      <c r="A195" s="86" t="s">
        <v>5652</v>
      </c>
      <c r="B195" s="86">
        <v>3</v>
      </c>
      <c r="C195" s="121">
        <v>0.0005896835257809532</v>
      </c>
      <c r="D195" s="86" t="s">
        <v>5715</v>
      </c>
      <c r="E195" s="86" t="b">
        <v>0</v>
      </c>
      <c r="F195" s="86" t="b">
        <v>0</v>
      </c>
      <c r="G195" s="86" t="b">
        <v>0</v>
      </c>
    </row>
    <row r="196" spans="1:7" ht="15">
      <c r="A196" s="86" t="s">
        <v>5653</v>
      </c>
      <c r="B196" s="86">
        <v>3</v>
      </c>
      <c r="C196" s="121">
        <v>0.0005896835257809532</v>
      </c>
      <c r="D196" s="86" t="s">
        <v>5715</v>
      </c>
      <c r="E196" s="86" t="b">
        <v>0</v>
      </c>
      <c r="F196" s="86" t="b">
        <v>0</v>
      </c>
      <c r="G196" s="86" t="b">
        <v>0</v>
      </c>
    </row>
    <row r="197" spans="1:7" ht="15">
      <c r="A197" s="86" t="s">
        <v>5654</v>
      </c>
      <c r="B197" s="86">
        <v>3</v>
      </c>
      <c r="C197" s="121">
        <v>0.0005896835257809532</v>
      </c>
      <c r="D197" s="86" t="s">
        <v>5715</v>
      </c>
      <c r="E197" s="86" t="b">
        <v>0</v>
      </c>
      <c r="F197" s="86" t="b">
        <v>0</v>
      </c>
      <c r="G197" s="86" t="b">
        <v>0</v>
      </c>
    </row>
    <row r="198" spans="1:7" ht="15">
      <c r="A198" s="86" t="s">
        <v>5655</v>
      </c>
      <c r="B198" s="86">
        <v>3</v>
      </c>
      <c r="C198" s="121">
        <v>0.0005896835257809532</v>
      </c>
      <c r="D198" s="86" t="s">
        <v>5715</v>
      </c>
      <c r="E198" s="86" t="b">
        <v>0</v>
      </c>
      <c r="F198" s="86" t="b">
        <v>0</v>
      </c>
      <c r="G198" s="86" t="b">
        <v>0</v>
      </c>
    </row>
    <row r="199" spans="1:7" ht="15">
      <c r="A199" s="86" t="s">
        <v>5656</v>
      </c>
      <c r="B199" s="86">
        <v>3</v>
      </c>
      <c r="C199" s="121">
        <v>0.0005896835257809532</v>
      </c>
      <c r="D199" s="86" t="s">
        <v>5715</v>
      </c>
      <c r="E199" s="86" t="b">
        <v>0</v>
      </c>
      <c r="F199" s="86" t="b">
        <v>0</v>
      </c>
      <c r="G199" s="86" t="b">
        <v>0</v>
      </c>
    </row>
    <row r="200" spans="1:7" ht="15">
      <c r="A200" s="86" t="s">
        <v>5657</v>
      </c>
      <c r="B200" s="86">
        <v>3</v>
      </c>
      <c r="C200" s="121">
        <v>0.0005896835257809532</v>
      </c>
      <c r="D200" s="86" t="s">
        <v>5715</v>
      </c>
      <c r="E200" s="86" t="b">
        <v>0</v>
      </c>
      <c r="F200" s="86" t="b">
        <v>0</v>
      </c>
      <c r="G200" s="86" t="b">
        <v>0</v>
      </c>
    </row>
    <row r="201" spans="1:7" ht="15">
      <c r="A201" s="86" t="s">
        <v>5658</v>
      </c>
      <c r="B201" s="86">
        <v>3</v>
      </c>
      <c r="C201" s="121">
        <v>0.0005896835257809532</v>
      </c>
      <c r="D201" s="86" t="s">
        <v>5715</v>
      </c>
      <c r="E201" s="86" t="b">
        <v>0</v>
      </c>
      <c r="F201" s="86" t="b">
        <v>0</v>
      </c>
      <c r="G201" s="86" t="b">
        <v>0</v>
      </c>
    </row>
    <row r="202" spans="1:7" ht="15">
      <c r="A202" s="86" t="s">
        <v>5659</v>
      </c>
      <c r="B202" s="86">
        <v>2</v>
      </c>
      <c r="C202" s="121">
        <v>0.0004241352527847569</v>
      </c>
      <c r="D202" s="86" t="s">
        <v>5715</v>
      </c>
      <c r="E202" s="86" t="b">
        <v>0</v>
      </c>
      <c r="F202" s="86" t="b">
        <v>0</v>
      </c>
      <c r="G202" s="86" t="b">
        <v>0</v>
      </c>
    </row>
    <row r="203" spans="1:7" ht="15">
      <c r="A203" s="86" t="s">
        <v>5660</v>
      </c>
      <c r="B203" s="86">
        <v>2</v>
      </c>
      <c r="C203" s="121">
        <v>0.0004241352527847569</v>
      </c>
      <c r="D203" s="86" t="s">
        <v>5715</v>
      </c>
      <c r="E203" s="86" t="b">
        <v>0</v>
      </c>
      <c r="F203" s="86" t="b">
        <v>0</v>
      </c>
      <c r="G203" s="86" t="b">
        <v>0</v>
      </c>
    </row>
    <row r="204" spans="1:7" ht="15">
      <c r="A204" s="86" t="s">
        <v>5661</v>
      </c>
      <c r="B204" s="86">
        <v>2</v>
      </c>
      <c r="C204" s="121">
        <v>0.0004241352527847569</v>
      </c>
      <c r="D204" s="86" t="s">
        <v>5715</v>
      </c>
      <c r="E204" s="86" t="b">
        <v>0</v>
      </c>
      <c r="F204" s="86" t="b">
        <v>0</v>
      </c>
      <c r="G204" s="86" t="b">
        <v>0</v>
      </c>
    </row>
    <row r="205" spans="1:7" ht="15">
      <c r="A205" s="86" t="s">
        <v>5662</v>
      </c>
      <c r="B205" s="86">
        <v>2</v>
      </c>
      <c r="C205" s="121">
        <v>0.0004241352527847569</v>
      </c>
      <c r="D205" s="86" t="s">
        <v>5715</v>
      </c>
      <c r="E205" s="86" t="b">
        <v>0</v>
      </c>
      <c r="F205" s="86" t="b">
        <v>0</v>
      </c>
      <c r="G205" s="86" t="b">
        <v>0</v>
      </c>
    </row>
    <row r="206" spans="1:7" ht="15">
      <c r="A206" s="86" t="s">
        <v>5663</v>
      </c>
      <c r="B206" s="86">
        <v>2</v>
      </c>
      <c r="C206" s="121">
        <v>0.0004241352527847569</v>
      </c>
      <c r="D206" s="86" t="s">
        <v>5715</v>
      </c>
      <c r="E206" s="86" t="b">
        <v>0</v>
      </c>
      <c r="F206" s="86" t="b">
        <v>0</v>
      </c>
      <c r="G206" s="86" t="b">
        <v>0</v>
      </c>
    </row>
    <row r="207" spans="1:7" ht="15">
      <c r="A207" s="86" t="s">
        <v>5664</v>
      </c>
      <c r="B207" s="86">
        <v>2</v>
      </c>
      <c r="C207" s="121">
        <v>0.0004241352527847569</v>
      </c>
      <c r="D207" s="86" t="s">
        <v>5715</v>
      </c>
      <c r="E207" s="86" t="b">
        <v>0</v>
      </c>
      <c r="F207" s="86" t="b">
        <v>0</v>
      </c>
      <c r="G207" s="86" t="b">
        <v>0</v>
      </c>
    </row>
    <row r="208" spans="1:7" ht="15">
      <c r="A208" s="86" t="s">
        <v>5665</v>
      </c>
      <c r="B208" s="86">
        <v>2</v>
      </c>
      <c r="C208" s="121">
        <v>0.0004241352527847569</v>
      </c>
      <c r="D208" s="86" t="s">
        <v>5715</v>
      </c>
      <c r="E208" s="86" t="b">
        <v>0</v>
      </c>
      <c r="F208" s="86" t="b">
        <v>0</v>
      </c>
      <c r="G208" s="86" t="b">
        <v>0</v>
      </c>
    </row>
    <row r="209" spans="1:7" ht="15">
      <c r="A209" s="86" t="s">
        <v>5666</v>
      </c>
      <c r="B209" s="86">
        <v>2</v>
      </c>
      <c r="C209" s="121">
        <v>0.0004241352527847569</v>
      </c>
      <c r="D209" s="86" t="s">
        <v>5715</v>
      </c>
      <c r="E209" s="86" t="b">
        <v>0</v>
      </c>
      <c r="F209" s="86" t="b">
        <v>0</v>
      </c>
      <c r="G209" s="86" t="b">
        <v>0</v>
      </c>
    </row>
    <row r="210" spans="1:7" ht="15">
      <c r="A210" s="86" t="s">
        <v>5667</v>
      </c>
      <c r="B210" s="86">
        <v>2</v>
      </c>
      <c r="C210" s="121">
        <v>0.0004241352527847569</v>
      </c>
      <c r="D210" s="86" t="s">
        <v>5715</v>
      </c>
      <c r="E210" s="86" t="b">
        <v>0</v>
      </c>
      <c r="F210" s="86" t="b">
        <v>0</v>
      </c>
      <c r="G210" s="86" t="b">
        <v>0</v>
      </c>
    </row>
    <row r="211" spans="1:7" ht="15">
      <c r="A211" s="86" t="s">
        <v>5668</v>
      </c>
      <c r="B211" s="86">
        <v>2</v>
      </c>
      <c r="C211" s="121">
        <v>0.0004241352527847569</v>
      </c>
      <c r="D211" s="86" t="s">
        <v>5715</v>
      </c>
      <c r="E211" s="86" t="b">
        <v>0</v>
      </c>
      <c r="F211" s="86" t="b">
        <v>0</v>
      </c>
      <c r="G211" s="86" t="b">
        <v>0</v>
      </c>
    </row>
    <row r="212" spans="1:7" ht="15">
      <c r="A212" s="86" t="s">
        <v>5669</v>
      </c>
      <c r="B212" s="86">
        <v>2</v>
      </c>
      <c r="C212" s="121">
        <v>0.0004241352527847569</v>
      </c>
      <c r="D212" s="86" t="s">
        <v>5715</v>
      </c>
      <c r="E212" s="86" t="b">
        <v>0</v>
      </c>
      <c r="F212" s="86" t="b">
        <v>0</v>
      </c>
      <c r="G212" s="86" t="b">
        <v>0</v>
      </c>
    </row>
    <row r="213" spans="1:7" ht="15">
      <c r="A213" s="86" t="s">
        <v>5670</v>
      </c>
      <c r="B213" s="86">
        <v>2</v>
      </c>
      <c r="C213" s="121">
        <v>0.0004241352527847569</v>
      </c>
      <c r="D213" s="86" t="s">
        <v>5715</v>
      </c>
      <c r="E213" s="86" t="b">
        <v>0</v>
      </c>
      <c r="F213" s="86" t="b">
        <v>0</v>
      </c>
      <c r="G213" s="86" t="b">
        <v>0</v>
      </c>
    </row>
    <row r="214" spans="1:7" ht="15">
      <c r="A214" s="86" t="s">
        <v>629</v>
      </c>
      <c r="B214" s="86">
        <v>2</v>
      </c>
      <c r="C214" s="121">
        <v>0.0004241352527847569</v>
      </c>
      <c r="D214" s="86" t="s">
        <v>5715</v>
      </c>
      <c r="E214" s="86" t="b">
        <v>0</v>
      </c>
      <c r="F214" s="86" t="b">
        <v>0</v>
      </c>
      <c r="G214" s="86" t="b">
        <v>0</v>
      </c>
    </row>
    <row r="215" spans="1:7" ht="15">
      <c r="A215" s="86" t="s">
        <v>5671</v>
      </c>
      <c r="B215" s="86">
        <v>2</v>
      </c>
      <c r="C215" s="121">
        <v>0.0004241352527847569</v>
      </c>
      <c r="D215" s="86" t="s">
        <v>5715</v>
      </c>
      <c r="E215" s="86" t="b">
        <v>0</v>
      </c>
      <c r="F215" s="86" t="b">
        <v>0</v>
      </c>
      <c r="G215" s="86" t="b">
        <v>0</v>
      </c>
    </row>
    <row r="216" spans="1:7" ht="15">
      <c r="A216" s="86" t="s">
        <v>5672</v>
      </c>
      <c r="B216" s="86">
        <v>2</v>
      </c>
      <c r="C216" s="121">
        <v>0.0004241352527847569</v>
      </c>
      <c r="D216" s="86" t="s">
        <v>5715</v>
      </c>
      <c r="E216" s="86" t="b">
        <v>0</v>
      </c>
      <c r="F216" s="86" t="b">
        <v>1</v>
      </c>
      <c r="G216" s="86" t="b">
        <v>0</v>
      </c>
    </row>
    <row r="217" spans="1:7" ht="15">
      <c r="A217" s="86" t="s">
        <v>5673</v>
      </c>
      <c r="B217" s="86">
        <v>2</v>
      </c>
      <c r="C217" s="121">
        <v>0.0004241352527847569</v>
      </c>
      <c r="D217" s="86" t="s">
        <v>5715</v>
      </c>
      <c r="E217" s="86" t="b">
        <v>0</v>
      </c>
      <c r="F217" s="86" t="b">
        <v>0</v>
      </c>
      <c r="G217" s="86" t="b">
        <v>0</v>
      </c>
    </row>
    <row r="218" spans="1:7" ht="15">
      <c r="A218" s="86" t="s">
        <v>5674</v>
      </c>
      <c r="B218" s="86">
        <v>2</v>
      </c>
      <c r="C218" s="121">
        <v>0.0004241352527847569</v>
      </c>
      <c r="D218" s="86" t="s">
        <v>5715</v>
      </c>
      <c r="E218" s="86" t="b">
        <v>0</v>
      </c>
      <c r="F218" s="86" t="b">
        <v>0</v>
      </c>
      <c r="G218" s="86" t="b">
        <v>0</v>
      </c>
    </row>
    <row r="219" spans="1:7" ht="15">
      <c r="A219" s="86" t="s">
        <v>5675</v>
      </c>
      <c r="B219" s="86">
        <v>2</v>
      </c>
      <c r="C219" s="121">
        <v>0.0004241352527847569</v>
      </c>
      <c r="D219" s="86" t="s">
        <v>5715</v>
      </c>
      <c r="E219" s="86" t="b">
        <v>0</v>
      </c>
      <c r="F219" s="86" t="b">
        <v>0</v>
      </c>
      <c r="G219" s="86" t="b">
        <v>0</v>
      </c>
    </row>
    <row r="220" spans="1:7" ht="15">
      <c r="A220" s="86" t="s">
        <v>5676</v>
      </c>
      <c r="B220" s="86">
        <v>2</v>
      </c>
      <c r="C220" s="121">
        <v>0.0004241352527847569</v>
      </c>
      <c r="D220" s="86" t="s">
        <v>5715</v>
      </c>
      <c r="E220" s="86" t="b">
        <v>0</v>
      </c>
      <c r="F220" s="86" t="b">
        <v>0</v>
      </c>
      <c r="G220" s="86" t="b">
        <v>0</v>
      </c>
    </row>
    <row r="221" spans="1:7" ht="15">
      <c r="A221" s="86" t="s">
        <v>5677</v>
      </c>
      <c r="B221" s="86">
        <v>2</v>
      </c>
      <c r="C221" s="121">
        <v>0.0004241352527847569</v>
      </c>
      <c r="D221" s="86" t="s">
        <v>5715</v>
      </c>
      <c r="E221" s="86" t="b">
        <v>0</v>
      </c>
      <c r="F221" s="86" t="b">
        <v>0</v>
      </c>
      <c r="G221" s="86" t="b">
        <v>0</v>
      </c>
    </row>
    <row r="222" spans="1:7" ht="15">
      <c r="A222" s="86" t="s">
        <v>5678</v>
      </c>
      <c r="B222" s="86">
        <v>2</v>
      </c>
      <c r="C222" s="121">
        <v>0.0004241352527847569</v>
      </c>
      <c r="D222" s="86" t="s">
        <v>5715</v>
      </c>
      <c r="E222" s="86" t="b">
        <v>0</v>
      </c>
      <c r="F222" s="86" t="b">
        <v>0</v>
      </c>
      <c r="G222" s="86" t="b">
        <v>0</v>
      </c>
    </row>
    <row r="223" spans="1:7" ht="15">
      <c r="A223" s="86" t="s">
        <v>5679</v>
      </c>
      <c r="B223" s="86">
        <v>2</v>
      </c>
      <c r="C223" s="121">
        <v>0.0004241352527847569</v>
      </c>
      <c r="D223" s="86" t="s">
        <v>5715</v>
      </c>
      <c r="E223" s="86" t="b">
        <v>0</v>
      </c>
      <c r="F223" s="86" t="b">
        <v>0</v>
      </c>
      <c r="G223" s="86" t="b">
        <v>0</v>
      </c>
    </row>
    <row r="224" spans="1:7" ht="15">
      <c r="A224" s="86" t="s">
        <v>5680</v>
      </c>
      <c r="B224" s="86">
        <v>2</v>
      </c>
      <c r="C224" s="121">
        <v>0.0004241352527847569</v>
      </c>
      <c r="D224" s="86" t="s">
        <v>5715</v>
      </c>
      <c r="E224" s="86" t="b">
        <v>0</v>
      </c>
      <c r="F224" s="86" t="b">
        <v>0</v>
      </c>
      <c r="G224" s="86" t="b">
        <v>0</v>
      </c>
    </row>
    <row r="225" spans="1:7" ht="15">
      <c r="A225" s="86" t="s">
        <v>628</v>
      </c>
      <c r="B225" s="86">
        <v>2</v>
      </c>
      <c r="C225" s="121">
        <v>0.0004241352527847569</v>
      </c>
      <c r="D225" s="86" t="s">
        <v>5715</v>
      </c>
      <c r="E225" s="86" t="b">
        <v>0</v>
      </c>
      <c r="F225" s="86" t="b">
        <v>0</v>
      </c>
      <c r="G225" s="86" t="b">
        <v>0</v>
      </c>
    </row>
    <row r="226" spans="1:7" ht="15">
      <c r="A226" s="86" t="s">
        <v>5681</v>
      </c>
      <c r="B226" s="86">
        <v>2</v>
      </c>
      <c r="C226" s="121">
        <v>0.0004241352527847569</v>
      </c>
      <c r="D226" s="86" t="s">
        <v>5715</v>
      </c>
      <c r="E226" s="86" t="b">
        <v>0</v>
      </c>
      <c r="F226" s="86" t="b">
        <v>0</v>
      </c>
      <c r="G226" s="86" t="b">
        <v>0</v>
      </c>
    </row>
    <row r="227" spans="1:7" ht="15">
      <c r="A227" s="86" t="s">
        <v>5682</v>
      </c>
      <c r="B227" s="86">
        <v>2</v>
      </c>
      <c r="C227" s="121">
        <v>0.0004241352527847569</v>
      </c>
      <c r="D227" s="86" t="s">
        <v>5715</v>
      </c>
      <c r="E227" s="86" t="b">
        <v>0</v>
      </c>
      <c r="F227" s="86" t="b">
        <v>0</v>
      </c>
      <c r="G227" s="86" t="b">
        <v>0</v>
      </c>
    </row>
    <row r="228" spans="1:7" ht="15">
      <c r="A228" s="86" t="s">
        <v>5683</v>
      </c>
      <c r="B228" s="86">
        <v>2</v>
      </c>
      <c r="C228" s="121">
        <v>0.0004241352527847569</v>
      </c>
      <c r="D228" s="86" t="s">
        <v>5715</v>
      </c>
      <c r="E228" s="86" t="b">
        <v>0</v>
      </c>
      <c r="F228" s="86" t="b">
        <v>0</v>
      </c>
      <c r="G228" s="86" t="b">
        <v>0</v>
      </c>
    </row>
    <row r="229" spans="1:7" ht="15">
      <c r="A229" s="86" t="s">
        <v>5684</v>
      </c>
      <c r="B229" s="86">
        <v>2</v>
      </c>
      <c r="C229" s="121">
        <v>0.0004241352527847569</v>
      </c>
      <c r="D229" s="86" t="s">
        <v>5715</v>
      </c>
      <c r="E229" s="86" t="b">
        <v>0</v>
      </c>
      <c r="F229" s="86" t="b">
        <v>0</v>
      </c>
      <c r="G229" s="86" t="b">
        <v>0</v>
      </c>
    </row>
    <row r="230" spans="1:7" ht="15">
      <c r="A230" s="86" t="s">
        <v>5685</v>
      </c>
      <c r="B230" s="86">
        <v>2</v>
      </c>
      <c r="C230" s="121">
        <v>0.0004241352527847569</v>
      </c>
      <c r="D230" s="86" t="s">
        <v>5715</v>
      </c>
      <c r="E230" s="86" t="b">
        <v>1</v>
      </c>
      <c r="F230" s="86" t="b">
        <v>0</v>
      </c>
      <c r="G230" s="86" t="b">
        <v>0</v>
      </c>
    </row>
    <row r="231" spans="1:7" ht="15">
      <c r="A231" s="86" t="s">
        <v>5686</v>
      </c>
      <c r="B231" s="86">
        <v>2</v>
      </c>
      <c r="C231" s="121">
        <v>0.0004241352527847569</v>
      </c>
      <c r="D231" s="86" t="s">
        <v>5715</v>
      </c>
      <c r="E231" s="86" t="b">
        <v>1</v>
      </c>
      <c r="F231" s="86" t="b">
        <v>0</v>
      </c>
      <c r="G231" s="86" t="b">
        <v>0</v>
      </c>
    </row>
    <row r="232" spans="1:7" ht="15">
      <c r="A232" s="86" t="s">
        <v>5687</v>
      </c>
      <c r="B232" s="86">
        <v>2</v>
      </c>
      <c r="C232" s="121">
        <v>0.0004241352527847569</v>
      </c>
      <c r="D232" s="86" t="s">
        <v>5715</v>
      </c>
      <c r="E232" s="86" t="b">
        <v>0</v>
      </c>
      <c r="F232" s="86" t="b">
        <v>0</v>
      </c>
      <c r="G232" s="86" t="b">
        <v>0</v>
      </c>
    </row>
    <row r="233" spans="1:7" ht="15">
      <c r="A233" s="86" t="s">
        <v>5688</v>
      </c>
      <c r="B233" s="86">
        <v>2</v>
      </c>
      <c r="C233" s="121">
        <v>0.0004241352527847569</v>
      </c>
      <c r="D233" s="86" t="s">
        <v>5715</v>
      </c>
      <c r="E233" s="86" t="b">
        <v>0</v>
      </c>
      <c r="F233" s="86" t="b">
        <v>0</v>
      </c>
      <c r="G233" s="86" t="b">
        <v>0</v>
      </c>
    </row>
    <row r="234" spans="1:7" ht="15">
      <c r="A234" s="86" t="s">
        <v>5135</v>
      </c>
      <c r="B234" s="86">
        <v>2</v>
      </c>
      <c r="C234" s="121">
        <v>0.0004241352527847569</v>
      </c>
      <c r="D234" s="86" t="s">
        <v>5715</v>
      </c>
      <c r="E234" s="86" t="b">
        <v>0</v>
      </c>
      <c r="F234" s="86" t="b">
        <v>0</v>
      </c>
      <c r="G234" s="86" t="b">
        <v>0</v>
      </c>
    </row>
    <row r="235" spans="1:7" ht="15">
      <c r="A235" s="86" t="s">
        <v>5689</v>
      </c>
      <c r="B235" s="86">
        <v>2</v>
      </c>
      <c r="C235" s="121">
        <v>0.0004241352527847569</v>
      </c>
      <c r="D235" s="86" t="s">
        <v>5715</v>
      </c>
      <c r="E235" s="86" t="b">
        <v>0</v>
      </c>
      <c r="F235" s="86" t="b">
        <v>0</v>
      </c>
      <c r="G235" s="86" t="b">
        <v>0</v>
      </c>
    </row>
    <row r="236" spans="1:7" ht="15">
      <c r="A236" s="86" t="s">
        <v>5690</v>
      </c>
      <c r="B236" s="86">
        <v>2</v>
      </c>
      <c r="C236" s="121">
        <v>0.0004241352527847569</v>
      </c>
      <c r="D236" s="86" t="s">
        <v>5715</v>
      </c>
      <c r="E236" s="86" t="b">
        <v>1</v>
      </c>
      <c r="F236" s="86" t="b">
        <v>0</v>
      </c>
      <c r="G236" s="86" t="b">
        <v>0</v>
      </c>
    </row>
    <row r="237" spans="1:7" ht="15">
      <c r="A237" s="86" t="s">
        <v>5691</v>
      </c>
      <c r="B237" s="86">
        <v>2</v>
      </c>
      <c r="C237" s="121">
        <v>0.0004241352527847569</v>
      </c>
      <c r="D237" s="86" t="s">
        <v>5715</v>
      </c>
      <c r="E237" s="86" t="b">
        <v>0</v>
      </c>
      <c r="F237" s="86" t="b">
        <v>0</v>
      </c>
      <c r="G237" s="86" t="b">
        <v>0</v>
      </c>
    </row>
    <row r="238" spans="1:7" ht="15">
      <c r="A238" s="86" t="s">
        <v>5692</v>
      </c>
      <c r="B238" s="86">
        <v>2</v>
      </c>
      <c r="C238" s="121">
        <v>0.0004241352527847569</v>
      </c>
      <c r="D238" s="86" t="s">
        <v>5715</v>
      </c>
      <c r="E238" s="86" t="b">
        <v>0</v>
      </c>
      <c r="F238" s="86" t="b">
        <v>0</v>
      </c>
      <c r="G238" s="86" t="b">
        <v>0</v>
      </c>
    </row>
    <row r="239" spans="1:7" ht="15">
      <c r="A239" s="86" t="s">
        <v>5693</v>
      </c>
      <c r="B239" s="86">
        <v>2</v>
      </c>
      <c r="C239" s="121">
        <v>0.0004241352527847569</v>
      </c>
      <c r="D239" s="86" t="s">
        <v>5715</v>
      </c>
      <c r="E239" s="86" t="b">
        <v>1</v>
      </c>
      <c r="F239" s="86" t="b">
        <v>0</v>
      </c>
      <c r="G239" s="86" t="b">
        <v>0</v>
      </c>
    </row>
    <row r="240" spans="1:7" ht="15">
      <c r="A240" s="86" t="s">
        <v>5694</v>
      </c>
      <c r="B240" s="86">
        <v>2</v>
      </c>
      <c r="C240" s="121">
        <v>0.0004241352527847569</v>
      </c>
      <c r="D240" s="86" t="s">
        <v>5715</v>
      </c>
      <c r="E240" s="86" t="b">
        <v>0</v>
      </c>
      <c r="F240" s="86" t="b">
        <v>0</v>
      </c>
      <c r="G240" s="86" t="b">
        <v>0</v>
      </c>
    </row>
    <row r="241" spans="1:7" ht="15">
      <c r="A241" s="86" t="s">
        <v>5695</v>
      </c>
      <c r="B241" s="86">
        <v>2</v>
      </c>
      <c r="C241" s="121">
        <v>0.0004241352527847569</v>
      </c>
      <c r="D241" s="86" t="s">
        <v>5715</v>
      </c>
      <c r="E241" s="86" t="b">
        <v>0</v>
      </c>
      <c r="F241" s="86" t="b">
        <v>0</v>
      </c>
      <c r="G241" s="86" t="b">
        <v>0</v>
      </c>
    </row>
    <row r="242" spans="1:7" ht="15">
      <c r="A242" s="86" t="s">
        <v>5696</v>
      </c>
      <c r="B242" s="86">
        <v>2</v>
      </c>
      <c r="C242" s="121">
        <v>0.0004241352527847569</v>
      </c>
      <c r="D242" s="86" t="s">
        <v>5715</v>
      </c>
      <c r="E242" s="86" t="b">
        <v>0</v>
      </c>
      <c r="F242" s="86" t="b">
        <v>0</v>
      </c>
      <c r="G242" s="86" t="b">
        <v>0</v>
      </c>
    </row>
    <row r="243" spans="1:7" ht="15">
      <c r="A243" s="86" t="s">
        <v>5697</v>
      </c>
      <c r="B243" s="86">
        <v>2</v>
      </c>
      <c r="C243" s="121">
        <v>0.0004241352527847569</v>
      </c>
      <c r="D243" s="86" t="s">
        <v>5715</v>
      </c>
      <c r="E243" s="86" t="b">
        <v>0</v>
      </c>
      <c r="F243" s="86" t="b">
        <v>0</v>
      </c>
      <c r="G243" s="86" t="b">
        <v>0</v>
      </c>
    </row>
    <row r="244" spans="1:7" ht="15">
      <c r="A244" s="86" t="s">
        <v>5698</v>
      </c>
      <c r="B244" s="86">
        <v>2</v>
      </c>
      <c r="C244" s="121">
        <v>0.0004241352527847569</v>
      </c>
      <c r="D244" s="86" t="s">
        <v>5715</v>
      </c>
      <c r="E244" s="86" t="b">
        <v>0</v>
      </c>
      <c r="F244" s="86" t="b">
        <v>0</v>
      </c>
      <c r="G244" s="86" t="b">
        <v>0</v>
      </c>
    </row>
    <row r="245" spans="1:7" ht="15">
      <c r="A245" s="86" t="s">
        <v>5699</v>
      </c>
      <c r="B245" s="86">
        <v>2</v>
      </c>
      <c r="C245" s="121">
        <v>0.0004241352527847569</v>
      </c>
      <c r="D245" s="86" t="s">
        <v>5715</v>
      </c>
      <c r="E245" s="86" t="b">
        <v>0</v>
      </c>
      <c r="F245" s="86" t="b">
        <v>0</v>
      </c>
      <c r="G245" s="86" t="b">
        <v>0</v>
      </c>
    </row>
    <row r="246" spans="1:7" ht="15">
      <c r="A246" s="86" t="s">
        <v>5700</v>
      </c>
      <c r="B246" s="86">
        <v>2</v>
      </c>
      <c r="C246" s="121">
        <v>0.0004241352527847569</v>
      </c>
      <c r="D246" s="86" t="s">
        <v>5715</v>
      </c>
      <c r="E246" s="86" t="b">
        <v>1</v>
      </c>
      <c r="F246" s="86" t="b">
        <v>0</v>
      </c>
      <c r="G246" s="86" t="b">
        <v>0</v>
      </c>
    </row>
    <row r="247" spans="1:7" ht="15">
      <c r="A247" s="86" t="s">
        <v>5701</v>
      </c>
      <c r="B247" s="86">
        <v>2</v>
      </c>
      <c r="C247" s="121">
        <v>0.0004241352527847569</v>
      </c>
      <c r="D247" s="86" t="s">
        <v>5715</v>
      </c>
      <c r="E247" s="86" t="b">
        <v>0</v>
      </c>
      <c r="F247" s="86" t="b">
        <v>0</v>
      </c>
      <c r="G247" s="86" t="b">
        <v>0</v>
      </c>
    </row>
    <row r="248" spans="1:7" ht="15">
      <c r="A248" s="86" t="s">
        <v>5702</v>
      </c>
      <c r="B248" s="86">
        <v>2</v>
      </c>
      <c r="C248" s="121">
        <v>0.0004241352527847569</v>
      </c>
      <c r="D248" s="86" t="s">
        <v>5715</v>
      </c>
      <c r="E248" s="86" t="b">
        <v>0</v>
      </c>
      <c r="F248" s="86" t="b">
        <v>0</v>
      </c>
      <c r="G248" s="86" t="b">
        <v>0</v>
      </c>
    </row>
    <row r="249" spans="1:7" ht="15">
      <c r="A249" s="86" t="s">
        <v>5703</v>
      </c>
      <c r="B249" s="86">
        <v>2</v>
      </c>
      <c r="C249" s="121">
        <v>0.0004241352527847569</v>
      </c>
      <c r="D249" s="86" t="s">
        <v>5715</v>
      </c>
      <c r="E249" s="86" t="b">
        <v>0</v>
      </c>
      <c r="F249" s="86" t="b">
        <v>0</v>
      </c>
      <c r="G249" s="86" t="b">
        <v>0</v>
      </c>
    </row>
    <row r="250" spans="1:7" ht="15">
      <c r="A250" s="86" t="s">
        <v>5704</v>
      </c>
      <c r="B250" s="86">
        <v>2</v>
      </c>
      <c r="C250" s="121">
        <v>0.0004241352527847569</v>
      </c>
      <c r="D250" s="86" t="s">
        <v>5715</v>
      </c>
      <c r="E250" s="86" t="b">
        <v>0</v>
      </c>
      <c r="F250" s="86" t="b">
        <v>0</v>
      </c>
      <c r="G250" s="86" t="b">
        <v>0</v>
      </c>
    </row>
    <row r="251" spans="1:7" ht="15">
      <c r="A251" s="86" t="s">
        <v>5705</v>
      </c>
      <c r="B251" s="86">
        <v>2</v>
      </c>
      <c r="C251" s="121">
        <v>0.0004241352527847569</v>
      </c>
      <c r="D251" s="86" t="s">
        <v>5715</v>
      </c>
      <c r="E251" s="86" t="b">
        <v>0</v>
      </c>
      <c r="F251" s="86" t="b">
        <v>0</v>
      </c>
      <c r="G251" s="86" t="b">
        <v>0</v>
      </c>
    </row>
    <row r="252" spans="1:7" ht="15">
      <c r="A252" s="86" t="s">
        <v>5706</v>
      </c>
      <c r="B252" s="86">
        <v>2</v>
      </c>
      <c r="C252" s="121">
        <v>0.0004241352527847569</v>
      </c>
      <c r="D252" s="86" t="s">
        <v>5715</v>
      </c>
      <c r="E252" s="86" t="b">
        <v>0</v>
      </c>
      <c r="F252" s="86" t="b">
        <v>0</v>
      </c>
      <c r="G252" s="86" t="b">
        <v>0</v>
      </c>
    </row>
    <row r="253" spans="1:7" ht="15">
      <c r="A253" s="86" t="s">
        <v>5707</v>
      </c>
      <c r="B253" s="86">
        <v>2</v>
      </c>
      <c r="C253" s="121">
        <v>0.0004241352527847569</v>
      </c>
      <c r="D253" s="86" t="s">
        <v>5715</v>
      </c>
      <c r="E253" s="86" t="b">
        <v>0</v>
      </c>
      <c r="F253" s="86" t="b">
        <v>0</v>
      </c>
      <c r="G253" s="86" t="b">
        <v>0</v>
      </c>
    </row>
    <row r="254" spans="1:7" ht="15">
      <c r="A254" s="86" t="s">
        <v>5708</v>
      </c>
      <c r="B254" s="86">
        <v>2</v>
      </c>
      <c r="C254" s="121">
        <v>0.0004241352527847569</v>
      </c>
      <c r="D254" s="86" t="s">
        <v>5715</v>
      </c>
      <c r="E254" s="86" t="b">
        <v>0</v>
      </c>
      <c r="F254" s="86" t="b">
        <v>0</v>
      </c>
      <c r="G254" s="86" t="b">
        <v>0</v>
      </c>
    </row>
    <row r="255" spans="1:7" ht="15">
      <c r="A255" s="86" t="s">
        <v>5709</v>
      </c>
      <c r="B255" s="86">
        <v>2</v>
      </c>
      <c r="C255" s="121">
        <v>0.0004241352527847569</v>
      </c>
      <c r="D255" s="86" t="s">
        <v>5715</v>
      </c>
      <c r="E255" s="86" t="b">
        <v>0</v>
      </c>
      <c r="F255" s="86" t="b">
        <v>0</v>
      </c>
      <c r="G255" s="86" t="b">
        <v>0</v>
      </c>
    </row>
    <row r="256" spans="1:7" ht="15">
      <c r="A256" s="86" t="s">
        <v>5710</v>
      </c>
      <c r="B256" s="86">
        <v>2</v>
      </c>
      <c r="C256" s="121">
        <v>0.0004241352527847569</v>
      </c>
      <c r="D256" s="86" t="s">
        <v>5715</v>
      </c>
      <c r="E256" s="86" t="b">
        <v>0</v>
      </c>
      <c r="F256" s="86" t="b">
        <v>0</v>
      </c>
      <c r="G256" s="86" t="b">
        <v>0</v>
      </c>
    </row>
    <row r="257" spans="1:7" ht="15">
      <c r="A257" s="86" t="s">
        <v>5711</v>
      </c>
      <c r="B257" s="86">
        <v>2</v>
      </c>
      <c r="C257" s="121">
        <v>0.0004241352527847569</v>
      </c>
      <c r="D257" s="86" t="s">
        <v>5715</v>
      </c>
      <c r="E257" s="86" t="b">
        <v>0</v>
      </c>
      <c r="F257" s="86" t="b">
        <v>0</v>
      </c>
      <c r="G257" s="86" t="b">
        <v>0</v>
      </c>
    </row>
    <row r="258" spans="1:7" ht="15">
      <c r="A258" s="86" t="s">
        <v>5712</v>
      </c>
      <c r="B258" s="86">
        <v>2</v>
      </c>
      <c r="C258" s="121">
        <v>0.0004241352527847569</v>
      </c>
      <c r="D258" s="86" t="s">
        <v>5715</v>
      </c>
      <c r="E258" s="86" t="b">
        <v>0</v>
      </c>
      <c r="F258" s="86" t="b">
        <v>0</v>
      </c>
      <c r="G258" s="86" t="b">
        <v>0</v>
      </c>
    </row>
    <row r="259" spans="1:7" ht="15">
      <c r="A259" s="86" t="s">
        <v>5329</v>
      </c>
      <c r="B259" s="86">
        <v>2</v>
      </c>
      <c r="C259" s="121">
        <v>0.0004241352527847569</v>
      </c>
      <c r="D259" s="86" t="s">
        <v>5715</v>
      </c>
      <c r="E259" s="86" t="b">
        <v>0</v>
      </c>
      <c r="F259" s="86" t="b">
        <v>0</v>
      </c>
      <c r="G259" s="86" t="b">
        <v>0</v>
      </c>
    </row>
    <row r="260" spans="1:7" ht="15">
      <c r="A260" s="86" t="s">
        <v>599</v>
      </c>
      <c r="B260" s="86">
        <v>2</v>
      </c>
      <c r="C260" s="121">
        <v>0.0004241352527847569</v>
      </c>
      <c r="D260" s="86" t="s">
        <v>5715</v>
      </c>
      <c r="E260" s="86" t="b">
        <v>0</v>
      </c>
      <c r="F260" s="86" t="b">
        <v>0</v>
      </c>
      <c r="G260" s="86" t="b">
        <v>0</v>
      </c>
    </row>
    <row r="261" spans="1:7" ht="15">
      <c r="A261" s="86" t="s">
        <v>5183</v>
      </c>
      <c r="B261" s="86">
        <v>191</v>
      </c>
      <c r="C261" s="121">
        <v>0</v>
      </c>
      <c r="D261" s="86" t="s">
        <v>5082</v>
      </c>
      <c r="E261" s="86" t="b">
        <v>0</v>
      </c>
      <c r="F261" s="86" t="b">
        <v>0</v>
      </c>
      <c r="G261" s="86" t="b">
        <v>0</v>
      </c>
    </row>
    <row r="262" spans="1:7" ht="15">
      <c r="A262" s="86" t="s">
        <v>5189</v>
      </c>
      <c r="B262" s="86">
        <v>189</v>
      </c>
      <c r="C262" s="121">
        <v>0.00021514577218062017</v>
      </c>
      <c r="D262" s="86" t="s">
        <v>5082</v>
      </c>
      <c r="E262" s="86" t="b">
        <v>0</v>
      </c>
      <c r="F262" s="86" t="b">
        <v>0</v>
      </c>
      <c r="G262" s="86" t="b">
        <v>0</v>
      </c>
    </row>
    <row r="263" spans="1:7" ht="15">
      <c r="A263" s="86" t="s">
        <v>5190</v>
      </c>
      <c r="B263" s="86">
        <v>189</v>
      </c>
      <c r="C263" s="121">
        <v>0.00021514577218062017</v>
      </c>
      <c r="D263" s="86" t="s">
        <v>5082</v>
      </c>
      <c r="E263" s="86" t="b">
        <v>0</v>
      </c>
      <c r="F263" s="86" t="b">
        <v>0</v>
      </c>
      <c r="G263" s="86" t="b">
        <v>0</v>
      </c>
    </row>
    <row r="264" spans="1:7" ht="15">
      <c r="A264" s="86" t="s">
        <v>5186</v>
      </c>
      <c r="B264" s="86">
        <v>189</v>
      </c>
      <c r="C264" s="121">
        <v>0.00021514577218062017</v>
      </c>
      <c r="D264" s="86" t="s">
        <v>5082</v>
      </c>
      <c r="E264" s="86" t="b">
        <v>0</v>
      </c>
      <c r="F264" s="86" t="b">
        <v>0</v>
      </c>
      <c r="G264" s="86" t="b">
        <v>0</v>
      </c>
    </row>
    <row r="265" spans="1:7" ht="15">
      <c r="A265" s="86" t="s">
        <v>5185</v>
      </c>
      <c r="B265" s="86">
        <v>189</v>
      </c>
      <c r="C265" s="121">
        <v>0.00021514577218062017</v>
      </c>
      <c r="D265" s="86" t="s">
        <v>5082</v>
      </c>
      <c r="E265" s="86" t="b">
        <v>0</v>
      </c>
      <c r="F265" s="86" t="b">
        <v>0</v>
      </c>
      <c r="G265" s="86" t="b">
        <v>0</v>
      </c>
    </row>
    <row r="266" spans="1:7" ht="15">
      <c r="A266" s="86" t="s">
        <v>5184</v>
      </c>
      <c r="B266" s="86">
        <v>189</v>
      </c>
      <c r="C266" s="121">
        <v>0.00021514577218062017</v>
      </c>
      <c r="D266" s="86" t="s">
        <v>5082</v>
      </c>
      <c r="E266" s="86" t="b">
        <v>0</v>
      </c>
      <c r="F266" s="86" t="b">
        <v>0</v>
      </c>
      <c r="G266" s="86" t="b">
        <v>0</v>
      </c>
    </row>
    <row r="267" spans="1:7" ht="15">
      <c r="A267" s="86" t="s">
        <v>5187</v>
      </c>
      <c r="B267" s="86">
        <v>189</v>
      </c>
      <c r="C267" s="121">
        <v>0.00021514577218062017</v>
      </c>
      <c r="D267" s="86" t="s">
        <v>5082</v>
      </c>
      <c r="E267" s="86" t="b">
        <v>0</v>
      </c>
      <c r="F267" s="86" t="b">
        <v>0</v>
      </c>
      <c r="G267" s="86" t="b">
        <v>0</v>
      </c>
    </row>
    <row r="268" spans="1:7" ht="15">
      <c r="A268" s="86" t="s">
        <v>5191</v>
      </c>
      <c r="B268" s="86">
        <v>189</v>
      </c>
      <c r="C268" s="121">
        <v>0.00021514577218062017</v>
      </c>
      <c r="D268" s="86" t="s">
        <v>5082</v>
      </c>
      <c r="E268" s="86" t="b">
        <v>0</v>
      </c>
      <c r="F268" s="86" t="b">
        <v>0</v>
      </c>
      <c r="G268" s="86" t="b">
        <v>0</v>
      </c>
    </row>
    <row r="269" spans="1:7" ht="15">
      <c r="A269" s="86" t="s">
        <v>5192</v>
      </c>
      <c r="B269" s="86">
        <v>166</v>
      </c>
      <c r="C269" s="121">
        <v>0.0025183257839824775</v>
      </c>
      <c r="D269" s="86" t="s">
        <v>5082</v>
      </c>
      <c r="E269" s="86" t="b">
        <v>0</v>
      </c>
      <c r="F269" s="86" t="b">
        <v>0</v>
      </c>
      <c r="G269" s="86" t="b">
        <v>0</v>
      </c>
    </row>
    <row r="270" spans="1:7" ht="15">
      <c r="A270" s="86" t="s">
        <v>5193</v>
      </c>
      <c r="B270" s="86">
        <v>166</v>
      </c>
      <c r="C270" s="121">
        <v>0.0025183257839824775</v>
      </c>
      <c r="D270" s="86" t="s">
        <v>5082</v>
      </c>
      <c r="E270" s="86" t="b">
        <v>0</v>
      </c>
      <c r="F270" s="86" t="b">
        <v>0</v>
      </c>
      <c r="G270" s="86" t="b">
        <v>0</v>
      </c>
    </row>
    <row r="271" spans="1:7" ht="15">
      <c r="A271" s="86" t="s">
        <v>5527</v>
      </c>
      <c r="B271" s="86">
        <v>166</v>
      </c>
      <c r="C271" s="121">
        <v>0.0025183257839824775</v>
      </c>
      <c r="D271" s="86" t="s">
        <v>5082</v>
      </c>
      <c r="E271" s="86" t="b">
        <v>0</v>
      </c>
      <c r="F271" s="86" t="b">
        <v>0</v>
      </c>
      <c r="G271" s="86" t="b">
        <v>0</v>
      </c>
    </row>
    <row r="272" spans="1:7" ht="15">
      <c r="A272" s="86" t="s">
        <v>5528</v>
      </c>
      <c r="B272" s="86">
        <v>166</v>
      </c>
      <c r="C272" s="121">
        <v>0.0025183257839824775</v>
      </c>
      <c r="D272" s="86" t="s">
        <v>5082</v>
      </c>
      <c r="E272" s="86" t="b">
        <v>0</v>
      </c>
      <c r="F272" s="86" t="b">
        <v>0</v>
      </c>
      <c r="G272" s="86" t="b">
        <v>0</v>
      </c>
    </row>
    <row r="273" spans="1:7" ht="15">
      <c r="A273" s="86" t="s">
        <v>5529</v>
      </c>
      <c r="B273" s="86">
        <v>166</v>
      </c>
      <c r="C273" s="121">
        <v>0.0025183257839824775</v>
      </c>
      <c r="D273" s="86" t="s">
        <v>5082</v>
      </c>
      <c r="E273" s="86" t="b">
        <v>0</v>
      </c>
      <c r="F273" s="86" t="b">
        <v>0</v>
      </c>
      <c r="G273" s="86" t="b">
        <v>0</v>
      </c>
    </row>
    <row r="274" spans="1:7" ht="15">
      <c r="A274" s="86" t="s">
        <v>5530</v>
      </c>
      <c r="B274" s="86">
        <v>166</v>
      </c>
      <c r="C274" s="121">
        <v>0.0025183257839824775</v>
      </c>
      <c r="D274" s="86" t="s">
        <v>5082</v>
      </c>
      <c r="E274" s="86" t="b">
        <v>0</v>
      </c>
      <c r="F274" s="86" t="b">
        <v>0</v>
      </c>
      <c r="G274" s="86" t="b">
        <v>0</v>
      </c>
    </row>
    <row r="275" spans="1:7" ht="15">
      <c r="A275" s="86" t="s">
        <v>5531</v>
      </c>
      <c r="B275" s="86">
        <v>166</v>
      </c>
      <c r="C275" s="121">
        <v>0.0025183257839824775</v>
      </c>
      <c r="D275" s="86" t="s">
        <v>5082</v>
      </c>
      <c r="E275" s="86" t="b">
        <v>0</v>
      </c>
      <c r="F275" s="86" t="b">
        <v>0</v>
      </c>
      <c r="G275" s="86" t="b">
        <v>0</v>
      </c>
    </row>
    <row r="276" spans="1:7" ht="15">
      <c r="A276" s="86" t="s">
        <v>5532</v>
      </c>
      <c r="B276" s="86">
        <v>166</v>
      </c>
      <c r="C276" s="121">
        <v>0.0025183257839824775</v>
      </c>
      <c r="D276" s="86" t="s">
        <v>5082</v>
      </c>
      <c r="E276" s="86" t="b">
        <v>0</v>
      </c>
      <c r="F276" s="86" t="b">
        <v>0</v>
      </c>
      <c r="G276" s="86" t="b">
        <v>0</v>
      </c>
    </row>
    <row r="277" spans="1:7" ht="15">
      <c r="A277" s="86" t="s">
        <v>5533</v>
      </c>
      <c r="B277" s="86">
        <v>166</v>
      </c>
      <c r="C277" s="121">
        <v>0.0025183257839824775</v>
      </c>
      <c r="D277" s="86" t="s">
        <v>5082</v>
      </c>
      <c r="E277" s="86" t="b">
        <v>0</v>
      </c>
      <c r="F277" s="86" t="b">
        <v>0</v>
      </c>
      <c r="G277" s="86" t="b">
        <v>0</v>
      </c>
    </row>
    <row r="278" spans="1:7" ht="15">
      <c r="A278" s="86" t="s">
        <v>5526</v>
      </c>
      <c r="B278" s="86">
        <v>166</v>
      </c>
      <c r="C278" s="121">
        <v>0.0025183257839824775</v>
      </c>
      <c r="D278" s="86" t="s">
        <v>5082</v>
      </c>
      <c r="E278" s="86" t="b">
        <v>1</v>
      </c>
      <c r="F278" s="86" t="b">
        <v>0</v>
      </c>
      <c r="G278" s="86" t="b">
        <v>0</v>
      </c>
    </row>
    <row r="279" spans="1:7" ht="15">
      <c r="A279" s="86" t="s">
        <v>5239</v>
      </c>
      <c r="B279" s="86">
        <v>151</v>
      </c>
      <c r="C279" s="121">
        <v>0.003837280730363116</v>
      </c>
      <c r="D279" s="86" t="s">
        <v>5082</v>
      </c>
      <c r="E279" s="86" t="b">
        <v>0</v>
      </c>
      <c r="F279" s="86" t="b">
        <v>0</v>
      </c>
      <c r="G279" s="86" t="b">
        <v>0</v>
      </c>
    </row>
    <row r="280" spans="1:7" ht="15">
      <c r="A280" s="86" t="s">
        <v>5534</v>
      </c>
      <c r="B280" s="86">
        <v>151</v>
      </c>
      <c r="C280" s="121">
        <v>0.003837280730363116</v>
      </c>
      <c r="D280" s="86" t="s">
        <v>5082</v>
      </c>
      <c r="E280" s="86" t="b">
        <v>0</v>
      </c>
      <c r="F280" s="86" t="b">
        <v>0</v>
      </c>
      <c r="G280" s="86" t="b">
        <v>0</v>
      </c>
    </row>
    <row r="281" spans="1:7" ht="15">
      <c r="A281" s="86" t="s">
        <v>5552</v>
      </c>
      <c r="B281" s="86">
        <v>46</v>
      </c>
      <c r="C281" s="121">
        <v>0.010529894033014492</v>
      </c>
      <c r="D281" s="86" t="s">
        <v>5082</v>
      </c>
      <c r="E281" s="86" t="b">
        <v>0</v>
      </c>
      <c r="F281" s="86" t="b">
        <v>0</v>
      </c>
      <c r="G281" s="86" t="b">
        <v>0</v>
      </c>
    </row>
    <row r="282" spans="1:7" ht="15">
      <c r="A282" s="86" t="s">
        <v>5554</v>
      </c>
      <c r="B282" s="86">
        <v>23</v>
      </c>
      <c r="C282" s="121">
        <v>0.005264947016507246</v>
      </c>
      <c r="D282" s="86" t="s">
        <v>5082</v>
      </c>
      <c r="E282" s="86" t="b">
        <v>0</v>
      </c>
      <c r="F282" s="86" t="b">
        <v>0</v>
      </c>
      <c r="G282" s="86" t="b">
        <v>0</v>
      </c>
    </row>
    <row r="283" spans="1:7" ht="15">
      <c r="A283" s="86" t="s">
        <v>5553</v>
      </c>
      <c r="B283" s="86">
        <v>23</v>
      </c>
      <c r="C283" s="121">
        <v>0.005264947016507246</v>
      </c>
      <c r="D283" s="86" t="s">
        <v>5082</v>
      </c>
      <c r="E283" s="86" t="b">
        <v>0</v>
      </c>
      <c r="F283" s="86" t="b">
        <v>0</v>
      </c>
      <c r="G283" s="86" t="b">
        <v>0</v>
      </c>
    </row>
    <row r="284" spans="1:7" ht="15">
      <c r="A284" s="86" t="s">
        <v>5213</v>
      </c>
      <c r="B284" s="86">
        <v>23</v>
      </c>
      <c r="C284" s="121">
        <v>0.005264947016507246</v>
      </c>
      <c r="D284" s="86" t="s">
        <v>5082</v>
      </c>
      <c r="E284" s="86" t="b">
        <v>0</v>
      </c>
      <c r="F284" s="86" t="b">
        <v>0</v>
      </c>
      <c r="G284" s="86" t="b">
        <v>0</v>
      </c>
    </row>
    <row r="285" spans="1:7" ht="15">
      <c r="A285" s="86" t="s">
        <v>5555</v>
      </c>
      <c r="B285" s="86">
        <v>23</v>
      </c>
      <c r="C285" s="121">
        <v>0.005264947016507246</v>
      </c>
      <c r="D285" s="86" t="s">
        <v>5082</v>
      </c>
      <c r="E285" s="86" t="b">
        <v>0</v>
      </c>
      <c r="F285" s="86" t="b">
        <v>0</v>
      </c>
      <c r="G285" s="86" t="b">
        <v>0</v>
      </c>
    </row>
    <row r="286" spans="1:7" ht="15">
      <c r="A286" s="86" t="s">
        <v>5556</v>
      </c>
      <c r="B286" s="86">
        <v>23</v>
      </c>
      <c r="C286" s="121">
        <v>0.005264947016507246</v>
      </c>
      <c r="D286" s="86" t="s">
        <v>5082</v>
      </c>
      <c r="E286" s="86" t="b">
        <v>0</v>
      </c>
      <c r="F286" s="86" t="b">
        <v>0</v>
      </c>
      <c r="G286" s="86" t="b">
        <v>0</v>
      </c>
    </row>
    <row r="287" spans="1:7" ht="15">
      <c r="A287" s="86" t="s">
        <v>5557</v>
      </c>
      <c r="B287" s="86">
        <v>23</v>
      </c>
      <c r="C287" s="121">
        <v>0.005264947016507246</v>
      </c>
      <c r="D287" s="86" t="s">
        <v>5082</v>
      </c>
      <c r="E287" s="86" t="b">
        <v>0</v>
      </c>
      <c r="F287" s="86" t="b">
        <v>0</v>
      </c>
      <c r="G287" s="86" t="b">
        <v>0</v>
      </c>
    </row>
    <row r="288" spans="1:7" ht="15">
      <c r="A288" s="86" t="s">
        <v>5558</v>
      </c>
      <c r="B288" s="86">
        <v>23</v>
      </c>
      <c r="C288" s="121">
        <v>0.005264947016507246</v>
      </c>
      <c r="D288" s="86" t="s">
        <v>5082</v>
      </c>
      <c r="E288" s="86" t="b">
        <v>0</v>
      </c>
      <c r="F288" s="86" t="b">
        <v>0</v>
      </c>
      <c r="G288" s="86" t="b">
        <v>0</v>
      </c>
    </row>
    <row r="289" spans="1:7" ht="15">
      <c r="A289" s="86" t="s">
        <v>5559</v>
      </c>
      <c r="B289" s="86">
        <v>23</v>
      </c>
      <c r="C289" s="121">
        <v>0.005264947016507246</v>
      </c>
      <c r="D289" s="86" t="s">
        <v>5082</v>
      </c>
      <c r="E289" s="86" t="b">
        <v>0</v>
      </c>
      <c r="F289" s="86" t="b">
        <v>0</v>
      </c>
      <c r="G289" s="86" t="b">
        <v>0</v>
      </c>
    </row>
    <row r="290" spans="1:7" ht="15">
      <c r="A290" s="86" t="s">
        <v>5560</v>
      </c>
      <c r="B290" s="86">
        <v>23</v>
      </c>
      <c r="C290" s="121">
        <v>0.005264947016507246</v>
      </c>
      <c r="D290" s="86" t="s">
        <v>5082</v>
      </c>
      <c r="E290" s="86" t="b">
        <v>0</v>
      </c>
      <c r="F290" s="86" t="b">
        <v>0</v>
      </c>
      <c r="G290" s="86" t="b">
        <v>0</v>
      </c>
    </row>
    <row r="291" spans="1:7" ht="15">
      <c r="A291" s="86" t="s">
        <v>5561</v>
      </c>
      <c r="B291" s="86">
        <v>23</v>
      </c>
      <c r="C291" s="121">
        <v>0.005264947016507246</v>
      </c>
      <c r="D291" s="86" t="s">
        <v>5082</v>
      </c>
      <c r="E291" s="86" t="b">
        <v>0</v>
      </c>
      <c r="F291" s="86" t="b">
        <v>0</v>
      </c>
      <c r="G291" s="86" t="b">
        <v>0</v>
      </c>
    </row>
    <row r="292" spans="1:7" ht="15">
      <c r="A292" s="86" t="s">
        <v>5562</v>
      </c>
      <c r="B292" s="86">
        <v>23</v>
      </c>
      <c r="C292" s="121">
        <v>0.005264947016507246</v>
      </c>
      <c r="D292" s="86" t="s">
        <v>5082</v>
      </c>
      <c r="E292" s="86" t="b">
        <v>0</v>
      </c>
      <c r="F292" s="86" t="b">
        <v>0</v>
      </c>
      <c r="G292" s="86" t="b">
        <v>0</v>
      </c>
    </row>
    <row r="293" spans="1:7" ht="15">
      <c r="A293" s="86" t="s">
        <v>5563</v>
      </c>
      <c r="B293" s="86">
        <v>23</v>
      </c>
      <c r="C293" s="121">
        <v>0.005264947016507246</v>
      </c>
      <c r="D293" s="86" t="s">
        <v>5082</v>
      </c>
      <c r="E293" s="86" t="b">
        <v>0</v>
      </c>
      <c r="F293" s="86" t="b">
        <v>0</v>
      </c>
      <c r="G293" s="86" t="b">
        <v>0</v>
      </c>
    </row>
    <row r="294" spans="1:7" ht="15">
      <c r="A294" s="86" t="s">
        <v>5564</v>
      </c>
      <c r="B294" s="86">
        <v>23</v>
      </c>
      <c r="C294" s="121">
        <v>0.005264947016507246</v>
      </c>
      <c r="D294" s="86" t="s">
        <v>5082</v>
      </c>
      <c r="E294" s="86" t="b">
        <v>0</v>
      </c>
      <c r="F294" s="86" t="b">
        <v>0</v>
      </c>
      <c r="G294" s="86" t="b">
        <v>0</v>
      </c>
    </row>
    <row r="295" spans="1:7" ht="15">
      <c r="A295" s="86" t="s">
        <v>683</v>
      </c>
      <c r="B295" s="86">
        <v>23</v>
      </c>
      <c r="C295" s="121">
        <v>0.005264947016507246</v>
      </c>
      <c r="D295" s="86" t="s">
        <v>5082</v>
      </c>
      <c r="E295" s="86" t="b">
        <v>0</v>
      </c>
      <c r="F295" s="86" t="b">
        <v>0</v>
      </c>
      <c r="G295" s="86" t="b">
        <v>0</v>
      </c>
    </row>
    <row r="296" spans="1:7" ht="15">
      <c r="A296" s="86" t="s">
        <v>5214</v>
      </c>
      <c r="B296" s="86">
        <v>23</v>
      </c>
      <c r="C296" s="121">
        <v>0.005264947016507246</v>
      </c>
      <c r="D296" s="86" t="s">
        <v>5082</v>
      </c>
      <c r="E296" s="86" t="b">
        <v>0</v>
      </c>
      <c r="F296" s="86" t="b">
        <v>0</v>
      </c>
      <c r="G296" s="86" t="b">
        <v>0</v>
      </c>
    </row>
    <row r="297" spans="1:7" ht="15">
      <c r="A297" s="86" t="s">
        <v>5565</v>
      </c>
      <c r="B297" s="86">
        <v>15</v>
      </c>
      <c r="C297" s="121">
        <v>0.004127024806494197</v>
      </c>
      <c r="D297" s="86" t="s">
        <v>5082</v>
      </c>
      <c r="E297" s="86" t="b">
        <v>0</v>
      </c>
      <c r="F297" s="86" t="b">
        <v>0</v>
      </c>
      <c r="G297" s="86" t="b">
        <v>0</v>
      </c>
    </row>
    <row r="298" spans="1:7" ht="15">
      <c r="A298" s="86" t="s">
        <v>5566</v>
      </c>
      <c r="B298" s="86">
        <v>15</v>
      </c>
      <c r="C298" s="121">
        <v>0.004127024806494197</v>
      </c>
      <c r="D298" s="86" t="s">
        <v>5082</v>
      </c>
      <c r="E298" s="86" t="b">
        <v>0</v>
      </c>
      <c r="F298" s="86" t="b">
        <v>0</v>
      </c>
      <c r="G298" s="86" t="b">
        <v>0</v>
      </c>
    </row>
    <row r="299" spans="1:7" ht="15">
      <c r="A299" s="86" t="s">
        <v>5567</v>
      </c>
      <c r="B299" s="86">
        <v>15</v>
      </c>
      <c r="C299" s="121">
        <v>0.004127024806494197</v>
      </c>
      <c r="D299" s="86" t="s">
        <v>5082</v>
      </c>
      <c r="E299" s="86" t="b">
        <v>0</v>
      </c>
      <c r="F299" s="86" t="b">
        <v>0</v>
      </c>
      <c r="G299" s="86" t="b">
        <v>0</v>
      </c>
    </row>
    <row r="300" spans="1:7" ht="15">
      <c r="A300" s="86" t="s">
        <v>5568</v>
      </c>
      <c r="B300" s="86">
        <v>15</v>
      </c>
      <c r="C300" s="121">
        <v>0.004127024806494197</v>
      </c>
      <c r="D300" s="86" t="s">
        <v>5082</v>
      </c>
      <c r="E300" s="86" t="b">
        <v>0</v>
      </c>
      <c r="F300" s="86" t="b">
        <v>0</v>
      </c>
      <c r="G300" s="86" t="b">
        <v>0</v>
      </c>
    </row>
    <row r="301" spans="1:7" ht="15">
      <c r="A301" s="86" t="s">
        <v>5569</v>
      </c>
      <c r="B301" s="86">
        <v>15</v>
      </c>
      <c r="C301" s="121">
        <v>0.004127024806494197</v>
      </c>
      <c r="D301" s="86" t="s">
        <v>5082</v>
      </c>
      <c r="E301" s="86" t="b">
        <v>0</v>
      </c>
      <c r="F301" s="86" t="b">
        <v>0</v>
      </c>
      <c r="G301" s="86" t="b">
        <v>0</v>
      </c>
    </row>
    <row r="302" spans="1:7" ht="15">
      <c r="A302" s="86" t="s">
        <v>5570</v>
      </c>
      <c r="B302" s="86">
        <v>15</v>
      </c>
      <c r="C302" s="121">
        <v>0.004127024806494197</v>
      </c>
      <c r="D302" s="86" t="s">
        <v>5082</v>
      </c>
      <c r="E302" s="86" t="b">
        <v>0</v>
      </c>
      <c r="F302" s="86" t="b">
        <v>0</v>
      </c>
      <c r="G302" s="86" t="b">
        <v>0</v>
      </c>
    </row>
    <row r="303" spans="1:7" ht="15">
      <c r="A303" s="86" t="s">
        <v>5571</v>
      </c>
      <c r="B303" s="86">
        <v>15</v>
      </c>
      <c r="C303" s="121">
        <v>0.004127024806494197</v>
      </c>
      <c r="D303" s="86" t="s">
        <v>5082</v>
      </c>
      <c r="E303" s="86" t="b">
        <v>0</v>
      </c>
      <c r="F303" s="86" t="b">
        <v>0</v>
      </c>
      <c r="G303" s="86" t="b">
        <v>0</v>
      </c>
    </row>
    <row r="304" spans="1:7" ht="15">
      <c r="A304" s="86" t="s">
        <v>5588</v>
      </c>
      <c r="B304" s="86">
        <v>2</v>
      </c>
      <c r="C304" s="121">
        <v>0.0011359727924540475</v>
      </c>
      <c r="D304" s="86" t="s">
        <v>5082</v>
      </c>
      <c r="E304" s="86" t="b">
        <v>0</v>
      </c>
      <c r="F304" s="86" t="b">
        <v>0</v>
      </c>
      <c r="G304" s="86" t="b">
        <v>0</v>
      </c>
    </row>
    <row r="305" spans="1:7" ht="15">
      <c r="A305" s="86" t="s">
        <v>5589</v>
      </c>
      <c r="B305" s="86">
        <v>2</v>
      </c>
      <c r="C305" s="121">
        <v>0.0011359727924540475</v>
      </c>
      <c r="D305" s="86" t="s">
        <v>5082</v>
      </c>
      <c r="E305" s="86" t="b">
        <v>0</v>
      </c>
      <c r="F305" s="86" t="b">
        <v>0</v>
      </c>
      <c r="G305" s="86" t="b">
        <v>0</v>
      </c>
    </row>
    <row r="306" spans="1:7" ht="15">
      <c r="A306" s="86" t="s">
        <v>5183</v>
      </c>
      <c r="B306" s="86">
        <v>183</v>
      </c>
      <c r="C306" s="121">
        <v>0</v>
      </c>
      <c r="D306" s="86" t="s">
        <v>5083</v>
      </c>
      <c r="E306" s="86" t="b">
        <v>0</v>
      </c>
      <c r="F306" s="86" t="b">
        <v>0</v>
      </c>
      <c r="G306" s="86" t="b">
        <v>0</v>
      </c>
    </row>
    <row r="307" spans="1:7" ht="15">
      <c r="A307" s="86" t="s">
        <v>5195</v>
      </c>
      <c r="B307" s="86">
        <v>142</v>
      </c>
      <c r="C307" s="121">
        <v>0.003239409782424305</v>
      </c>
      <c r="D307" s="86" t="s">
        <v>5083</v>
      </c>
      <c r="E307" s="86" t="b">
        <v>0</v>
      </c>
      <c r="F307" s="86" t="b">
        <v>0</v>
      </c>
      <c r="G307" s="86" t="b">
        <v>0</v>
      </c>
    </row>
    <row r="308" spans="1:7" ht="15">
      <c r="A308" s="86" t="s">
        <v>5196</v>
      </c>
      <c r="B308" s="86">
        <v>136</v>
      </c>
      <c r="C308" s="121">
        <v>0.003630577068748981</v>
      </c>
      <c r="D308" s="86" t="s">
        <v>5083</v>
      </c>
      <c r="E308" s="86" t="b">
        <v>0</v>
      </c>
      <c r="F308" s="86" t="b">
        <v>0</v>
      </c>
      <c r="G308" s="86" t="b">
        <v>0</v>
      </c>
    </row>
    <row r="309" spans="1:7" ht="15">
      <c r="A309" s="86" t="s">
        <v>5197</v>
      </c>
      <c r="B309" s="86">
        <v>136</v>
      </c>
      <c r="C309" s="121">
        <v>0.003630577068748981</v>
      </c>
      <c r="D309" s="86" t="s">
        <v>5083</v>
      </c>
      <c r="E309" s="86" t="b">
        <v>0</v>
      </c>
      <c r="F309" s="86" t="b">
        <v>0</v>
      </c>
      <c r="G309" s="86" t="b">
        <v>0</v>
      </c>
    </row>
    <row r="310" spans="1:7" ht="15">
      <c r="A310" s="86" t="s">
        <v>5198</v>
      </c>
      <c r="B310" s="86">
        <v>136</v>
      </c>
      <c r="C310" s="121">
        <v>0.003630577068748981</v>
      </c>
      <c r="D310" s="86" t="s">
        <v>5083</v>
      </c>
      <c r="E310" s="86" t="b">
        <v>0</v>
      </c>
      <c r="F310" s="86" t="b">
        <v>0</v>
      </c>
      <c r="G310" s="86" t="b">
        <v>0</v>
      </c>
    </row>
    <row r="311" spans="1:7" ht="15">
      <c r="A311" s="86" t="s">
        <v>5199</v>
      </c>
      <c r="B311" s="86">
        <v>136</v>
      </c>
      <c r="C311" s="121">
        <v>0.003630577068748981</v>
      </c>
      <c r="D311" s="86" t="s">
        <v>5083</v>
      </c>
      <c r="E311" s="86" t="b">
        <v>0</v>
      </c>
      <c r="F311" s="86" t="b">
        <v>0</v>
      </c>
      <c r="G311" s="86" t="b">
        <v>0</v>
      </c>
    </row>
    <row r="312" spans="1:7" ht="15">
      <c r="A312" s="86" t="s">
        <v>5200</v>
      </c>
      <c r="B312" s="86">
        <v>136</v>
      </c>
      <c r="C312" s="121">
        <v>0.003630577068748981</v>
      </c>
      <c r="D312" s="86" t="s">
        <v>5083</v>
      </c>
      <c r="E312" s="86" t="b">
        <v>0</v>
      </c>
      <c r="F312" s="86" t="b">
        <v>0</v>
      </c>
      <c r="G312" s="86" t="b">
        <v>0</v>
      </c>
    </row>
    <row r="313" spans="1:7" ht="15">
      <c r="A313" s="86" t="s">
        <v>5201</v>
      </c>
      <c r="B313" s="86">
        <v>136</v>
      </c>
      <c r="C313" s="121">
        <v>0.003630577068748981</v>
      </c>
      <c r="D313" s="86" t="s">
        <v>5083</v>
      </c>
      <c r="E313" s="86" t="b">
        <v>0</v>
      </c>
      <c r="F313" s="86" t="b">
        <v>0</v>
      </c>
      <c r="G313" s="86" t="b">
        <v>0</v>
      </c>
    </row>
    <row r="314" spans="1:7" ht="15">
      <c r="A314" s="86" t="s">
        <v>5202</v>
      </c>
      <c r="B314" s="86">
        <v>136</v>
      </c>
      <c r="C314" s="121">
        <v>0.003630577068748981</v>
      </c>
      <c r="D314" s="86" t="s">
        <v>5083</v>
      </c>
      <c r="E314" s="86" t="b">
        <v>0</v>
      </c>
      <c r="F314" s="86" t="b">
        <v>0</v>
      </c>
      <c r="G314" s="86" t="b">
        <v>0</v>
      </c>
    </row>
    <row r="315" spans="1:7" ht="15">
      <c r="A315" s="86" t="s">
        <v>5203</v>
      </c>
      <c r="B315" s="86">
        <v>136</v>
      </c>
      <c r="C315" s="121">
        <v>0.003630577068748981</v>
      </c>
      <c r="D315" s="86" t="s">
        <v>5083</v>
      </c>
      <c r="E315" s="86" t="b">
        <v>0</v>
      </c>
      <c r="F315" s="86" t="b">
        <v>0</v>
      </c>
      <c r="G315" s="86" t="b">
        <v>0</v>
      </c>
    </row>
    <row r="316" spans="1:7" ht="15">
      <c r="A316" s="86" t="s">
        <v>5536</v>
      </c>
      <c r="B316" s="86">
        <v>136</v>
      </c>
      <c r="C316" s="121">
        <v>0.003630577068748981</v>
      </c>
      <c r="D316" s="86" t="s">
        <v>5083</v>
      </c>
      <c r="E316" s="86" t="b">
        <v>0</v>
      </c>
      <c r="F316" s="86" t="b">
        <v>0</v>
      </c>
      <c r="G316" s="86" t="b">
        <v>0</v>
      </c>
    </row>
    <row r="317" spans="1:7" ht="15">
      <c r="A317" s="86" t="s">
        <v>5537</v>
      </c>
      <c r="B317" s="86">
        <v>136</v>
      </c>
      <c r="C317" s="121">
        <v>0.003630577068748981</v>
      </c>
      <c r="D317" s="86" t="s">
        <v>5083</v>
      </c>
      <c r="E317" s="86" t="b">
        <v>0</v>
      </c>
      <c r="F317" s="86" t="b">
        <v>0</v>
      </c>
      <c r="G317" s="86" t="b">
        <v>0</v>
      </c>
    </row>
    <row r="318" spans="1:7" ht="15">
      <c r="A318" s="86" t="s">
        <v>5538</v>
      </c>
      <c r="B318" s="86">
        <v>136</v>
      </c>
      <c r="C318" s="121">
        <v>0.003630577068748981</v>
      </c>
      <c r="D318" s="86" t="s">
        <v>5083</v>
      </c>
      <c r="E318" s="86" t="b">
        <v>0</v>
      </c>
      <c r="F318" s="86" t="b">
        <v>0</v>
      </c>
      <c r="G318" s="86" t="b">
        <v>0</v>
      </c>
    </row>
    <row r="319" spans="1:7" ht="15">
      <c r="A319" s="86" t="s">
        <v>5539</v>
      </c>
      <c r="B319" s="86">
        <v>136</v>
      </c>
      <c r="C319" s="121">
        <v>0.003630577068748981</v>
      </c>
      <c r="D319" s="86" t="s">
        <v>5083</v>
      </c>
      <c r="E319" s="86" t="b">
        <v>0</v>
      </c>
      <c r="F319" s="86" t="b">
        <v>0</v>
      </c>
      <c r="G319" s="86" t="b">
        <v>0</v>
      </c>
    </row>
    <row r="320" spans="1:7" ht="15">
      <c r="A320" s="86" t="s">
        <v>5540</v>
      </c>
      <c r="B320" s="86">
        <v>136</v>
      </c>
      <c r="C320" s="121">
        <v>0.003630577068748981</v>
      </c>
      <c r="D320" s="86" t="s">
        <v>5083</v>
      </c>
      <c r="E320" s="86" t="b">
        <v>0</v>
      </c>
      <c r="F320" s="86" t="b">
        <v>0</v>
      </c>
      <c r="G320" s="86" t="b">
        <v>0</v>
      </c>
    </row>
    <row r="321" spans="1:7" ht="15">
      <c r="A321" s="86" t="s">
        <v>5541</v>
      </c>
      <c r="B321" s="86">
        <v>136</v>
      </c>
      <c r="C321" s="121">
        <v>0.003630577068748981</v>
      </c>
      <c r="D321" s="86" t="s">
        <v>5083</v>
      </c>
      <c r="E321" s="86" t="b">
        <v>0</v>
      </c>
      <c r="F321" s="86" t="b">
        <v>0</v>
      </c>
      <c r="G321" s="86" t="b">
        <v>0</v>
      </c>
    </row>
    <row r="322" spans="1:7" ht="15">
      <c r="A322" s="86" t="s">
        <v>5542</v>
      </c>
      <c r="B322" s="86">
        <v>136</v>
      </c>
      <c r="C322" s="121">
        <v>0.003630577068748981</v>
      </c>
      <c r="D322" s="86" t="s">
        <v>5083</v>
      </c>
      <c r="E322" s="86" t="b">
        <v>0</v>
      </c>
      <c r="F322" s="86" t="b">
        <v>0</v>
      </c>
      <c r="G322" s="86" t="b">
        <v>0</v>
      </c>
    </row>
    <row r="323" spans="1:7" ht="15">
      <c r="A323" s="86" t="s">
        <v>5543</v>
      </c>
      <c r="B323" s="86">
        <v>136</v>
      </c>
      <c r="C323" s="121">
        <v>0.003630577068748981</v>
      </c>
      <c r="D323" s="86" t="s">
        <v>5083</v>
      </c>
      <c r="E323" s="86" t="b">
        <v>0</v>
      </c>
      <c r="F323" s="86" t="b">
        <v>0</v>
      </c>
      <c r="G323" s="86" t="b">
        <v>0</v>
      </c>
    </row>
    <row r="324" spans="1:7" ht="15">
      <c r="A324" s="86" t="s">
        <v>5544</v>
      </c>
      <c r="B324" s="86">
        <v>136</v>
      </c>
      <c r="C324" s="121">
        <v>0.003630577068748981</v>
      </c>
      <c r="D324" s="86" t="s">
        <v>5083</v>
      </c>
      <c r="E324" s="86" t="b">
        <v>0</v>
      </c>
      <c r="F324" s="86" t="b">
        <v>0</v>
      </c>
      <c r="G324" s="86" t="b">
        <v>0</v>
      </c>
    </row>
    <row r="325" spans="1:7" ht="15">
      <c r="A325" s="86" t="s">
        <v>5146</v>
      </c>
      <c r="B325" s="86">
        <v>136</v>
      </c>
      <c r="C325" s="121">
        <v>0.003630577068748981</v>
      </c>
      <c r="D325" s="86" t="s">
        <v>5083</v>
      </c>
      <c r="E325" s="86" t="b">
        <v>0</v>
      </c>
      <c r="F325" s="86" t="b">
        <v>0</v>
      </c>
      <c r="G325" s="86" t="b">
        <v>0</v>
      </c>
    </row>
    <row r="326" spans="1:7" ht="15">
      <c r="A326" s="86" t="s">
        <v>5545</v>
      </c>
      <c r="B326" s="86">
        <v>136</v>
      </c>
      <c r="C326" s="121">
        <v>0.003630577068748981</v>
      </c>
      <c r="D326" s="86" t="s">
        <v>5083</v>
      </c>
      <c r="E326" s="86" t="b">
        <v>0</v>
      </c>
      <c r="F326" s="86" t="b">
        <v>0</v>
      </c>
      <c r="G326" s="86" t="b">
        <v>0</v>
      </c>
    </row>
    <row r="327" spans="1:7" ht="15">
      <c r="A327" s="86" t="s">
        <v>5546</v>
      </c>
      <c r="B327" s="86">
        <v>136</v>
      </c>
      <c r="C327" s="121">
        <v>0.003630577068748981</v>
      </c>
      <c r="D327" s="86" t="s">
        <v>5083</v>
      </c>
      <c r="E327" s="86" t="b">
        <v>0</v>
      </c>
      <c r="F327" s="86" t="b">
        <v>0</v>
      </c>
      <c r="G327" s="86" t="b">
        <v>0</v>
      </c>
    </row>
    <row r="328" spans="1:7" ht="15">
      <c r="A328" s="86" t="s">
        <v>5547</v>
      </c>
      <c r="B328" s="86">
        <v>136</v>
      </c>
      <c r="C328" s="121">
        <v>0.003630577068748981</v>
      </c>
      <c r="D328" s="86" t="s">
        <v>5083</v>
      </c>
      <c r="E328" s="86" t="b">
        <v>0</v>
      </c>
      <c r="F328" s="86" t="b">
        <v>0</v>
      </c>
      <c r="G328" s="86" t="b">
        <v>0</v>
      </c>
    </row>
    <row r="329" spans="1:7" ht="15">
      <c r="A329" s="86" t="s">
        <v>5535</v>
      </c>
      <c r="B329" s="86">
        <v>136</v>
      </c>
      <c r="C329" s="121">
        <v>0.003630577068748981</v>
      </c>
      <c r="D329" s="86" t="s">
        <v>5083</v>
      </c>
      <c r="E329" s="86" t="b">
        <v>0</v>
      </c>
      <c r="F329" s="86" t="b">
        <v>0</v>
      </c>
      <c r="G329" s="86" t="b">
        <v>0</v>
      </c>
    </row>
    <row r="330" spans="1:7" ht="15">
      <c r="A330" s="86" t="s">
        <v>5548</v>
      </c>
      <c r="B330" s="86">
        <v>136</v>
      </c>
      <c r="C330" s="121">
        <v>0.003630577068748981</v>
      </c>
      <c r="D330" s="86" t="s">
        <v>5083</v>
      </c>
      <c r="E330" s="86" t="b">
        <v>0</v>
      </c>
      <c r="F330" s="86" t="b">
        <v>0</v>
      </c>
      <c r="G330" s="86" t="b">
        <v>0</v>
      </c>
    </row>
    <row r="331" spans="1:7" ht="15">
      <c r="A331" s="86" t="s">
        <v>5549</v>
      </c>
      <c r="B331" s="86">
        <v>136</v>
      </c>
      <c r="C331" s="121">
        <v>0.003630577068748981</v>
      </c>
      <c r="D331" s="86" t="s">
        <v>5083</v>
      </c>
      <c r="E331" s="86" t="b">
        <v>0</v>
      </c>
      <c r="F331" s="86" t="b">
        <v>0</v>
      </c>
      <c r="G331" s="86" t="b">
        <v>0</v>
      </c>
    </row>
    <row r="332" spans="1:7" ht="15">
      <c r="A332" s="86" t="s">
        <v>5550</v>
      </c>
      <c r="B332" s="86">
        <v>136</v>
      </c>
      <c r="C332" s="121">
        <v>0.003630577068748981</v>
      </c>
      <c r="D332" s="86" t="s">
        <v>5083</v>
      </c>
      <c r="E332" s="86" t="b">
        <v>0</v>
      </c>
      <c r="F332" s="86" t="b">
        <v>0</v>
      </c>
      <c r="G332" s="86" t="b">
        <v>0</v>
      </c>
    </row>
    <row r="333" spans="1:7" ht="15">
      <c r="A333" s="86" t="s">
        <v>5551</v>
      </c>
      <c r="B333" s="86">
        <v>136</v>
      </c>
      <c r="C333" s="121">
        <v>0.003630577068748981</v>
      </c>
      <c r="D333" s="86" t="s">
        <v>5083</v>
      </c>
      <c r="E333" s="86" t="b">
        <v>0</v>
      </c>
      <c r="F333" s="86" t="b">
        <v>0</v>
      </c>
      <c r="G333" s="86" t="b">
        <v>0</v>
      </c>
    </row>
    <row r="334" spans="1:7" ht="15">
      <c r="A334" s="86" t="s">
        <v>5185</v>
      </c>
      <c r="B334" s="86">
        <v>37</v>
      </c>
      <c r="C334" s="121">
        <v>0.005319367680585436</v>
      </c>
      <c r="D334" s="86" t="s">
        <v>5083</v>
      </c>
      <c r="E334" s="86" t="b">
        <v>0</v>
      </c>
      <c r="F334" s="86" t="b">
        <v>0</v>
      </c>
      <c r="G334" s="86" t="b">
        <v>0</v>
      </c>
    </row>
    <row r="335" spans="1:7" ht="15">
      <c r="A335" s="86" t="s">
        <v>5184</v>
      </c>
      <c r="B335" s="86">
        <v>36</v>
      </c>
      <c r="C335" s="121">
        <v>0.005264309215711973</v>
      </c>
      <c r="D335" s="86" t="s">
        <v>5083</v>
      </c>
      <c r="E335" s="86" t="b">
        <v>0</v>
      </c>
      <c r="F335" s="86" t="b">
        <v>0</v>
      </c>
      <c r="G335" s="86" t="b">
        <v>0</v>
      </c>
    </row>
    <row r="336" spans="1:7" ht="15">
      <c r="A336" s="86" t="s">
        <v>5187</v>
      </c>
      <c r="B336" s="86">
        <v>36</v>
      </c>
      <c r="C336" s="121">
        <v>0.005264309215711973</v>
      </c>
      <c r="D336" s="86" t="s">
        <v>5083</v>
      </c>
      <c r="E336" s="86" t="b">
        <v>0</v>
      </c>
      <c r="F336" s="86" t="b">
        <v>0</v>
      </c>
      <c r="G336" s="86" t="b">
        <v>0</v>
      </c>
    </row>
    <row r="337" spans="1:7" ht="15">
      <c r="A337" s="86" t="s">
        <v>5191</v>
      </c>
      <c r="B337" s="86">
        <v>36</v>
      </c>
      <c r="C337" s="121">
        <v>0.005264309215711973</v>
      </c>
      <c r="D337" s="86" t="s">
        <v>5083</v>
      </c>
      <c r="E337" s="86" t="b">
        <v>0</v>
      </c>
      <c r="F337" s="86" t="b">
        <v>0</v>
      </c>
      <c r="G337" s="86" t="b">
        <v>0</v>
      </c>
    </row>
    <row r="338" spans="1:7" ht="15">
      <c r="A338" s="86" t="s">
        <v>5527</v>
      </c>
      <c r="B338" s="86">
        <v>27</v>
      </c>
      <c r="C338" s="121">
        <v>0.0046467918389788655</v>
      </c>
      <c r="D338" s="86" t="s">
        <v>5083</v>
      </c>
      <c r="E338" s="86" t="b">
        <v>0</v>
      </c>
      <c r="F338" s="86" t="b">
        <v>0</v>
      </c>
      <c r="G338" s="86" t="b">
        <v>0</v>
      </c>
    </row>
    <row r="339" spans="1:7" ht="15">
      <c r="A339" s="86" t="s">
        <v>5528</v>
      </c>
      <c r="B339" s="86">
        <v>27</v>
      </c>
      <c r="C339" s="121">
        <v>0.0046467918389788655</v>
      </c>
      <c r="D339" s="86" t="s">
        <v>5083</v>
      </c>
      <c r="E339" s="86" t="b">
        <v>0</v>
      </c>
      <c r="F339" s="86" t="b">
        <v>0</v>
      </c>
      <c r="G339" s="86" t="b">
        <v>0</v>
      </c>
    </row>
    <row r="340" spans="1:7" ht="15">
      <c r="A340" s="86" t="s">
        <v>5529</v>
      </c>
      <c r="B340" s="86">
        <v>27</v>
      </c>
      <c r="C340" s="121">
        <v>0.0046467918389788655</v>
      </c>
      <c r="D340" s="86" t="s">
        <v>5083</v>
      </c>
      <c r="E340" s="86" t="b">
        <v>0</v>
      </c>
      <c r="F340" s="86" t="b">
        <v>0</v>
      </c>
      <c r="G340" s="86" t="b">
        <v>0</v>
      </c>
    </row>
    <row r="341" spans="1:7" ht="15">
      <c r="A341" s="86" t="s">
        <v>5530</v>
      </c>
      <c r="B341" s="86">
        <v>27</v>
      </c>
      <c r="C341" s="121">
        <v>0.0046467918389788655</v>
      </c>
      <c r="D341" s="86" t="s">
        <v>5083</v>
      </c>
      <c r="E341" s="86" t="b">
        <v>0</v>
      </c>
      <c r="F341" s="86" t="b">
        <v>0</v>
      </c>
      <c r="G341" s="86" t="b">
        <v>0</v>
      </c>
    </row>
    <row r="342" spans="1:7" ht="15">
      <c r="A342" s="86" t="s">
        <v>5531</v>
      </c>
      <c r="B342" s="86">
        <v>27</v>
      </c>
      <c r="C342" s="121">
        <v>0.0046467918389788655</v>
      </c>
      <c r="D342" s="86" t="s">
        <v>5083</v>
      </c>
      <c r="E342" s="86" t="b">
        <v>0</v>
      </c>
      <c r="F342" s="86" t="b">
        <v>0</v>
      </c>
      <c r="G342" s="86" t="b">
        <v>0</v>
      </c>
    </row>
    <row r="343" spans="1:7" ht="15">
      <c r="A343" s="86" t="s">
        <v>5532</v>
      </c>
      <c r="B343" s="86">
        <v>27</v>
      </c>
      <c r="C343" s="121">
        <v>0.0046467918389788655</v>
      </c>
      <c r="D343" s="86" t="s">
        <v>5083</v>
      </c>
      <c r="E343" s="86" t="b">
        <v>0</v>
      </c>
      <c r="F343" s="86" t="b">
        <v>0</v>
      </c>
      <c r="G343" s="86" t="b">
        <v>0</v>
      </c>
    </row>
    <row r="344" spans="1:7" ht="15">
      <c r="A344" s="86" t="s">
        <v>5533</v>
      </c>
      <c r="B344" s="86">
        <v>27</v>
      </c>
      <c r="C344" s="121">
        <v>0.0046467918389788655</v>
      </c>
      <c r="D344" s="86" t="s">
        <v>5083</v>
      </c>
      <c r="E344" s="86" t="b">
        <v>0</v>
      </c>
      <c r="F344" s="86" t="b">
        <v>0</v>
      </c>
      <c r="G344" s="86" t="b">
        <v>0</v>
      </c>
    </row>
    <row r="345" spans="1:7" ht="15">
      <c r="A345" s="86" t="s">
        <v>5526</v>
      </c>
      <c r="B345" s="86">
        <v>27</v>
      </c>
      <c r="C345" s="121">
        <v>0.0046467918389788655</v>
      </c>
      <c r="D345" s="86" t="s">
        <v>5083</v>
      </c>
      <c r="E345" s="86" t="b">
        <v>1</v>
      </c>
      <c r="F345" s="86" t="b">
        <v>0</v>
      </c>
      <c r="G345" s="86" t="b">
        <v>0</v>
      </c>
    </row>
    <row r="346" spans="1:7" ht="15">
      <c r="A346" s="86" t="s">
        <v>5190</v>
      </c>
      <c r="B346" s="86">
        <v>24</v>
      </c>
      <c r="C346" s="121">
        <v>0.004384708294150293</v>
      </c>
      <c r="D346" s="86" t="s">
        <v>5083</v>
      </c>
      <c r="E346" s="86" t="b">
        <v>0</v>
      </c>
      <c r="F346" s="86" t="b">
        <v>0</v>
      </c>
      <c r="G346" s="86" t="b">
        <v>0</v>
      </c>
    </row>
    <row r="347" spans="1:7" ht="15">
      <c r="A347" s="86" t="s">
        <v>5189</v>
      </c>
      <c r="B347" s="86">
        <v>24</v>
      </c>
      <c r="C347" s="121">
        <v>0.004384708294150293</v>
      </c>
      <c r="D347" s="86" t="s">
        <v>5083</v>
      </c>
      <c r="E347" s="86" t="b">
        <v>0</v>
      </c>
      <c r="F347" s="86" t="b">
        <v>0</v>
      </c>
      <c r="G347" s="86" t="b">
        <v>0</v>
      </c>
    </row>
    <row r="348" spans="1:7" ht="15">
      <c r="A348" s="86" t="s">
        <v>5186</v>
      </c>
      <c r="B348" s="86">
        <v>24</v>
      </c>
      <c r="C348" s="121">
        <v>0.004384708294150293</v>
      </c>
      <c r="D348" s="86" t="s">
        <v>5083</v>
      </c>
      <c r="E348" s="86" t="b">
        <v>0</v>
      </c>
      <c r="F348" s="86" t="b">
        <v>0</v>
      </c>
      <c r="G348" s="86" t="b">
        <v>0</v>
      </c>
    </row>
    <row r="349" spans="1:7" ht="15">
      <c r="A349" s="86" t="s">
        <v>5552</v>
      </c>
      <c r="B349" s="86">
        <v>18</v>
      </c>
      <c r="C349" s="121">
        <v>0.004876321069629298</v>
      </c>
      <c r="D349" s="86" t="s">
        <v>5083</v>
      </c>
      <c r="E349" s="86" t="b">
        <v>0</v>
      </c>
      <c r="F349" s="86" t="b">
        <v>0</v>
      </c>
      <c r="G349" s="86" t="b">
        <v>0</v>
      </c>
    </row>
    <row r="350" spans="1:7" ht="15">
      <c r="A350" s="86" t="s">
        <v>5584</v>
      </c>
      <c r="B350" s="86">
        <v>15</v>
      </c>
      <c r="C350" s="121">
        <v>0.003374486945562481</v>
      </c>
      <c r="D350" s="86" t="s">
        <v>5083</v>
      </c>
      <c r="E350" s="86" t="b">
        <v>0</v>
      </c>
      <c r="F350" s="86" t="b">
        <v>0</v>
      </c>
      <c r="G350" s="86" t="b">
        <v>0</v>
      </c>
    </row>
    <row r="351" spans="1:7" ht="15">
      <c r="A351" s="86" t="s">
        <v>5585</v>
      </c>
      <c r="B351" s="86">
        <v>15</v>
      </c>
      <c r="C351" s="121">
        <v>0.003374486945562481</v>
      </c>
      <c r="D351" s="86" t="s">
        <v>5083</v>
      </c>
      <c r="E351" s="86" t="b">
        <v>0</v>
      </c>
      <c r="F351" s="86" t="b">
        <v>0</v>
      </c>
      <c r="G351" s="86" t="b">
        <v>0</v>
      </c>
    </row>
    <row r="352" spans="1:7" ht="15">
      <c r="A352" s="86" t="s">
        <v>5586</v>
      </c>
      <c r="B352" s="86">
        <v>15</v>
      </c>
      <c r="C352" s="121">
        <v>0.003374486945562481</v>
      </c>
      <c r="D352" s="86" t="s">
        <v>5083</v>
      </c>
      <c r="E352" s="86" t="b">
        <v>0</v>
      </c>
      <c r="F352" s="86" t="b">
        <v>0</v>
      </c>
      <c r="G352" s="86" t="b">
        <v>0</v>
      </c>
    </row>
    <row r="353" spans="1:7" ht="15">
      <c r="A353" s="86" t="s">
        <v>5587</v>
      </c>
      <c r="B353" s="86">
        <v>15</v>
      </c>
      <c r="C353" s="121">
        <v>0.003374486945562481</v>
      </c>
      <c r="D353" s="86" t="s">
        <v>5083</v>
      </c>
      <c r="E353" s="86" t="b">
        <v>0</v>
      </c>
      <c r="F353" s="86" t="b">
        <v>0</v>
      </c>
      <c r="G353" s="86" t="b">
        <v>0</v>
      </c>
    </row>
    <row r="354" spans="1:7" ht="15">
      <c r="A354" s="86" t="s">
        <v>5192</v>
      </c>
      <c r="B354" s="86">
        <v>15</v>
      </c>
      <c r="C354" s="121">
        <v>0.003374486945562481</v>
      </c>
      <c r="D354" s="86" t="s">
        <v>5083</v>
      </c>
      <c r="E354" s="86" t="b">
        <v>0</v>
      </c>
      <c r="F354" s="86" t="b">
        <v>0</v>
      </c>
      <c r="G354" s="86" t="b">
        <v>0</v>
      </c>
    </row>
    <row r="355" spans="1:7" ht="15">
      <c r="A355" s="86" t="s">
        <v>5193</v>
      </c>
      <c r="B355" s="86">
        <v>15</v>
      </c>
      <c r="C355" s="121">
        <v>0.003374486945562481</v>
      </c>
      <c r="D355" s="86" t="s">
        <v>5083</v>
      </c>
      <c r="E355" s="86" t="b">
        <v>0</v>
      </c>
      <c r="F355" s="86" t="b">
        <v>0</v>
      </c>
      <c r="G355" s="86" t="b">
        <v>0</v>
      </c>
    </row>
    <row r="356" spans="1:7" ht="15">
      <c r="A356" s="86" t="s">
        <v>5582</v>
      </c>
      <c r="B356" s="86">
        <v>12</v>
      </c>
      <c r="C356" s="121">
        <v>0.0036884651215906878</v>
      </c>
      <c r="D356" s="86" t="s">
        <v>5083</v>
      </c>
      <c r="E356" s="86" t="b">
        <v>0</v>
      </c>
      <c r="F356" s="86" t="b">
        <v>0</v>
      </c>
      <c r="G356" s="86" t="b">
        <v>0</v>
      </c>
    </row>
    <row r="357" spans="1:7" ht="15">
      <c r="A357" s="86" t="s">
        <v>5583</v>
      </c>
      <c r="B357" s="86">
        <v>12</v>
      </c>
      <c r="C357" s="121">
        <v>0.0036884651215906878</v>
      </c>
      <c r="D357" s="86" t="s">
        <v>5083</v>
      </c>
      <c r="E357" s="86" t="b">
        <v>0</v>
      </c>
      <c r="F357" s="86" t="b">
        <v>0</v>
      </c>
      <c r="G357" s="86" t="b">
        <v>0</v>
      </c>
    </row>
    <row r="358" spans="1:7" ht="15">
      <c r="A358" s="86" t="s">
        <v>661</v>
      </c>
      <c r="B358" s="86">
        <v>12</v>
      </c>
      <c r="C358" s="121">
        <v>0.002940409634332917</v>
      </c>
      <c r="D358" s="86" t="s">
        <v>5083</v>
      </c>
      <c r="E358" s="86" t="b">
        <v>0</v>
      </c>
      <c r="F358" s="86" t="b">
        <v>0</v>
      </c>
      <c r="G358" s="86" t="b">
        <v>0</v>
      </c>
    </row>
    <row r="359" spans="1:7" ht="15">
      <c r="A359" s="86" t="s">
        <v>5553</v>
      </c>
      <c r="B359" s="86">
        <v>12</v>
      </c>
      <c r="C359" s="121">
        <v>0.002940409634332917</v>
      </c>
      <c r="D359" s="86" t="s">
        <v>5083</v>
      </c>
      <c r="E359" s="86" t="b">
        <v>0</v>
      </c>
      <c r="F359" s="86" t="b">
        <v>0</v>
      </c>
      <c r="G359" s="86" t="b">
        <v>0</v>
      </c>
    </row>
    <row r="360" spans="1:7" ht="15">
      <c r="A360" s="86" t="s">
        <v>5239</v>
      </c>
      <c r="B360" s="86">
        <v>12</v>
      </c>
      <c r="C360" s="121">
        <v>0.002940409634332917</v>
      </c>
      <c r="D360" s="86" t="s">
        <v>5083</v>
      </c>
      <c r="E360" s="86" t="b">
        <v>0</v>
      </c>
      <c r="F360" s="86" t="b">
        <v>0</v>
      </c>
      <c r="G360" s="86" t="b">
        <v>0</v>
      </c>
    </row>
    <row r="361" spans="1:7" ht="15">
      <c r="A361" s="86" t="s">
        <v>5534</v>
      </c>
      <c r="B361" s="86">
        <v>12</v>
      </c>
      <c r="C361" s="121">
        <v>0.002940409634332917</v>
      </c>
      <c r="D361" s="86" t="s">
        <v>5083</v>
      </c>
      <c r="E361" s="86" t="b">
        <v>0</v>
      </c>
      <c r="F361" s="86" t="b">
        <v>0</v>
      </c>
      <c r="G361" s="86" t="b">
        <v>0</v>
      </c>
    </row>
    <row r="362" spans="1:7" ht="15">
      <c r="A362" s="86" t="s">
        <v>5213</v>
      </c>
      <c r="B362" s="86">
        <v>11</v>
      </c>
      <c r="C362" s="121">
        <v>0.002781454224538051</v>
      </c>
      <c r="D362" s="86" t="s">
        <v>5083</v>
      </c>
      <c r="E362" s="86" t="b">
        <v>0</v>
      </c>
      <c r="F362" s="86" t="b">
        <v>0</v>
      </c>
      <c r="G362" s="86" t="b">
        <v>0</v>
      </c>
    </row>
    <row r="363" spans="1:7" ht="15">
      <c r="A363" s="86" t="s">
        <v>5214</v>
      </c>
      <c r="B363" s="86">
        <v>10</v>
      </c>
      <c r="C363" s="121">
        <v>0.0026143116374620612</v>
      </c>
      <c r="D363" s="86" t="s">
        <v>5083</v>
      </c>
      <c r="E363" s="86" t="b">
        <v>0</v>
      </c>
      <c r="F363" s="86" t="b">
        <v>0</v>
      </c>
      <c r="G363" s="86" t="b">
        <v>0</v>
      </c>
    </row>
    <row r="364" spans="1:7" ht="15">
      <c r="A364" s="86" t="s">
        <v>683</v>
      </c>
      <c r="B364" s="86">
        <v>10</v>
      </c>
      <c r="C364" s="121">
        <v>0.0026143116374620612</v>
      </c>
      <c r="D364" s="86" t="s">
        <v>5083</v>
      </c>
      <c r="E364" s="86" t="b">
        <v>0</v>
      </c>
      <c r="F364" s="86" t="b">
        <v>0</v>
      </c>
      <c r="G364" s="86" t="b">
        <v>0</v>
      </c>
    </row>
    <row r="365" spans="1:7" ht="15">
      <c r="A365" s="86" t="s">
        <v>5554</v>
      </c>
      <c r="B365" s="86">
        <v>9</v>
      </c>
      <c r="C365" s="121">
        <v>0.002438160534814649</v>
      </c>
      <c r="D365" s="86" t="s">
        <v>5083</v>
      </c>
      <c r="E365" s="86" t="b">
        <v>0</v>
      </c>
      <c r="F365" s="86" t="b">
        <v>0</v>
      </c>
      <c r="G365" s="86" t="b">
        <v>0</v>
      </c>
    </row>
    <row r="366" spans="1:7" ht="15">
      <c r="A366" s="86" t="s">
        <v>5555</v>
      </c>
      <c r="B366" s="86">
        <v>9</v>
      </c>
      <c r="C366" s="121">
        <v>0.002438160534814649</v>
      </c>
      <c r="D366" s="86" t="s">
        <v>5083</v>
      </c>
      <c r="E366" s="86" t="b">
        <v>0</v>
      </c>
      <c r="F366" s="86" t="b">
        <v>0</v>
      </c>
      <c r="G366" s="86" t="b">
        <v>0</v>
      </c>
    </row>
    <row r="367" spans="1:7" ht="15">
      <c r="A367" s="86" t="s">
        <v>5556</v>
      </c>
      <c r="B367" s="86">
        <v>9</v>
      </c>
      <c r="C367" s="121">
        <v>0.002438160534814649</v>
      </c>
      <c r="D367" s="86" t="s">
        <v>5083</v>
      </c>
      <c r="E367" s="86" t="b">
        <v>0</v>
      </c>
      <c r="F367" s="86" t="b">
        <v>0</v>
      </c>
      <c r="G367" s="86" t="b">
        <v>0</v>
      </c>
    </row>
    <row r="368" spans="1:7" ht="15">
      <c r="A368" s="86" t="s">
        <v>5557</v>
      </c>
      <c r="B368" s="86">
        <v>9</v>
      </c>
      <c r="C368" s="121">
        <v>0.002438160534814649</v>
      </c>
      <c r="D368" s="86" t="s">
        <v>5083</v>
      </c>
      <c r="E368" s="86" t="b">
        <v>0</v>
      </c>
      <c r="F368" s="86" t="b">
        <v>0</v>
      </c>
      <c r="G368" s="86" t="b">
        <v>0</v>
      </c>
    </row>
    <row r="369" spans="1:7" ht="15">
      <c r="A369" s="86" t="s">
        <v>5558</v>
      </c>
      <c r="B369" s="86">
        <v>9</v>
      </c>
      <c r="C369" s="121">
        <v>0.002438160534814649</v>
      </c>
      <c r="D369" s="86" t="s">
        <v>5083</v>
      </c>
      <c r="E369" s="86" t="b">
        <v>0</v>
      </c>
      <c r="F369" s="86" t="b">
        <v>0</v>
      </c>
      <c r="G369" s="86" t="b">
        <v>0</v>
      </c>
    </row>
    <row r="370" spans="1:7" ht="15">
      <c r="A370" s="86" t="s">
        <v>5559</v>
      </c>
      <c r="B370" s="86">
        <v>9</v>
      </c>
      <c r="C370" s="121">
        <v>0.002438160534814649</v>
      </c>
      <c r="D370" s="86" t="s">
        <v>5083</v>
      </c>
      <c r="E370" s="86" t="b">
        <v>0</v>
      </c>
      <c r="F370" s="86" t="b">
        <v>0</v>
      </c>
      <c r="G370" s="86" t="b">
        <v>0</v>
      </c>
    </row>
    <row r="371" spans="1:7" ht="15">
      <c r="A371" s="86" t="s">
        <v>5560</v>
      </c>
      <c r="B371" s="86">
        <v>9</v>
      </c>
      <c r="C371" s="121">
        <v>0.002438160534814649</v>
      </c>
      <c r="D371" s="86" t="s">
        <v>5083</v>
      </c>
      <c r="E371" s="86" t="b">
        <v>0</v>
      </c>
      <c r="F371" s="86" t="b">
        <v>0</v>
      </c>
      <c r="G371" s="86" t="b">
        <v>0</v>
      </c>
    </row>
    <row r="372" spans="1:7" ht="15">
      <c r="A372" s="86" t="s">
        <v>5561</v>
      </c>
      <c r="B372" s="86">
        <v>9</v>
      </c>
      <c r="C372" s="121">
        <v>0.002438160534814649</v>
      </c>
      <c r="D372" s="86" t="s">
        <v>5083</v>
      </c>
      <c r="E372" s="86" t="b">
        <v>0</v>
      </c>
      <c r="F372" s="86" t="b">
        <v>0</v>
      </c>
      <c r="G372" s="86" t="b">
        <v>0</v>
      </c>
    </row>
    <row r="373" spans="1:7" ht="15">
      <c r="A373" s="86" t="s">
        <v>5562</v>
      </c>
      <c r="B373" s="86">
        <v>9</v>
      </c>
      <c r="C373" s="121">
        <v>0.002438160534814649</v>
      </c>
      <c r="D373" s="86" t="s">
        <v>5083</v>
      </c>
      <c r="E373" s="86" t="b">
        <v>0</v>
      </c>
      <c r="F373" s="86" t="b">
        <v>0</v>
      </c>
      <c r="G373" s="86" t="b">
        <v>0</v>
      </c>
    </row>
    <row r="374" spans="1:7" ht="15">
      <c r="A374" s="86" t="s">
        <v>5563</v>
      </c>
      <c r="B374" s="86">
        <v>9</v>
      </c>
      <c r="C374" s="121">
        <v>0.002438160534814649</v>
      </c>
      <c r="D374" s="86" t="s">
        <v>5083</v>
      </c>
      <c r="E374" s="86" t="b">
        <v>0</v>
      </c>
      <c r="F374" s="86" t="b">
        <v>0</v>
      </c>
      <c r="G374" s="86" t="b">
        <v>0</v>
      </c>
    </row>
    <row r="375" spans="1:7" ht="15">
      <c r="A375" s="86" t="s">
        <v>5564</v>
      </c>
      <c r="B375" s="86">
        <v>9</v>
      </c>
      <c r="C375" s="121">
        <v>0.002438160534814649</v>
      </c>
      <c r="D375" s="86" t="s">
        <v>5083</v>
      </c>
      <c r="E375" s="86" t="b">
        <v>0</v>
      </c>
      <c r="F375" s="86" t="b">
        <v>0</v>
      </c>
      <c r="G375" s="86" t="b">
        <v>0</v>
      </c>
    </row>
    <row r="376" spans="1:7" ht="15">
      <c r="A376" s="86" t="s">
        <v>5602</v>
      </c>
      <c r="B376" s="86">
        <v>6</v>
      </c>
      <c r="C376" s="121">
        <v>0.0018442325607953439</v>
      </c>
      <c r="D376" s="86" t="s">
        <v>5083</v>
      </c>
      <c r="E376" s="86" t="b">
        <v>1</v>
      </c>
      <c r="F376" s="86" t="b">
        <v>0</v>
      </c>
      <c r="G376" s="86" t="b">
        <v>0</v>
      </c>
    </row>
    <row r="377" spans="1:7" ht="15">
      <c r="A377" s="86" t="s">
        <v>5603</v>
      </c>
      <c r="B377" s="86">
        <v>6</v>
      </c>
      <c r="C377" s="121">
        <v>0.0018442325607953439</v>
      </c>
      <c r="D377" s="86" t="s">
        <v>5083</v>
      </c>
      <c r="E377" s="86" t="b">
        <v>0</v>
      </c>
      <c r="F377" s="86" t="b">
        <v>0</v>
      </c>
      <c r="G377" s="86" t="b">
        <v>0</v>
      </c>
    </row>
    <row r="378" spans="1:7" ht="15">
      <c r="A378" s="86" t="s">
        <v>5604</v>
      </c>
      <c r="B378" s="86">
        <v>6</v>
      </c>
      <c r="C378" s="121">
        <v>0.0018442325607953439</v>
      </c>
      <c r="D378" s="86" t="s">
        <v>5083</v>
      </c>
      <c r="E378" s="86" t="b">
        <v>0</v>
      </c>
      <c r="F378" s="86" t="b">
        <v>0</v>
      </c>
      <c r="G378" s="86" t="b">
        <v>0</v>
      </c>
    </row>
    <row r="379" spans="1:7" ht="15">
      <c r="A379" s="86" t="s">
        <v>5605</v>
      </c>
      <c r="B379" s="86">
        <v>6</v>
      </c>
      <c r="C379" s="121">
        <v>0.0018442325607953439</v>
      </c>
      <c r="D379" s="86" t="s">
        <v>5083</v>
      </c>
      <c r="E379" s="86" t="b">
        <v>0</v>
      </c>
      <c r="F379" s="86" t="b">
        <v>0</v>
      </c>
      <c r="G379" s="86" t="b">
        <v>0</v>
      </c>
    </row>
    <row r="380" spans="1:7" ht="15">
      <c r="A380" s="86" t="s">
        <v>5606</v>
      </c>
      <c r="B380" s="86">
        <v>6</v>
      </c>
      <c r="C380" s="121">
        <v>0.0018442325607953439</v>
      </c>
      <c r="D380" s="86" t="s">
        <v>5083</v>
      </c>
      <c r="E380" s="86" t="b">
        <v>0</v>
      </c>
      <c r="F380" s="86" t="b">
        <v>0</v>
      </c>
      <c r="G380" s="86" t="b">
        <v>0</v>
      </c>
    </row>
    <row r="381" spans="1:7" ht="15">
      <c r="A381" s="86" t="s">
        <v>5607</v>
      </c>
      <c r="B381" s="86">
        <v>6</v>
      </c>
      <c r="C381" s="121">
        <v>0.0018442325607953439</v>
      </c>
      <c r="D381" s="86" t="s">
        <v>5083</v>
      </c>
      <c r="E381" s="86" t="b">
        <v>0</v>
      </c>
      <c r="F381" s="86" t="b">
        <v>0</v>
      </c>
      <c r="G381" s="86" t="b">
        <v>0</v>
      </c>
    </row>
    <row r="382" spans="1:7" ht="15">
      <c r="A382" s="86" t="s">
        <v>5608</v>
      </c>
      <c r="B382" s="86">
        <v>6</v>
      </c>
      <c r="C382" s="121">
        <v>0.0018442325607953439</v>
      </c>
      <c r="D382" s="86" t="s">
        <v>5083</v>
      </c>
      <c r="E382" s="86" t="b">
        <v>0</v>
      </c>
      <c r="F382" s="86" t="b">
        <v>0</v>
      </c>
      <c r="G382" s="86" t="b">
        <v>0</v>
      </c>
    </row>
    <row r="383" spans="1:7" ht="15">
      <c r="A383" s="86" t="s">
        <v>5609</v>
      </c>
      <c r="B383" s="86">
        <v>6</v>
      </c>
      <c r="C383" s="121">
        <v>0.0018442325607953439</v>
      </c>
      <c r="D383" s="86" t="s">
        <v>5083</v>
      </c>
      <c r="E383" s="86" t="b">
        <v>0</v>
      </c>
      <c r="F383" s="86" t="b">
        <v>0</v>
      </c>
      <c r="G383" s="86" t="b">
        <v>0</v>
      </c>
    </row>
    <row r="384" spans="1:7" ht="15">
      <c r="A384" s="86" t="s">
        <v>5610</v>
      </c>
      <c r="B384" s="86">
        <v>6</v>
      </c>
      <c r="C384" s="121">
        <v>0.0018442325607953439</v>
      </c>
      <c r="D384" s="86" t="s">
        <v>5083</v>
      </c>
      <c r="E384" s="86" t="b">
        <v>0</v>
      </c>
      <c r="F384" s="86" t="b">
        <v>0</v>
      </c>
      <c r="G384" s="86" t="b">
        <v>0</v>
      </c>
    </row>
    <row r="385" spans="1:7" ht="15">
      <c r="A385" s="86" t="s">
        <v>5611</v>
      </c>
      <c r="B385" s="86">
        <v>6</v>
      </c>
      <c r="C385" s="121">
        <v>0.0018442325607953439</v>
      </c>
      <c r="D385" s="86" t="s">
        <v>5083</v>
      </c>
      <c r="E385" s="86" t="b">
        <v>0</v>
      </c>
      <c r="F385" s="86" t="b">
        <v>0</v>
      </c>
      <c r="G385" s="86" t="b">
        <v>0</v>
      </c>
    </row>
    <row r="386" spans="1:7" ht="15">
      <c r="A386" s="86" t="s">
        <v>5612</v>
      </c>
      <c r="B386" s="86">
        <v>6</v>
      </c>
      <c r="C386" s="121">
        <v>0.0018442325607953439</v>
      </c>
      <c r="D386" s="86" t="s">
        <v>5083</v>
      </c>
      <c r="E386" s="86" t="b">
        <v>0</v>
      </c>
      <c r="F386" s="86" t="b">
        <v>0</v>
      </c>
      <c r="G386" s="86" t="b">
        <v>0</v>
      </c>
    </row>
    <row r="387" spans="1:7" ht="15">
      <c r="A387" s="86" t="s">
        <v>5613</v>
      </c>
      <c r="B387" s="86">
        <v>6</v>
      </c>
      <c r="C387" s="121">
        <v>0.0018442325607953439</v>
      </c>
      <c r="D387" s="86" t="s">
        <v>5083</v>
      </c>
      <c r="E387" s="86" t="b">
        <v>0</v>
      </c>
      <c r="F387" s="86" t="b">
        <v>0</v>
      </c>
      <c r="G387" s="86" t="b">
        <v>0</v>
      </c>
    </row>
    <row r="388" spans="1:7" ht="15">
      <c r="A388" s="86" t="s">
        <v>5614</v>
      </c>
      <c r="B388" s="86">
        <v>6</v>
      </c>
      <c r="C388" s="121">
        <v>0.0018442325607953439</v>
      </c>
      <c r="D388" s="86" t="s">
        <v>5083</v>
      </c>
      <c r="E388" s="86" t="b">
        <v>0</v>
      </c>
      <c r="F388" s="86" t="b">
        <v>0</v>
      </c>
      <c r="G388" s="86" t="b">
        <v>0</v>
      </c>
    </row>
    <row r="389" spans="1:7" ht="15">
      <c r="A389" s="86" t="s">
        <v>5615</v>
      </c>
      <c r="B389" s="86">
        <v>6</v>
      </c>
      <c r="C389" s="121">
        <v>0.0018442325607953439</v>
      </c>
      <c r="D389" s="86" t="s">
        <v>5083</v>
      </c>
      <c r="E389" s="86" t="b">
        <v>0</v>
      </c>
      <c r="F389" s="86" t="b">
        <v>0</v>
      </c>
      <c r="G389" s="86" t="b">
        <v>0</v>
      </c>
    </row>
    <row r="390" spans="1:7" ht="15">
      <c r="A390" s="86" t="s">
        <v>5616</v>
      </c>
      <c r="B390" s="86">
        <v>6</v>
      </c>
      <c r="C390" s="121">
        <v>0.0018442325607953439</v>
      </c>
      <c r="D390" s="86" t="s">
        <v>5083</v>
      </c>
      <c r="E390" s="86" t="b">
        <v>0</v>
      </c>
      <c r="F390" s="86" t="b">
        <v>0</v>
      </c>
      <c r="G390" s="86" t="b">
        <v>0</v>
      </c>
    </row>
    <row r="391" spans="1:7" ht="15">
      <c r="A391" s="86" t="s">
        <v>5617</v>
      </c>
      <c r="B391" s="86">
        <v>6</v>
      </c>
      <c r="C391" s="121">
        <v>0.0018442325607953439</v>
      </c>
      <c r="D391" s="86" t="s">
        <v>5083</v>
      </c>
      <c r="E391" s="86" t="b">
        <v>0</v>
      </c>
      <c r="F391" s="86" t="b">
        <v>0</v>
      </c>
      <c r="G391" s="86" t="b">
        <v>0</v>
      </c>
    </row>
    <row r="392" spans="1:7" ht="15">
      <c r="A392" s="86" t="s">
        <v>5618</v>
      </c>
      <c r="B392" s="86">
        <v>6</v>
      </c>
      <c r="C392" s="121">
        <v>0.0018442325607953439</v>
      </c>
      <c r="D392" s="86" t="s">
        <v>5083</v>
      </c>
      <c r="E392" s="86" t="b">
        <v>0</v>
      </c>
      <c r="F392" s="86" t="b">
        <v>0</v>
      </c>
      <c r="G392" s="86" t="b">
        <v>0</v>
      </c>
    </row>
    <row r="393" spans="1:7" ht="15">
      <c r="A393" s="86" t="s">
        <v>5619</v>
      </c>
      <c r="B393" s="86">
        <v>6</v>
      </c>
      <c r="C393" s="121">
        <v>0.0018442325607953439</v>
      </c>
      <c r="D393" s="86" t="s">
        <v>5083</v>
      </c>
      <c r="E393" s="86" t="b">
        <v>0</v>
      </c>
      <c r="F393" s="86" t="b">
        <v>0</v>
      </c>
      <c r="G393" s="86" t="b">
        <v>0</v>
      </c>
    </row>
    <row r="394" spans="1:7" ht="15">
      <c r="A394" s="86" t="s">
        <v>5620</v>
      </c>
      <c r="B394" s="86">
        <v>6</v>
      </c>
      <c r="C394" s="121">
        <v>0.0018442325607953439</v>
      </c>
      <c r="D394" s="86" t="s">
        <v>5083</v>
      </c>
      <c r="E394" s="86" t="b">
        <v>0</v>
      </c>
      <c r="F394" s="86" t="b">
        <v>0</v>
      </c>
      <c r="G394" s="86" t="b">
        <v>0</v>
      </c>
    </row>
    <row r="395" spans="1:7" ht="15">
      <c r="A395" s="86" t="s">
        <v>5621</v>
      </c>
      <c r="B395" s="86">
        <v>6</v>
      </c>
      <c r="C395" s="121">
        <v>0.0018442325607953439</v>
      </c>
      <c r="D395" s="86" t="s">
        <v>5083</v>
      </c>
      <c r="E395" s="86" t="b">
        <v>0</v>
      </c>
      <c r="F395" s="86" t="b">
        <v>0</v>
      </c>
      <c r="G395" s="86" t="b">
        <v>0</v>
      </c>
    </row>
    <row r="396" spans="1:7" ht="15">
      <c r="A396" s="86" t="s">
        <v>5622</v>
      </c>
      <c r="B396" s="86">
        <v>6</v>
      </c>
      <c r="C396" s="121">
        <v>0.0018442325607953439</v>
      </c>
      <c r="D396" s="86" t="s">
        <v>5083</v>
      </c>
      <c r="E396" s="86" t="b">
        <v>0</v>
      </c>
      <c r="F396" s="86" t="b">
        <v>0</v>
      </c>
      <c r="G396" s="86" t="b">
        <v>0</v>
      </c>
    </row>
    <row r="397" spans="1:7" ht="15">
      <c r="A397" s="86" t="s">
        <v>5623</v>
      </c>
      <c r="B397" s="86">
        <v>6</v>
      </c>
      <c r="C397" s="121">
        <v>0.0018442325607953439</v>
      </c>
      <c r="D397" s="86" t="s">
        <v>5083</v>
      </c>
      <c r="E397" s="86" t="b">
        <v>0</v>
      </c>
      <c r="F397" s="86" t="b">
        <v>0</v>
      </c>
      <c r="G397" s="86" t="b">
        <v>0</v>
      </c>
    </row>
    <row r="398" spans="1:7" ht="15">
      <c r="A398" s="86" t="s">
        <v>5643</v>
      </c>
      <c r="B398" s="86">
        <v>6</v>
      </c>
      <c r="C398" s="121">
        <v>0.0022182603044242294</v>
      </c>
      <c r="D398" s="86" t="s">
        <v>5083</v>
      </c>
      <c r="E398" s="86" t="b">
        <v>0</v>
      </c>
      <c r="F398" s="86" t="b">
        <v>0</v>
      </c>
      <c r="G398" s="86" t="b">
        <v>0</v>
      </c>
    </row>
    <row r="399" spans="1:7" ht="15">
      <c r="A399" s="86" t="s">
        <v>5565</v>
      </c>
      <c r="B399" s="86">
        <v>3</v>
      </c>
      <c r="C399" s="121">
        <v>0.0011091301522121147</v>
      </c>
      <c r="D399" s="86" t="s">
        <v>5083</v>
      </c>
      <c r="E399" s="86" t="b">
        <v>0</v>
      </c>
      <c r="F399" s="86" t="b">
        <v>0</v>
      </c>
      <c r="G399" s="86" t="b">
        <v>0</v>
      </c>
    </row>
    <row r="400" spans="1:7" ht="15">
      <c r="A400" s="86" t="s">
        <v>5566</v>
      </c>
      <c r="B400" s="86">
        <v>3</v>
      </c>
      <c r="C400" s="121">
        <v>0.0011091301522121147</v>
      </c>
      <c r="D400" s="86" t="s">
        <v>5083</v>
      </c>
      <c r="E400" s="86" t="b">
        <v>0</v>
      </c>
      <c r="F400" s="86" t="b">
        <v>0</v>
      </c>
      <c r="G400" s="86" t="b">
        <v>0</v>
      </c>
    </row>
    <row r="401" spans="1:7" ht="15">
      <c r="A401" s="86" t="s">
        <v>5567</v>
      </c>
      <c r="B401" s="86">
        <v>3</v>
      </c>
      <c r="C401" s="121">
        <v>0.0011091301522121147</v>
      </c>
      <c r="D401" s="86" t="s">
        <v>5083</v>
      </c>
      <c r="E401" s="86" t="b">
        <v>0</v>
      </c>
      <c r="F401" s="86" t="b">
        <v>0</v>
      </c>
      <c r="G401" s="86" t="b">
        <v>0</v>
      </c>
    </row>
    <row r="402" spans="1:7" ht="15">
      <c r="A402" s="86" t="s">
        <v>5568</v>
      </c>
      <c r="B402" s="86">
        <v>3</v>
      </c>
      <c r="C402" s="121">
        <v>0.0011091301522121147</v>
      </c>
      <c r="D402" s="86" t="s">
        <v>5083</v>
      </c>
      <c r="E402" s="86" t="b">
        <v>0</v>
      </c>
      <c r="F402" s="86" t="b">
        <v>0</v>
      </c>
      <c r="G402" s="86" t="b">
        <v>0</v>
      </c>
    </row>
    <row r="403" spans="1:7" ht="15">
      <c r="A403" s="86" t="s">
        <v>5569</v>
      </c>
      <c r="B403" s="86">
        <v>3</v>
      </c>
      <c r="C403" s="121">
        <v>0.0011091301522121147</v>
      </c>
      <c r="D403" s="86" t="s">
        <v>5083</v>
      </c>
      <c r="E403" s="86" t="b">
        <v>0</v>
      </c>
      <c r="F403" s="86" t="b">
        <v>0</v>
      </c>
      <c r="G403" s="86" t="b">
        <v>0</v>
      </c>
    </row>
    <row r="404" spans="1:7" ht="15">
      <c r="A404" s="86" t="s">
        <v>5570</v>
      </c>
      <c r="B404" s="86">
        <v>3</v>
      </c>
      <c r="C404" s="121">
        <v>0.0011091301522121147</v>
      </c>
      <c r="D404" s="86" t="s">
        <v>5083</v>
      </c>
      <c r="E404" s="86" t="b">
        <v>0</v>
      </c>
      <c r="F404" s="86" t="b">
        <v>0</v>
      </c>
      <c r="G404" s="86" t="b">
        <v>0</v>
      </c>
    </row>
    <row r="405" spans="1:7" ht="15">
      <c r="A405" s="86" t="s">
        <v>5571</v>
      </c>
      <c r="B405" s="86">
        <v>3</v>
      </c>
      <c r="C405" s="121">
        <v>0.0011091301522121147</v>
      </c>
      <c r="D405" s="86" t="s">
        <v>5083</v>
      </c>
      <c r="E405" s="86" t="b">
        <v>0</v>
      </c>
      <c r="F405" s="86" t="b">
        <v>0</v>
      </c>
      <c r="G405" s="86" t="b">
        <v>0</v>
      </c>
    </row>
    <row r="406" spans="1:7" ht="15">
      <c r="A406" s="86" t="s">
        <v>5647</v>
      </c>
      <c r="B406" s="86">
        <v>3</v>
      </c>
      <c r="C406" s="121">
        <v>0.0011091301522121147</v>
      </c>
      <c r="D406" s="86" t="s">
        <v>5083</v>
      </c>
      <c r="E406" s="86" t="b">
        <v>0</v>
      </c>
      <c r="F406" s="86" t="b">
        <v>0</v>
      </c>
      <c r="G406" s="86" t="b">
        <v>0</v>
      </c>
    </row>
    <row r="407" spans="1:7" ht="15">
      <c r="A407" s="86" t="s">
        <v>622</v>
      </c>
      <c r="B407" s="86">
        <v>3</v>
      </c>
      <c r="C407" s="121">
        <v>0.0011091301522121147</v>
      </c>
      <c r="D407" s="86" t="s">
        <v>5083</v>
      </c>
      <c r="E407" s="86" t="b">
        <v>0</v>
      </c>
      <c r="F407" s="86" t="b">
        <v>0</v>
      </c>
      <c r="G407" s="86" t="b">
        <v>0</v>
      </c>
    </row>
    <row r="408" spans="1:7" ht="15">
      <c r="A408" s="86" t="s">
        <v>5648</v>
      </c>
      <c r="B408" s="86">
        <v>3</v>
      </c>
      <c r="C408" s="121">
        <v>0.0011091301522121147</v>
      </c>
      <c r="D408" s="86" t="s">
        <v>5083</v>
      </c>
      <c r="E408" s="86" t="b">
        <v>0</v>
      </c>
      <c r="F408" s="86" t="b">
        <v>0</v>
      </c>
      <c r="G408" s="86" t="b">
        <v>0</v>
      </c>
    </row>
    <row r="409" spans="1:7" ht="15">
      <c r="A409" s="86" t="s">
        <v>5649</v>
      </c>
      <c r="B409" s="86">
        <v>3</v>
      </c>
      <c r="C409" s="121">
        <v>0.0011091301522121147</v>
      </c>
      <c r="D409" s="86" t="s">
        <v>5083</v>
      </c>
      <c r="E409" s="86" t="b">
        <v>0</v>
      </c>
      <c r="F409" s="86" t="b">
        <v>0</v>
      </c>
      <c r="G409" s="86" t="b">
        <v>0</v>
      </c>
    </row>
    <row r="410" spans="1:7" ht="15">
      <c r="A410" s="86" t="s">
        <v>5650</v>
      </c>
      <c r="B410" s="86">
        <v>3</v>
      </c>
      <c r="C410" s="121">
        <v>0.0011091301522121147</v>
      </c>
      <c r="D410" s="86" t="s">
        <v>5083</v>
      </c>
      <c r="E410" s="86" t="b">
        <v>0</v>
      </c>
      <c r="F410" s="86" t="b">
        <v>0</v>
      </c>
      <c r="G410" s="86" t="b">
        <v>0</v>
      </c>
    </row>
    <row r="411" spans="1:7" ht="15">
      <c r="A411" s="86" t="s">
        <v>5651</v>
      </c>
      <c r="B411" s="86">
        <v>3</v>
      </c>
      <c r="C411" s="121">
        <v>0.0011091301522121147</v>
      </c>
      <c r="D411" s="86" t="s">
        <v>5083</v>
      </c>
      <c r="E411" s="86" t="b">
        <v>0</v>
      </c>
      <c r="F411" s="86" t="b">
        <v>0</v>
      </c>
      <c r="G411" s="86" t="b">
        <v>0</v>
      </c>
    </row>
    <row r="412" spans="1:7" ht="15">
      <c r="A412" s="86" t="s">
        <v>5652</v>
      </c>
      <c r="B412" s="86">
        <v>3</v>
      </c>
      <c r="C412" s="121">
        <v>0.0011091301522121147</v>
      </c>
      <c r="D412" s="86" t="s">
        <v>5083</v>
      </c>
      <c r="E412" s="86" t="b">
        <v>0</v>
      </c>
      <c r="F412" s="86" t="b">
        <v>0</v>
      </c>
      <c r="G412" s="86" t="b">
        <v>0</v>
      </c>
    </row>
    <row r="413" spans="1:7" ht="15">
      <c r="A413" s="86" t="s">
        <v>5653</v>
      </c>
      <c r="B413" s="86">
        <v>3</v>
      </c>
      <c r="C413" s="121">
        <v>0.0011091301522121147</v>
      </c>
      <c r="D413" s="86" t="s">
        <v>5083</v>
      </c>
      <c r="E413" s="86" t="b">
        <v>0</v>
      </c>
      <c r="F413" s="86" t="b">
        <v>0</v>
      </c>
      <c r="G413" s="86" t="b">
        <v>0</v>
      </c>
    </row>
    <row r="414" spans="1:7" ht="15">
      <c r="A414" s="86" t="s">
        <v>5654</v>
      </c>
      <c r="B414" s="86">
        <v>3</v>
      </c>
      <c r="C414" s="121">
        <v>0.0011091301522121147</v>
      </c>
      <c r="D414" s="86" t="s">
        <v>5083</v>
      </c>
      <c r="E414" s="86" t="b">
        <v>0</v>
      </c>
      <c r="F414" s="86" t="b">
        <v>0</v>
      </c>
      <c r="G414" s="86" t="b">
        <v>0</v>
      </c>
    </row>
    <row r="415" spans="1:7" ht="15">
      <c r="A415" s="86" t="s">
        <v>5655</v>
      </c>
      <c r="B415" s="86">
        <v>3</v>
      </c>
      <c r="C415" s="121">
        <v>0.0011091301522121147</v>
      </c>
      <c r="D415" s="86" t="s">
        <v>5083</v>
      </c>
      <c r="E415" s="86" t="b">
        <v>0</v>
      </c>
      <c r="F415" s="86" t="b">
        <v>0</v>
      </c>
      <c r="G415" s="86" t="b">
        <v>0</v>
      </c>
    </row>
    <row r="416" spans="1:7" ht="15">
      <c r="A416" s="86" t="s">
        <v>5656</v>
      </c>
      <c r="B416" s="86">
        <v>3</v>
      </c>
      <c r="C416" s="121">
        <v>0.0011091301522121147</v>
      </c>
      <c r="D416" s="86" t="s">
        <v>5083</v>
      </c>
      <c r="E416" s="86" t="b">
        <v>0</v>
      </c>
      <c r="F416" s="86" t="b">
        <v>0</v>
      </c>
      <c r="G416" s="86" t="b">
        <v>0</v>
      </c>
    </row>
    <row r="417" spans="1:7" ht="15">
      <c r="A417" s="86" t="s">
        <v>5657</v>
      </c>
      <c r="B417" s="86">
        <v>3</v>
      </c>
      <c r="C417" s="121">
        <v>0.0011091301522121147</v>
      </c>
      <c r="D417" s="86" t="s">
        <v>5083</v>
      </c>
      <c r="E417" s="86" t="b">
        <v>0</v>
      </c>
      <c r="F417" s="86" t="b">
        <v>0</v>
      </c>
      <c r="G417" s="86" t="b">
        <v>0</v>
      </c>
    </row>
    <row r="418" spans="1:7" ht="15">
      <c r="A418" s="86" t="s">
        <v>5658</v>
      </c>
      <c r="B418" s="86">
        <v>3</v>
      </c>
      <c r="C418" s="121">
        <v>0.0011091301522121147</v>
      </c>
      <c r="D418" s="86" t="s">
        <v>5083</v>
      </c>
      <c r="E418" s="86" t="b">
        <v>0</v>
      </c>
      <c r="F418" s="86" t="b">
        <v>0</v>
      </c>
      <c r="G418" s="86" t="b">
        <v>0</v>
      </c>
    </row>
    <row r="419" spans="1:7" ht="15">
      <c r="A419" s="86" t="s">
        <v>597</v>
      </c>
      <c r="B419" s="86">
        <v>3</v>
      </c>
      <c r="C419" s="121">
        <v>0.0011091301522121147</v>
      </c>
      <c r="D419" s="86" t="s">
        <v>5083</v>
      </c>
      <c r="E419" s="86" t="b">
        <v>0</v>
      </c>
      <c r="F419" s="86" t="b">
        <v>0</v>
      </c>
      <c r="G419" s="86" t="b">
        <v>0</v>
      </c>
    </row>
    <row r="420" spans="1:7" ht="15">
      <c r="A420" s="86" t="s">
        <v>5212</v>
      </c>
      <c r="B420" s="86">
        <v>2</v>
      </c>
      <c r="C420" s="121">
        <v>0.0009370267507684528</v>
      </c>
      <c r="D420" s="86" t="s">
        <v>5083</v>
      </c>
      <c r="E420" s="86" t="b">
        <v>0</v>
      </c>
      <c r="F420" s="86" t="b">
        <v>0</v>
      </c>
      <c r="G420" s="86" t="b">
        <v>0</v>
      </c>
    </row>
    <row r="421" spans="1:7" ht="15">
      <c r="A421" s="86" t="s">
        <v>5183</v>
      </c>
      <c r="B421" s="86">
        <v>57</v>
      </c>
      <c r="C421" s="121">
        <v>0</v>
      </c>
      <c r="D421" s="86" t="s">
        <v>5084</v>
      </c>
      <c r="E421" s="86" t="b">
        <v>0</v>
      </c>
      <c r="F421" s="86" t="b">
        <v>0</v>
      </c>
      <c r="G421" s="86" t="b">
        <v>0</v>
      </c>
    </row>
    <row r="422" spans="1:7" ht="15">
      <c r="A422" s="86" t="s">
        <v>623</v>
      </c>
      <c r="B422" s="86">
        <v>55</v>
      </c>
      <c r="C422" s="121">
        <v>0.0010638019199546332</v>
      </c>
      <c r="D422" s="86" t="s">
        <v>5084</v>
      </c>
      <c r="E422" s="86" t="b">
        <v>0</v>
      </c>
      <c r="F422" s="86" t="b">
        <v>0</v>
      </c>
      <c r="G422" s="86" t="b">
        <v>0</v>
      </c>
    </row>
    <row r="423" spans="1:7" ht="15">
      <c r="A423" s="86" t="s">
        <v>5205</v>
      </c>
      <c r="B423" s="86">
        <v>55</v>
      </c>
      <c r="C423" s="121">
        <v>0.0010638019199546332</v>
      </c>
      <c r="D423" s="86" t="s">
        <v>5084</v>
      </c>
      <c r="E423" s="86" t="b">
        <v>0</v>
      </c>
      <c r="F423" s="86" t="b">
        <v>0</v>
      </c>
      <c r="G423" s="86" t="b">
        <v>0</v>
      </c>
    </row>
    <row r="424" spans="1:7" ht="15">
      <c r="A424" s="86" t="s">
        <v>5206</v>
      </c>
      <c r="B424" s="86">
        <v>48</v>
      </c>
      <c r="C424" s="121">
        <v>0.02248360781810785</v>
      </c>
      <c r="D424" s="86" t="s">
        <v>5084</v>
      </c>
      <c r="E424" s="86" t="b">
        <v>0</v>
      </c>
      <c r="F424" s="86" t="b">
        <v>0</v>
      </c>
      <c r="G424" s="86" t="b">
        <v>0</v>
      </c>
    </row>
    <row r="425" spans="1:7" ht="15">
      <c r="A425" s="86" t="s">
        <v>5207</v>
      </c>
      <c r="B425" s="86">
        <v>48</v>
      </c>
      <c r="C425" s="121">
        <v>0.02248360781810785</v>
      </c>
      <c r="D425" s="86" t="s">
        <v>5084</v>
      </c>
      <c r="E425" s="86" t="b">
        <v>0</v>
      </c>
      <c r="F425" s="86" t="b">
        <v>0</v>
      </c>
      <c r="G425" s="86" t="b">
        <v>0</v>
      </c>
    </row>
    <row r="426" spans="1:7" ht="15">
      <c r="A426" s="86" t="s">
        <v>5208</v>
      </c>
      <c r="B426" s="86">
        <v>31</v>
      </c>
      <c r="C426" s="121">
        <v>0.010224324210704214</v>
      </c>
      <c r="D426" s="86" t="s">
        <v>5084</v>
      </c>
      <c r="E426" s="86" t="b">
        <v>0</v>
      </c>
      <c r="F426" s="86" t="b">
        <v>0</v>
      </c>
      <c r="G426" s="86" t="b">
        <v>0</v>
      </c>
    </row>
    <row r="427" spans="1:7" ht="15">
      <c r="A427" s="86" t="s">
        <v>5209</v>
      </c>
      <c r="B427" s="86">
        <v>31</v>
      </c>
      <c r="C427" s="121">
        <v>0.010224324210704214</v>
      </c>
      <c r="D427" s="86" t="s">
        <v>5084</v>
      </c>
      <c r="E427" s="86" t="b">
        <v>0</v>
      </c>
      <c r="F427" s="86" t="b">
        <v>0</v>
      </c>
      <c r="G427" s="86" t="b">
        <v>0</v>
      </c>
    </row>
    <row r="428" spans="1:7" ht="15">
      <c r="A428" s="86" t="s">
        <v>5210</v>
      </c>
      <c r="B428" s="86">
        <v>31</v>
      </c>
      <c r="C428" s="121">
        <v>0.010224324210704214</v>
      </c>
      <c r="D428" s="86" t="s">
        <v>5084</v>
      </c>
      <c r="E428" s="86" t="b">
        <v>0</v>
      </c>
      <c r="F428" s="86" t="b">
        <v>0</v>
      </c>
      <c r="G428" s="86" t="b">
        <v>0</v>
      </c>
    </row>
    <row r="429" spans="1:7" ht="15">
      <c r="A429" s="86" t="s">
        <v>5186</v>
      </c>
      <c r="B429" s="86">
        <v>26</v>
      </c>
      <c r="C429" s="121">
        <v>0.011051669825740039</v>
      </c>
      <c r="D429" s="86" t="s">
        <v>5084</v>
      </c>
      <c r="E429" s="86" t="b">
        <v>0</v>
      </c>
      <c r="F429" s="86" t="b">
        <v>0</v>
      </c>
      <c r="G429" s="86" t="b">
        <v>0</v>
      </c>
    </row>
    <row r="430" spans="1:7" ht="15">
      <c r="A430" s="86" t="s">
        <v>5184</v>
      </c>
      <c r="B430" s="86">
        <v>26</v>
      </c>
      <c r="C430" s="121">
        <v>0.011051669825740039</v>
      </c>
      <c r="D430" s="86" t="s">
        <v>5084</v>
      </c>
      <c r="E430" s="86" t="b">
        <v>0</v>
      </c>
      <c r="F430" s="86" t="b">
        <v>0</v>
      </c>
      <c r="G430" s="86" t="b">
        <v>0</v>
      </c>
    </row>
    <row r="431" spans="1:7" ht="15">
      <c r="A431" s="86" t="s">
        <v>5526</v>
      </c>
      <c r="B431" s="86">
        <v>26</v>
      </c>
      <c r="C431" s="121">
        <v>0.011051669825740039</v>
      </c>
      <c r="D431" s="86" t="s">
        <v>5084</v>
      </c>
      <c r="E431" s="86" t="b">
        <v>1</v>
      </c>
      <c r="F431" s="86" t="b">
        <v>0</v>
      </c>
      <c r="G431" s="86" t="b">
        <v>0</v>
      </c>
    </row>
    <row r="432" spans="1:7" ht="15">
      <c r="A432" s="86" t="s">
        <v>5572</v>
      </c>
      <c r="B432" s="86">
        <v>24</v>
      </c>
      <c r="C432" s="121">
        <v>0.011241803909053926</v>
      </c>
      <c r="D432" s="86" t="s">
        <v>5084</v>
      </c>
      <c r="E432" s="86" t="b">
        <v>0</v>
      </c>
      <c r="F432" s="86" t="b">
        <v>0</v>
      </c>
      <c r="G432" s="86" t="b">
        <v>0</v>
      </c>
    </row>
    <row r="433" spans="1:7" ht="15">
      <c r="A433" s="86" t="s">
        <v>5573</v>
      </c>
      <c r="B433" s="86">
        <v>24</v>
      </c>
      <c r="C433" s="121">
        <v>0.011241803909053926</v>
      </c>
      <c r="D433" s="86" t="s">
        <v>5084</v>
      </c>
      <c r="E433" s="86" t="b">
        <v>0</v>
      </c>
      <c r="F433" s="86" t="b">
        <v>0</v>
      </c>
      <c r="G433" s="86" t="b">
        <v>0</v>
      </c>
    </row>
    <row r="434" spans="1:7" ht="15">
      <c r="A434" s="86" t="s">
        <v>5574</v>
      </c>
      <c r="B434" s="86">
        <v>24</v>
      </c>
      <c r="C434" s="121">
        <v>0.011241803909053926</v>
      </c>
      <c r="D434" s="86" t="s">
        <v>5084</v>
      </c>
      <c r="E434" s="86" t="b">
        <v>0</v>
      </c>
      <c r="F434" s="86" t="b">
        <v>1</v>
      </c>
      <c r="G434" s="86" t="b">
        <v>1</v>
      </c>
    </row>
    <row r="435" spans="1:7" ht="15">
      <c r="A435" s="86" t="s">
        <v>664</v>
      </c>
      <c r="B435" s="86">
        <v>24</v>
      </c>
      <c r="C435" s="121">
        <v>0.011241803909053926</v>
      </c>
      <c r="D435" s="86" t="s">
        <v>5084</v>
      </c>
      <c r="E435" s="86" t="b">
        <v>0</v>
      </c>
      <c r="F435" s="86" t="b">
        <v>0</v>
      </c>
      <c r="G435" s="86" t="b">
        <v>0</v>
      </c>
    </row>
    <row r="436" spans="1:7" ht="15">
      <c r="A436" s="86" t="s">
        <v>5575</v>
      </c>
      <c r="B436" s="86">
        <v>24</v>
      </c>
      <c r="C436" s="121">
        <v>0.011241803909053926</v>
      </c>
      <c r="D436" s="86" t="s">
        <v>5084</v>
      </c>
      <c r="E436" s="86" t="b">
        <v>0</v>
      </c>
      <c r="F436" s="86" t="b">
        <v>0</v>
      </c>
      <c r="G436" s="86" t="b">
        <v>0</v>
      </c>
    </row>
    <row r="437" spans="1:7" ht="15">
      <c r="A437" s="86" t="s">
        <v>5130</v>
      </c>
      <c r="B437" s="86">
        <v>24</v>
      </c>
      <c r="C437" s="121">
        <v>0.011241803909053926</v>
      </c>
      <c r="D437" s="86" t="s">
        <v>5084</v>
      </c>
      <c r="E437" s="86" t="b">
        <v>0</v>
      </c>
      <c r="F437" s="86" t="b">
        <v>0</v>
      </c>
      <c r="G437" s="86" t="b">
        <v>0</v>
      </c>
    </row>
    <row r="438" spans="1:7" ht="15">
      <c r="A438" s="86" t="s">
        <v>5576</v>
      </c>
      <c r="B438" s="86">
        <v>24</v>
      </c>
      <c r="C438" s="121">
        <v>0.011241803909053926</v>
      </c>
      <c r="D438" s="86" t="s">
        <v>5084</v>
      </c>
      <c r="E438" s="86" t="b">
        <v>0</v>
      </c>
      <c r="F438" s="86" t="b">
        <v>0</v>
      </c>
      <c r="G438" s="86" t="b">
        <v>0</v>
      </c>
    </row>
    <row r="439" spans="1:7" ht="15">
      <c r="A439" s="86" t="s">
        <v>5577</v>
      </c>
      <c r="B439" s="86">
        <v>24</v>
      </c>
      <c r="C439" s="121">
        <v>0.011241803909053926</v>
      </c>
      <c r="D439" s="86" t="s">
        <v>5084</v>
      </c>
      <c r="E439" s="86" t="b">
        <v>0</v>
      </c>
      <c r="F439" s="86" t="b">
        <v>0</v>
      </c>
      <c r="G439" s="86" t="b">
        <v>0</v>
      </c>
    </row>
    <row r="440" spans="1:7" ht="15">
      <c r="A440" s="86" t="s">
        <v>5578</v>
      </c>
      <c r="B440" s="86">
        <v>24</v>
      </c>
      <c r="C440" s="121">
        <v>0.011241803909053926</v>
      </c>
      <c r="D440" s="86" t="s">
        <v>5084</v>
      </c>
      <c r="E440" s="86" t="b">
        <v>1</v>
      </c>
      <c r="F440" s="86" t="b">
        <v>0</v>
      </c>
      <c r="G440" s="86" t="b">
        <v>0</v>
      </c>
    </row>
    <row r="441" spans="1:7" ht="15">
      <c r="A441" s="86" t="s">
        <v>5579</v>
      </c>
      <c r="B441" s="86">
        <v>24</v>
      </c>
      <c r="C441" s="121">
        <v>0.011241803909053926</v>
      </c>
      <c r="D441" s="86" t="s">
        <v>5084</v>
      </c>
      <c r="E441" s="86" t="b">
        <v>0</v>
      </c>
      <c r="F441" s="86" t="b">
        <v>0</v>
      </c>
      <c r="G441" s="86" t="b">
        <v>0</v>
      </c>
    </row>
    <row r="442" spans="1:7" ht="15">
      <c r="A442" s="86" t="s">
        <v>5580</v>
      </c>
      <c r="B442" s="86">
        <v>24</v>
      </c>
      <c r="C442" s="121">
        <v>0.011241803909053926</v>
      </c>
      <c r="D442" s="86" t="s">
        <v>5084</v>
      </c>
      <c r="E442" s="86" t="b">
        <v>0</v>
      </c>
      <c r="F442" s="86" t="b">
        <v>0</v>
      </c>
      <c r="G442" s="86" t="b">
        <v>0</v>
      </c>
    </row>
    <row r="443" spans="1:7" ht="15">
      <c r="A443" s="86" t="s">
        <v>5581</v>
      </c>
      <c r="B443" s="86">
        <v>24</v>
      </c>
      <c r="C443" s="121">
        <v>0.011241803909053926</v>
      </c>
      <c r="D443" s="86" t="s">
        <v>5084</v>
      </c>
      <c r="E443" s="86" t="b">
        <v>0</v>
      </c>
      <c r="F443" s="86" t="b">
        <v>0</v>
      </c>
      <c r="G443" s="86" t="b">
        <v>0</v>
      </c>
    </row>
    <row r="444" spans="1:7" ht="15">
      <c r="A444" s="86" t="s">
        <v>683</v>
      </c>
      <c r="B444" s="86">
        <v>24</v>
      </c>
      <c r="C444" s="121">
        <v>0.011241803909053926</v>
      </c>
      <c r="D444" s="86" t="s">
        <v>5084</v>
      </c>
      <c r="E444" s="86" t="b">
        <v>0</v>
      </c>
      <c r="F444" s="86" t="b">
        <v>0</v>
      </c>
      <c r="G444" s="86" t="b">
        <v>0</v>
      </c>
    </row>
    <row r="445" spans="1:7" ht="15">
      <c r="A445" s="86" t="s">
        <v>5552</v>
      </c>
      <c r="B445" s="86">
        <v>24</v>
      </c>
      <c r="C445" s="121">
        <v>0.011241803909053926</v>
      </c>
      <c r="D445" s="86" t="s">
        <v>5084</v>
      </c>
      <c r="E445" s="86" t="b">
        <v>0</v>
      </c>
      <c r="F445" s="86" t="b">
        <v>0</v>
      </c>
      <c r="G445" s="86" t="b">
        <v>0</v>
      </c>
    </row>
    <row r="446" spans="1:7" ht="15">
      <c r="A446" s="86" t="s">
        <v>5239</v>
      </c>
      <c r="B446" s="86">
        <v>2</v>
      </c>
      <c r="C446" s="121">
        <v>0.003628042044909003</v>
      </c>
      <c r="D446" s="86" t="s">
        <v>5084</v>
      </c>
      <c r="E446" s="86" t="b">
        <v>0</v>
      </c>
      <c r="F446" s="86" t="b">
        <v>0</v>
      </c>
      <c r="G446" s="86" t="b">
        <v>0</v>
      </c>
    </row>
    <row r="447" spans="1:7" ht="15">
      <c r="A447" s="86" t="s">
        <v>5192</v>
      </c>
      <c r="B447" s="86">
        <v>2</v>
      </c>
      <c r="C447" s="121">
        <v>0.003628042044909003</v>
      </c>
      <c r="D447" s="86" t="s">
        <v>5084</v>
      </c>
      <c r="E447" s="86" t="b">
        <v>0</v>
      </c>
      <c r="F447" s="86" t="b">
        <v>0</v>
      </c>
      <c r="G447" s="86" t="b">
        <v>0</v>
      </c>
    </row>
    <row r="448" spans="1:7" ht="15">
      <c r="A448" s="86" t="s">
        <v>5190</v>
      </c>
      <c r="B448" s="86">
        <v>2</v>
      </c>
      <c r="C448" s="121">
        <v>0.003628042044909003</v>
      </c>
      <c r="D448" s="86" t="s">
        <v>5084</v>
      </c>
      <c r="E448" s="86" t="b">
        <v>0</v>
      </c>
      <c r="F448" s="86" t="b">
        <v>0</v>
      </c>
      <c r="G448" s="86" t="b">
        <v>0</v>
      </c>
    </row>
    <row r="449" spans="1:7" ht="15">
      <c r="A449" s="86" t="s">
        <v>5189</v>
      </c>
      <c r="B449" s="86">
        <v>2</v>
      </c>
      <c r="C449" s="121">
        <v>0.003628042044909003</v>
      </c>
      <c r="D449" s="86" t="s">
        <v>5084</v>
      </c>
      <c r="E449" s="86" t="b">
        <v>0</v>
      </c>
      <c r="F449" s="86" t="b">
        <v>0</v>
      </c>
      <c r="G449" s="86" t="b">
        <v>0</v>
      </c>
    </row>
    <row r="450" spans="1:7" ht="15">
      <c r="A450" s="86" t="s">
        <v>5534</v>
      </c>
      <c r="B450" s="86">
        <v>2</v>
      </c>
      <c r="C450" s="121">
        <v>0.003628042044909003</v>
      </c>
      <c r="D450" s="86" t="s">
        <v>5084</v>
      </c>
      <c r="E450" s="86" t="b">
        <v>0</v>
      </c>
      <c r="F450" s="86" t="b">
        <v>0</v>
      </c>
      <c r="G450" s="86" t="b">
        <v>0</v>
      </c>
    </row>
    <row r="451" spans="1:7" ht="15">
      <c r="A451" s="86" t="s">
        <v>5193</v>
      </c>
      <c r="B451" s="86">
        <v>2</v>
      </c>
      <c r="C451" s="121">
        <v>0.003628042044909003</v>
      </c>
      <c r="D451" s="86" t="s">
        <v>5084</v>
      </c>
      <c r="E451" s="86" t="b">
        <v>0</v>
      </c>
      <c r="F451" s="86" t="b">
        <v>0</v>
      </c>
      <c r="G451" s="86" t="b">
        <v>0</v>
      </c>
    </row>
    <row r="452" spans="1:7" ht="15">
      <c r="A452" s="86" t="s">
        <v>5527</v>
      </c>
      <c r="B452" s="86">
        <v>2</v>
      </c>
      <c r="C452" s="121">
        <v>0.003628042044909003</v>
      </c>
      <c r="D452" s="86" t="s">
        <v>5084</v>
      </c>
      <c r="E452" s="86" t="b">
        <v>0</v>
      </c>
      <c r="F452" s="86" t="b">
        <v>0</v>
      </c>
      <c r="G452" s="86" t="b">
        <v>0</v>
      </c>
    </row>
    <row r="453" spans="1:7" ht="15">
      <c r="A453" s="86" t="s">
        <v>5528</v>
      </c>
      <c r="B453" s="86">
        <v>2</v>
      </c>
      <c r="C453" s="121">
        <v>0.003628042044909003</v>
      </c>
      <c r="D453" s="86" t="s">
        <v>5084</v>
      </c>
      <c r="E453" s="86" t="b">
        <v>0</v>
      </c>
      <c r="F453" s="86" t="b">
        <v>0</v>
      </c>
      <c r="G453" s="86" t="b">
        <v>0</v>
      </c>
    </row>
    <row r="454" spans="1:7" ht="15">
      <c r="A454" s="86" t="s">
        <v>5529</v>
      </c>
      <c r="B454" s="86">
        <v>2</v>
      </c>
      <c r="C454" s="121">
        <v>0.003628042044909003</v>
      </c>
      <c r="D454" s="86" t="s">
        <v>5084</v>
      </c>
      <c r="E454" s="86" t="b">
        <v>0</v>
      </c>
      <c r="F454" s="86" t="b">
        <v>0</v>
      </c>
      <c r="G454" s="86" t="b">
        <v>0</v>
      </c>
    </row>
    <row r="455" spans="1:7" ht="15">
      <c r="A455" s="86" t="s">
        <v>5530</v>
      </c>
      <c r="B455" s="86">
        <v>2</v>
      </c>
      <c r="C455" s="121">
        <v>0.003628042044909003</v>
      </c>
      <c r="D455" s="86" t="s">
        <v>5084</v>
      </c>
      <c r="E455" s="86" t="b">
        <v>0</v>
      </c>
      <c r="F455" s="86" t="b">
        <v>0</v>
      </c>
      <c r="G455" s="86" t="b">
        <v>0</v>
      </c>
    </row>
    <row r="456" spans="1:7" ht="15">
      <c r="A456" s="86" t="s">
        <v>5531</v>
      </c>
      <c r="B456" s="86">
        <v>2</v>
      </c>
      <c r="C456" s="121">
        <v>0.003628042044909003</v>
      </c>
      <c r="D456" s="86" t="s">
        <v>5084</v>
      </c>
      <c r="E456" s="86" t="b">
        <v>0</v>
      </c>
      <c r="F456" s="86" t="b">
        <v>0</v>
      </c>
      <c r="G456" s="86" t="b">
        <v>0</v>
      </c>
    </row>
    <row r="457" spans="1:7" ht="15">
      <c r="A457" s="86" t="s">
        <v>5532</v>
      </c>
      <c r="B457" s="86">
        <v>2</v>
      </c>
      <c r="C457" s="121">
        <v>0.003628042044909003</v>
      </c>
      <c r="D457" s="86" t="s">
        <v>5084</v>
      </c>
      <c r="E457" s="86" t="b">
        <v>0</v>
      </c>
      <c r="F457" s="86" t="b">
        <v>0</v>
      </c>
      <c r="G457" s="86" t="b">
        <v>0</v>
      </c>
    </row>
    <row r="458" spans="1:7" ht="15">
      <c r="A458" s="86" t="s">
        <v>5185</v>
      </c>
      <c r="B458" s="86">
        <v>2</v>
      </c>
      <c r="C458" s="121">
        <v>0.003628042044909003</v>
      </c>
      <c r="D458" s="86" t="s">
        <v>5084</v>
      </c>
      <c r="E458" s="86" t="b">
        <v>0</v>
      </c>
      <c r="F458" s="86" t="b">
        <v>0</v>
      </c>
      <c r="G458" s="86" t="b">
        <v>0</v>
      </c>
    </row>
    <row r="459" spans="1:7" ht="15">
      <c r="A459" s="86" t="s">
        <v>5533</v>
      </c>
      <c r="B459" s="86">
        <v>2</v>
      </c>
      <c r="C459" s="121">
        <v>0.003628042044909003</v>
      </c>
      <c r="D459" s="86" t="s">
        <v>5084</v>
      </c>
      <c r="E459" s="86" t="b">
        <v>0</v>
      </c>
      <c r="F459" s="86" t="b">
        <v>0</v>
      </c>
      <c r="G459" s="86" t="b">
        <v>0</v>
      </c>
    </row>
    <row r="460" spans="1:7" ht="15">
      <c r="A460" s="86" t="s">
        <v>5187</v>
      </c>
      <c r="B460" s="86">
        <v>2</v>
      </c>
      <c r="C460" s="121">
        <v>0.003628042044909003</v>
      </c>
      <c r="D460" s="86" t="s">
        <v>5084</v>
      </c>
      <c r="E460" s="86" t="b">
        <v>0</v>
      </c>
      <c r="F460" s="86" t="b">
        <v>0</v>
      </c>
      <c r="G460" s="86" t="b">
        <v>0</v>
      </c>
    </row>
    <row r="461" spans="1:7" ht="15">
      <c r="A461" s="86" t="s">
        <v>5191</v>
      </c>
      <c r="B461" s="86">
        <v>2</v>
      </c>
      <c r="C461" s="121">
        <v>0.003628042044909003</v>
      </c>
      <c r="D461" s="86" t="s">
        <v>5084</v>
      </c>
      <c r="E461" s="86" t="b">
        <v>0</v>
      </c>
      <c r="F461" s="86" t="b">
        <v>0</v>
      </c>
      <c r="G461" s="86" t="b">
        <v>0</v>
      </c>
    </row>
    <row r="462" spans="1:7" ht="15">
      <c r="A462" s="86" t="s">
        <v>5183</v>
      </c>
      <c r="B462" s="86">
        <v>59</v>
      </c>
      <c r="C462" s="121">
        <v>0</v>
      </c>
      <c r="D462" s="86" t="s">
        <v>5085</v>
      </c>
      <c r="E462" s="86" t="b">
        <v>0</v>
      </c>
      <c r="F462" s="86" t="b">
        <v>0</v>
      </c>
      <c r="G462" s="86" t="b">
        <v>0</v>
      </c>
    </row>
    <row r="463" spans="1:7" ht="15">
      <c r="A463" s="86" t="s">
        <v>5185</v>
      </c>
      <c r="B463" s="86">
        <v>39</v>
      </c>
      <c r="C463" s="121">
        <v>0.005439649945702214</v>
      </c>
      <c r="D463" s="86" t="s">
        <v>5085</v>
      </c>
      <c r="E463" s="86" t="b">
        <v>0</v>
      </c>
      <c r="F463" s="86" t="b">
        <v>0</v>
      </c>
      <c r="G463" s="86" t="b">
        <v>0</v>
      </c>
    </row>
    <row r="464" spans="1:7" ht="15">
      <c r="A464" s="86" t="s">
        <v>5212</v>
      </c>
      <c r="B464" s="86">
        <v>37</v>
      </c>
      <c r="C464" s="121">
        <v>0.012297816322992788</v>
      </c>
      <c r="D464" s="86" t="s">
        <v>5085</v>
      </c>
      <c r="E464" s="86" t="b">
        <v>0</v>
      </c>
      <c r="F464" s="86" t="b">
        <v>0</v>
      </c>
      <c r="G464" s="86" t="b">
        <v>0</v>
      </c>
    </row>
    <row r="465" spans="1:7" ht="15">
      <c r="A465" s="86" t="s">
        <v>5184</v>
      </c>
      <c r="B465" s="86">
        <v>24</v>
      </c>
      <c r="C465" s="121">
        <v>0.0072733735285748</v>
      </c>
      <c r="D465" s="86" t="s">
        <v>5085</v>
      </c>
      <c r="E465" s="86" t="b">
        <v>0</v>
      </c>
      <c r="F465" s="86" t="b">
        <v>0</v>
      </c>
      <c r="G465" s="86" t="b">
        <v>0</v>
      </c>
    </row>
    <row r="466" spans="1:7" ht="15">
      <c r="A466" s="86" t="s">
        <v>5187</v>
      </c>
      <c r="B466" s="86">
        <v>24</v>
      </c>
      <c r="C466" s="121">
        <v>0.0072733735285748</v>
      </c>
      <c r="D466" s="86" t="s">
        <v>5085</v>
      </c>
      <c r="E466" s="86" t="b">
        <v>0</v>
      </c>
      <c r="F466" s="86" t="b">
        <v>0</v>
      </c>
      <c r="G466" s="86" t="b">
        <v>0</v>
      </c>
    </row>
    <row r="467" spans="1:7" ht="15">
      <c r="A467" s="86" t="s">
        <v>5191</v>
      </c>
      <c r="B467" s="86">
        <v>24</v>
      </c>
      <c r="C467" s="121">
        <v>0.0072733735285748</v>
      </c>
      <c r="D467" s="86" t="s">
        <v>5085</v>
      </c>
      <c r="E467" s="86" t="b">
        <v>0</v>
      </c>
      <c r="F467" s="86" t="b">
        <v>0</v>
      </c>
      <c r="G467" s="86" t="b">
        <v>0</v>
      </c>
    </row>
    <row r="468" spans="1:7" ht="15">
      <c r="A468" s="86" t="s">
        <v>5213</v>
      </c>
      <c r="B468" s="86">
        <v>22</v>
      </c>
      <c r="C468" s="121">
        <v>0.007312215110968684</v>
      </c>
      <c r="D468" s="86" t="s">
        <v>5085</v>
      </c>
      <c r="E468" s="86" t="b">
        <v>0</v>
      </c>
      <c r="F468" s="86" t="b">
        <v>0</v>
      </c>
      <c r="G468" s="86" t="b">
        <v>0</v>
      </c>
    </row>
    <row r="469" spans="1:7" ht="15">
      <c r="A469" s="86" t="s">
        <v>5214</v>
      </c>
      <c r="B469" s="86">
        <v>21</v>
      </c>
      <c r="C469" s="121">
        <v>0.007308989181592492</v>
      </c>
      <c r="D469" s="86" t="s">
        <v>5085</v>
      </c>
      <c r="E469" s="86" t="b">
        <v>0</v>
      </c>
      <c r="F469" s="86" t="b">
        <v>0</v>
      </c>
      <c r="G469" s="86" t="b">
        <v>0</v>
      </c>
    </row>
    <row r="470" spans="1:7" ht="15">
      <c r="A470" s="86" t="s">
        <v>5189</v>
      </c>
      <c r="B470" s="86">
        <v>19</v>
      </c>
      <c r="C470" s="121">
        <v>0.0072535840210217134</v>
      </c>
      <c r="D470" s="86" t="s">
        <v>5085</v>
      </c>
      <c r="E470" s="86" t="b">
        <v>0</v>
      </c>
      <c r="F470" s="86" t="b">
        <v>0</v>
      </c>
      <c r="G470" s="86" t="b">
        <v>0</v>
      </c>
    </row>
    <row r="471" spans="1:7" ht="15">
      <c r="A471" s="86" t="s">
        <v>5190</v>
      </c>
      <c r="B471" s="86">
        <v>19</v>
      </c>
      <c r="C471" s="121">
        <v>0.0072535840210217134</v>
      </c>
      <c r="D471" s="86" t="s">
        <v>5085</v>
      </c>
      <c r="E471" s="86" t="b">
        <v>0</v>
      </c>
      <c r="F471" s="86" t="b">
        <v>0</v>
      </c>
      <c r="G471" s="86" t="b">
        <v>0</v>
      </c>
    </row>
    <row r="472" spans="1:7" ht="15">
      <c r="A472" s="86" t="s">
        <v>5186</v>
      </c>
      <c r="B472" s="86">
        <v>19</v>
      </c>
      <c r="C472" s="121">
        <v>0.0072535840210217134</v>
      </c>
      <c r="D472" s="86" t="s">
        <v>5085</v>
      </c>
      <c r="E472" s="86" t="b">
        <v>0</v>
      </c>
      <c r="F472" s="86" t="b">
        <v>0</v>
      </c>
      <c r="G472" s="86" t="b">
        <v>0</v>
      </c>
    </row>
    <row r="473" spans="1:7" ht="15">
      <c r="A473" s="86" t="s">
        <v>5527</v>
      </c>
      <c r="B473" s="86">
        <v>18</v>
      </c>
      <c r="C473" s="121">
        <v>0.0071997138228852495</v>
      </c>
      <c r="D473" s="86" t="s">
        <v>5085</v>
      </c>
      <c r="E473" s="86" t="b">
        <v>0</v>
      </c>
      <c r="F473" s="86" t="b">
        <v>0</v>
      </c>
      <c r="G473" s="86" t="b">
        <v>0</v>
      </c>
    </row>
    <row r="474" spans="1:7" ht="15">
      <c r="A474" s="86" t="s">
        <v>5528</v>
      </c>
      <c r="B474" s="86">
        <v>18</v>
      </c>
      <c r="C474" s="121">
        <v>0.0071997138228852495</v>
      </c>
      <c r="D474" s="86" t="s">
        <v>5085</v>
      </c>
      <c r="E474" s="86" t="b">
        <v>0</v>
      </c>
      <c r="F474" s="86" t="b">
        <v>0</v>
      </c>
      <c r="G474" s="86" t="b">
        <v>0</v>
      </c>
    </row>
    <row r="475" spans="1:7" ht="15">
      <c r="A475" s="86" t="s">
        <v>5529</v>
      </c>
      <c r="B475" s="86">
        <v>18</v>
      </c>
      <c r="C475" s="121">
        <v>0.0071997138228852495</v>
      </c>
      <c r="D475" s="86" t="s">
        <v>5085</v>
      </c>
      <c r="E475" s="86" t="b">
        <v>0</v>
      </c>
      <c r="F475" s="86" t="b">
        <v>0</v>
      </c>
      <c r="G475" s="86" t="b">
        <v>0</v>
      </c>
    </row>
    <row r="476" spans="1:7" ht="15">
      <c r="A476" s="86" t="s">
        <v>5530</v>
      </c>
      <c r="B476" s="86">
        <v>18</v>
      </c>
      <c r="C476" s="121">
        <v>0.0071997138228852495</v>
      </c>
      <c r="D476" s="86" t="s">
        <v>5085</v>
      </c>
      <c r="E476" s="86" t="b">
        <v>0</v>
      </c>
      <c r="F476" s="86" t="b">
        <v>0</v>
      </c>
      <c r="G476" s="86" t="b">
        <v>0</v>
      </c>
    </row>
    <row r="477" spans="1:7" ht="15">
      <c r="A477" s="86" t="s">
        <v>5531</v>
      </c>
      <c r="B477" s="86">
        <v>18</v>
      </c>
      <c r="C477" s="121">
        <v>0.0071997138228852495</v>
      </c>
      <c r="D477" s="86" t="s">
        <v>5085</v>
      </c>
      <c r="E477" s="86" t="b">
        <v>0</v>
      </c>
      <c r="F477" s="86" t="b">
        <v>0</v>
      </c>
      <c r="G477" s="86" t="b">
        <v>0</v>
      </c>
    </row>
    <row r="478" spans="1:7" ht="15">
      <c r="A478" s="86" t="s">
        <v>5532</v>
      </c>
      <c r="B478" s="86">
        <v>18</v>
      </c>
      <c r="C478" s="121">
        <v>0.0071997138228852495</v>
      </c>
      <c r="D478" s="86" t="s">
        <v>5085</v>
      </c>
      <c r="E478" s="86" t="b">
        <v>0</v>
      </c>
      <c r="F478" s="86" t="b">
        <v>0</v>
      </c>
      <c r="G478" s="86" t="b">
        <v>0</v>
      </c>
    </row>
    <row r="479" spans="1:7" ht="15">
      <c r="A479" s="86" t="s">
        <v>5533</v>
      </c>
      <c r="B479" s="86">
        <v>18</v>
      </c>
      <c r="C479" s="121">
        <v>0.0071997138228852495</v>
      </c>
      <c r="D479" s="86" t="s">
        <v>5085</v>
      </c>
      <c r="E479" s="86" t="b">
        <v>0</v>
      </c>
      <c r="F479" s="86" t="b">
        <v>0</v>
      </c>
      <c r="G479" s="86" t="b">
        <v>0</v>
      </c>
    </row>
    <row r="480" spans="1:7" ht="15">
      <c r="A480" s="86" t="s">
        <v>5526</v>
      </c>
      <c r="B480" s="86">
        <v>18</v>
      </c>
      <c r="C480" s="121">
        <v>0.0071997138228852495</v>
      </c>
      <c r="D480" s="86" t="s">
        <v>5085</v>
      </c>
      <c r="E480" s="86" t="b">
        <v>1</v>
      </c>
      <c r="F480" s="86" t="b">
        <v>0</v>
      </c>
      <c r="G480" s="86" t="b">
        <v>0</v>
      </c>
    </row>
    <row r="481" spans="1:7" ht="15">
      <c r="A481" s="86" t="s">
        <v>5590</v>
      </c>
      <c r="B481" s="86">
        <v>15</v>
      </c>
      <c r="C481" s="121">
        <v>0.006921187966483276</v>
      </c>
      <c r="D481" s="86" t="s">
        <v>5085</v>
      </c>
      <c r="E481" s="86" t="b">
        <v>0</v>
      </c>
      <c r="F481" s="86" t="b">
        <v>0</v>
      </c>
      <c r="G481" s="86" t="b">
        <v>0</v>
      </c>
    </row>
    <row r="482" spans="1:7" ht="15">
      <c r="A482" s="86" t="s">
        <v>5591</v>
      </c>
      <c r="B482" s="86">
        <v>15</v>
      </c>
      <c r="C482" s="121">
        <v>0.006921187966483276</v>
      </c>
      <c r="D482" s="86" t="s">
        <v>5085</v>
      </c>
      <c r="E482" s="86" t="b">
        <v>0</v>
      </c>
      <c r="F482" s="86" t="b">
        <v>1</v>
      </c>
      <c r="G482" s="86" t="b">
        <v>0</v>
      </c>
    </row>
    <row r="483" spans="1:7" ht="15">
      <c r="A483" s="86" t="s">
        <v>5592</v>
      </c>
      <c r="B483" s="86">
        <v>15</v>
      </c>
      <c r="C483" s="121">
        <v>0.006921187966483276</v>
      </c>
      <c r="D483" s="86" t="s">
        <v>5085</v>
      </c>
      <c r="E483" s="86" t="b">
        <v>0</v>
      </c>
      <c r="F483" s="86" t="b">
        <v>0</v>
      </c>
      <c r="G483" s="86" t="b">
        <v>0</v>
      </c>
    </row>
    <row r="484" spans="1:7" ht="15">
      <c r="A484" s="86" t="s">
        <v>5593</v>
      </c>
      <c r="B484" s="86">
        <v>15</v>
      </c>
      <c r="C484" s="121">
        <v>0.006921187966483276</v>
      </c>
      <c r="D484" s="86" t="s">
        <v>5085</v>
      </c>
      <c r="E484" s="86" t="b">
        <v>0</v>
      </c>
      <c r="F484" s="86" t="b">
        <v>0</v>
      </c>
      <c r="G484" s="86" t="b">
        <v>0</v>
      </c>
    </row>
    <row r="485" spans="1:7" ht="15">
      <c r="A485" s="86" t="s">
        <v>5594</v>
      </c>
      <c r="B485" s="86">
        <v>15</v>
      </c>
      <c r="C485" s="121">
        <v>0.006921187966483276</v>
      </c>
      <c r="D485" s="86" t="s">
        <v>5085</v>
      </c>
      <c r="E485" s="86" t="b">
        <v>0</v>
      </c>
      <c r="F485" s="86" t="b">
        <v>0</v>
      </c>
      <c r="G485" s="86" t="b">
        <v>0</v>
      </c>
    </row>
    <row r="486" spans="1:7" ht="15">
      <c r="A486" s="86" t="s">
        <v>5595</v>
      </c>
      <c r="B486" s="86">
        <v>15</v>
      </c>
      <c r="C486" s="121">
        <v>0.006921187966483276</v>
      </c>
      <c r="D486" s="86" t="s">
        <v>5085</v>
      </c>
      <c r="E486" s="86" t="b">
        <v>0</v>
      </c>
      <c r="F486" s="86" t="b">
        <v>0</v>
      </c>
      <c r="G486" s="86" t="b">
        <v>0</v>
      </c>
    </row>
    <row r="487" spans="1:7" ht="15">
      <c r="A487" s="86" t="s">
        <v>5596</v>
      </c>
      <c r="B487" s="86">
        <v>15</v>
      </c>
      <c r="C487" s="121">
        <v>0.006921187966483276</v>
      </c>
      <c r="D487" s="86" t="s">
        <v>5085</v>
      </c>
      <c r="E487" s="86" t="b">
        <v>0</v>
      </c>
      <c r="F487" s="86" t="b">
        <v>0</v>
      </c>
      <c r="G487" s="86" t="b">
        <v>0</v>
      </c>
    </row>
    <row r="488" spans="1:7" ht="15">
      <c r="A488" s="86" t="s">
        <v>5597</v>
      </c>
      <c r="B488" s="86">
        <v>15</v>
      </c>
      <c r="C488" s="121">
        <v>0.006921187966483276</v>
      </c>
      <c r="D488" s="86" t="s">
        <v>5085</v>
      </c>
      <c r="E488" s="86" t="b">
        <v>0</v>
      </c>
      <c r="F488" s="86" t="b">
        <v>0</v>
      </c>
      <c r="G488" s="86" t="b">
        <v>0</v>
      </c>
    </row>
    <row r="489" spans="1:7" ht="15">
      <c r="A489" s="86" t="s">
        <v>5598</v>
      </c>
      <c r="B489" s="86">
        <v>15</v>
      </c>
      <c r="C489" s="121">
        <v>0.006921187966483276</v>
      </c>
      <c r="D489" s="86" t="s">
        <v>5085</v>
      </c>
      <c r="E489" s="86" t="b">
        <v>0</v>
      </c>
      <c r="F489" s="86" t="b">
        <v>0</v>
      </c>
      <c r="G489" s="86" t="b">
        <v>0</v>
      </c>
    </row>
    <row r="490" spans="1:7" ht="15">
      <c r="A490" s="86" t="s">
        <v>5599</v>
      </c>
      <c r="B490" s="86">
        <v>15</v>
      </c>
      <c r="C490" s="121">
        <v>0.006921187966483276</v>
      </c>
      <c r="D490" s="86" t="s">
        <v>5085</v>
      </c>
      <c r="E490" s="86" t="b">
        <v>0</v>
      </c>
      <c r="F490" s="86" t="b">
        <v>0</v>
      </c>
      <c r="G490" s="86" t="b">
        <v>0</v>
      </c>
    </row>
    <row r="491" spans="1:7" ht="15">
      <c r="A491" s="86" t="s">
        <v>5600</v>
      </c>
      <c r="B491" s="86">
        <v>15</v>
      </c>
      <c r="C491" s="121">
        <v>0.006921187966483276</v>
      </c>
      <c r="D491" s="86" t="s">
        <v>5085</v>
      </c>
      <c r="E491" s="86" t="b">
        <v>0</v>
      </c>
      <c r="F491" s="86" t="b">
        <v>0</v>
      </c>
      <c r="G491" s="86" t="b">
        <v>0</v>
      </c>
    </row>
    <row r="492" spans="1:7" ht="15">
      <c r="A492" s="86" t="s">
        <v>5601</v>
      </c>
      <c r="B492" s="86">
        <v>15</v>
      </c>
      <c r="C492" s="121">
        <v>0.006921187966483276</v>
      </c>
      <c r="D492" s="86" t="s">
        <v>5085</v>
      </c>
      <c r="E492" s="86" t="b">
        <v>0</v>
      </c>
      <c r="F492" s="86" t="b">
        <v>0</v>
      </c>
      <c r="G492" s="86" t="b">
        <v>0</v>
      </c>
    </row>
    <row r="493" spans="1:7" ht="15">
      <c r="A493" s="86" t="s">
        <v>624</v>
      </c>
      <c r="B493" s="86">
        <v>15</v>
      </c>
      <c r="C493" s="121">
        <v>0.006921187966483276</v>
      </c>
      <c r="D493" s="86" t="s">
        <v>5085</v>
      </c>
      <c r="E493" s="86" t="b">
        <v>0</v>
      </c>
      <c r="F493" s="86" t="b">
        <v>0</v>
      </c>
      <c r="G493" s="86" t="b">
        <v>0</v>
      </c>
    </row>
    <row r="494" spans="1:7" ht="15">
      <c r="A494" s="86" t="s">
        <v>5588</v>
      </c>
      <c r="B494" s="86">
        <v>14</v>
      </c>
      <c r="C494" s="121">
        <v>0.010054736697277288</v>
      </c>
      <c r="D494" s="86" t="s">
        <v>5085</v>
      </c>
      <c r="E494" s="86" t="b">
        <v>0</v>
      </c>
      <c r="F494" s="86" t="b">
        <v>0</v>
      </c>
      <c r="G494" s="86" t="b">
        <v>0</v>
      </c>
    </row>
    <row r="495" spans="1:7" ht="15">
      <c r="A495" s="86" t="s">
        <v>5589</v>
      </c>
      <c r="B495" s="86">
        <v>14</v>
      </c>
      <c r="C495" s="121">
        <v>0.010054736697277288</v>
      </c>
      <c r="D495" s="86" t="s">
        <v>5085</v>
      </c>
      <c r="E495" s="86" t="b">
        <v>0</v>
      </c>
      <c r="F495" s="86" t="b">
        <v>0</v>
      </c>
      <c r="G495" s="86" t="b">
        <v>0</v>
      </c>
    </row>
    <row r="496" spans="1:7" ht="15">
      <c r="A496" s="86" t="s">
        <v>5192</v>
      </c>
      <c r="B496" s="86">
        <v>13</v>
      </c>
      <c r="C496" s="121">
        <v>0.006625145516958105</v>
      </c>
      <c r="D496" s="86" t="s">
        <v>5085</v>
      </c>
      <c r="E496" s="86" t="b">
        <v>0</v>
      </c>
      <c r="F496" s="86" t="b">
        <v>0</v>
      </c>
      <c r="G496" s="86" t="b">
        <v>0</v>
      </c>
    </row>
    <row r="497" spans="1:7" ht="15">
      <c r="A497" s="86" t="s">
        <v>5193</v>
      </c>
      <c r="B497" s="86">
        <v>13</v>
      </c>
      <c r="C497" s="121">
        <v>0.006625145516958105</v>
      </c>
      <c r="D497" s="86" t="s">
        <v>5085</v>
      </c>
      <c r="E497" s="86" t="b">
        <v>0</v>
      </c>
      <c r="F497" s="86" t="b">
        <v>0</v>
      </c>
      <c r="G497" s="86" t="b">
        <v>0</v>
      </c>
    </row>
    <row r="498" spans="1:7" ht="15">
      <c r="A498" s="86" t="s">
        <v>5195</v>
      </c>
      <c r="B498" s="86">
        <v>12</v>
      </c>
      <c r="C498" s="121">
        <v>0.00643913823672167</v>
      </c>
      <c r="D498" s="86" t="s">
        <v>5085</v>
      </c>
      <c r="E498" s="86" t="b">
        <v>0</v>
      </c>
      <c r="F498" s="86" t="b">
        <v>0</v>
      </c>
      <c r="G498" s="86" t="b">
        <v>0</v>
      </c>
    </row>
    <row r="499" spans="1:7" ht="15">
      <c r="A499" s="86" t="s">
        <v>5552</v>
      </c>
      <c r="B499" s="86">
        <v>12</v>
      </c>
      <c r="C499" s="121">
        <v>0.00924158970915594</v>
      </c>
      <c r="D499" s="86" t="s">
        <v>5085</v>
      </c>
      <c r="E499" s="86" t="b">
        <v>0</v>
      </c>
      <c r="F499" s="86" t="b">
        <v>0</v>
      </c>
      <c r="G499" s="86" t="b">
        <v>0</v>
      </c>
    </row>
    <row r="500" spans="1:7" ht="15">
      <c r="A500" s="86" t="s">
        <v>5582</v>
      </c>
      <c r="B500" s="86">
        <v>10</v>
      </c>
      <c r="C500" s="121">
        <v>0.008315609055904775</v>
      </c>
      <c r="D500" s="86" t="s">
        <v>5085</v>
      </c>
      <c r="E500" s="86" t="b">
        <v>0</v>
      </c>
      <c r="F500" s="86" t="b">
        <v>0</v>
      </c>
      <c r="G500" s="86" t="b">
        <v>0</v>
      </c>
    </row>
    <row r="501" spans="1:7" ht="15">
      <c r="A501" s="86" t="s">
        <v>5583</v>
      </c>
      <c r="B501" s="86">
        <v>10</v>
      </c>
      <c r="C501" s="121">
        <v>0.008315609055904775</v>
      </c>
      <c r="D501" s="86" t="s">
        <v>5085</v>
      </c>
      <c r="E501" s="86" t="b">
        <v>0</v>
      </c>
      <c r="F501" s="86" t="b">
        <v>0</v>
      </c>
      <c r="G501" s="86" t="b">
        <v>0</v>
      </c>
    </row>
    <row r="502" spans="1:7" ht="15">
      <c r="A502" s="86" t="s">
        <v>5196</v>
      </c>
      <c r="B502" s="86">
        <v>7</v>
      </c>
      <c r="C502" s="121">
        <v>0.005027368348638644</v>
      </c>
      <c r="D502" s="86" t="s">
        <v>5085</v>
      </c>
      <c r="E502" s="86" t="b">
        <v>0</v>
      </c>
      <c r="F502" s="86" t="b">
        <v>0</v>
      </c>
      <c r="G502" s="86" t="b">
        <v>0</v>
      </c>
    </row>
    <row r="503" spans="1:7" ht="15">
      <c r="A503" s="86" t="s">
        <v>5197</v>
      </c>
      <c r="B503" s="86">
        <v>7</v>
      </c>
      <c r="C503" s="121">
        <v>0.005027368348638644</v>
      </c>
      <c r="D503" s="86" t="s">
        <v>5085</v>
      </c>
      <c r="E503" s="86" t="b">
        <v>0</v>
      </c>
      <c r="F503" s="86" t="b">
        <v>0</v>
      </c>
      <c r="G503" s="86" t="b">
        <v>0</v>
      </c>
    </row>
    <row r="504" spans="1:7" ht="15">
      <c r="A504" s="86" t="s">
        <v>5198</v>
      </c>
      <c r="B504" s="86">
        <v>7</v>
      </c>
      <c r="C504" s="121">
        <v>0.005027368348638644</v>
      </c>
      <c r="D504" s="86" t="s">
        <v>5085</v>
      </c>
      <c r="E504" s="86" t="b">
        <v>0</v>
      </c>
      <c r="F504" s="86" t="b">
        <v>0</v>
      </c>
      <c r="G504" s="86" t="b">
        <v>0</v>
      </c>
    </row>
    <row r="505" spans="1:7" ht="15">
      <c r="A505" s="86" t="s">
        <v>5199</v>
      </c>
      <c r="B505" s="86">
        <v>7</v>
      </c>
      <c r="C505" s="121">
        <v>0.005027368348638644</v>
      </c>
      <c r="D505" s="86" t="s">
        <v>5085</v>
      </c>
      <c r="E505" s="86" t="b">
        <v>0</v>
      </c>
      <c r="F505" s="86" t="b">
        <v>0</v>
      </c>
      <c r="G505" s="86" t="b">
        <v>0</v>
      </c>
    </row>
    <row r="506" spans="1:7" ht="15">
      <c r="A506" s="86" t="s">
        <v>5200</v>
      </c>
      <c r="B506" s="86">
        <v>7</v>
      </c>
      <c r="C506" s="121">
        <v>0.005027368348638644</v>
      </c>
      <c r="D506" s="86" t="s">
        <v>5085</v>
      </c>
      <c r="E506" s="86" t="b">
        <v>0</v>
      </c>
      <c r="F506" s="86" t="b">
        <v>0</v>
      </c>
      <c r="G506" s="86" t="b">
        <v>0</v>
      </c>
    </row>
    <row r="507" spans="1:7" ht="15">
      <c r="A507" s="86" t="s">
        <v>5201</v>
      </c>
      <c r="B507" s="86">
        <v>7</v>
      </c>
      <c r="C507" s="121">
        <v>0.005027368348638644</v>
      </c>
      <c r="D507" s="86" t="s">
        <v>5085</v>
      </c>
      <c r="E507" s="86" t="b">
        <v>0</v>
      </c>
      <c r="F507" s="86" t="b">
        <v>0</v>
      </c>
      <c r="G507" s="86" t="b">
        <v>0</v>
      </c>
    </row>
    <row r="508" spans="1:7" ht="15">
      <c r="A508" s="86" t="s">
        <v>5202</v>
      </c>
      <c r="B508" s="86">
        <v>7</v>
      </c>
      <c r="C508" s="121">
        <v>0.005027368348638644</v>
      </c>
      <c r="D508" s="86" t="s">
        <v>5085</v>
      </c>
      <c r="E508" s="86" t="b">
        <v>0</v>
      </c>
      <c r="F508" s="86" t="b">
        <v>0</v>
      </c>
      <c r="G508" s="86" t="b">
        <v>0</v>
      </c>
    </row>
    <row r="509" spans="1:7" ht="15">
      <c r="A509" s="86" t="s">
        <v>5203</v>
      </c>
      <c r="B509" s="86">
        <v>7</v>
      </c>
      <c r="C509" s="121">
        <v>0.005027368348638644</v>
      </c>
      <c r="D509" s="86" t="s">
        <v>5085</v>
      </c>
      <c r="E509" s="86" t="b">
        <v>0</v>
      </c>
      <c r="F509" s="86" t="b">
        <v>0</v>
      </c>
      <c r="G509" s="86" t="b">
        <v>0</v>
      </c>
    </row>
    <row r="510" spans="1:7" ht="15">
      <c r="A510" s="86" t="s">
        <v>5536</v>
      </c>
      <c r="B510" s="86">
        <v>7</v>
      </c>
      <c r="C510" s="121">
        <v>0.005027368348638644</v>
      </c>
      <c r="D510" s="86" t="s">
        <v>5085</v>
      </c>
      <c r="E510" s="86" t="b">
        <v>0</v>
      </c>
      <c r="F510" s="86" t="b">
        <v>0</v>
      </c>
      <c r="G510" s="86" t="b">
        <v>0</v>
      </c>
    </row>
    <row r="511" spans="1:7" ht="15">
      <c r="A511" s="86" t="s">
        <v>5537</v>
      </c>
      <c r="B511" s="86">
        <v>7</v>
      </c>
      <c r="C511" s="121">
        <v>0.005027368348638644</v>
      </c>
      <c r="D511" s="86" t="s">
        <v>5085</v>
      </c>
      <c r="E511" s="86" t="b">
        <v>0</v>
      </c>
      <c r="F511" s="86" t="b">
        <v>0</v>
      </c>
      <c r="G511" s="86" t="b">
        <v>0</v>
      </c>
    </row>
    <row r="512" spans="1:7" ht="15">
      <c r="A512" s="86" t="s">
        <v>5538</v>
      </c>
      <c r="B512" s="86">
        <v>7</v>
      </c>
      <c r="C512" s="121">
        <v>0.005027368348638644</v>
      </c>
      <c r="D512" s="86" t="s">
        <v>5085</v>
      </c>
      <c r="E512" s="86" t="b">
        <v>0</v>
      </c>
      <c r="F512" s="86" t="b">
        <v>0</v>
      </c>
      <c r="G512" s="86" t="b">
        <v>0</v>
      </c>
    </row>
    <row r="513" spans="1:7" ht="15">
      <c r="A513" s="86" t="s">
        <v>5539</v>
      </c>
      <c r="B513" s="86">
        <v>7</v>
      </c>
      <c r="C513" s="121">
        <v>0.005027368348638644</v>
      </c>
      <c r="D513" s="86" t="s">
        <v>5085</v>
      </c>
      <c r="E513" s="86" t="b">
        <v>0</v>
      </c>
      <c r="F513" s="86" t="b">
        <v>0</v>
      </c>
      <c r="G513" s="86" t="b">
        <v>0</v>
      </c>
    </row>
    <row r="514" spans="1:7" ht="15">
      <c r="A514" s="86" t="s">
        <v>5540</v>
      </c>
      <c r="B514" s="86">
        <v>7</v>
      </c>
      <c r="C514" s="121">
        <v>0.005027368348638644</v>
      </c>
      <c r="D514" s="86" t="s">
        <v>5085</v>
      </c>
      <c r="E514" s="86" t="b">
        <v>0</v>
      </c>
      <c r="F514" s="86" t="b">
        <v>0</v>
      </c>
      <c r="G514" s="86" t="b">
        <v>0</v>
      </c>
    </row>
    <row r="515" spans="1:7" ht="15">
      <c r="A515" s="86" t="s">
        <v>5541</v>
      </c>
      <c r="B515" s="86">
        <v>7</v>
      </c>
      <c r="C515" s="121">
        <v>0.005027368348638644</v>
      </c>
      <c r="D515" s="86" t="s">
        <v>5085</v>
      </c>
      <c r="E515" s="86" t="b">
        <v>0</v>
      </c>
      <c r="F515" s="86" t="b">
        <v>0</v>
      </c>
      <c r="G515" s="86" t="b">
        <v>0</v>
      </c>
    </row>
    <row r="516" spans="1:7" ht="15">
      <c r="A516" s="86" t="s">
        <v>5542</v>
      </c>
      <c r="B516" s="86">
        <v>7</v>
      </c>
      <c r="C516" s="121">
        <v>0.005027368348638644</v>
      </c>
      <c r="D516" s="86" t="s">
        <v>5085</v>
      </c>
      <c r="E516" s="86" t="b">
        <v>0</v>
      </c>
      <c r="F516" s="86" t="b">
        <v>0</v>
      </c>
      <c r="G516" s="86" t="b">
        <v>0</v>
      </c>
    </row>
    <row r="517" spans="1:7" ht="15">
      <c r="A517" s="86" t="s">
        <v>5543</v>
      </c>
      <c r="B517" s="86">
        <v>7</v>
      </c>
      <c r="C517" s="121">
        <v>0.005027368348638644</v>
      </c>
      <c r="D517" s="86" t="s">
        <v>5085</v>
      </c>
      <c r="E517" s="86" t="b">
        <v>0</v>
      </c>
      <c r="F517" s="86" t="b">
        <v>0</v>
      </c>
      <c r="G517" s="86" t="b">
        <v>0</v>
      </c>
    </row>
    <row r="518" spans="1:7" ht="15">
      <c r="A518" s="86" t="s">
        <v>5544</v>
      </c>
      <c r="B518" s="86">
        <v>7</v>
      </c>
      <c r="C518" s="121">
        <v>0.005027368348638644</v>
      </c>
      <c r="D518" s="86" t="s">
        <v>5085</v>
      </c>
      <c r="E518" s="86" t="b">
        <v>0</v>
      </c>
      <c r="F518" s="86" t="b">
        <v>0</v>
      </c>
      <c r="G518" s="86" t="b">
        <v>0</v>
      </c>
    </row>
    <row r="519" spans="1:7" ht="15">
      <c r="A519" s="86" t="s">
        <v>5146</v>
      </c>
      <c r="B519" s="86">
        <v>7</v>
      </c>
      <c r="C519" s="121">
        <v>0.005027368348638644</v>
      </c>
      <c r="D519" s="86" t="s">
        <v>5085</v>
      </c>
      <c r="E519" s="86" t="b">
        <v>0</v>
      </c>
      <c r="F519" s="86" t="b">
        <v>0</v>
      </c>
      <c r="G519" s="86" t="b">
        <v>0</v>
      </c>
    </row>
    <row r="520" spans="1:7" ht="15">
      <c r="A520" s="86" t="s">
        <v>5545</v>
      </c>
      <c r="B520" s="86">
        <v>7</v>
      </c>
      <c r="C520" s="121">
        <v>0.005027368348638644</v>
      </c>
      <c r="D520" s="86" t="s">
        <v>5085</v>
      </c>
      <c r="E520" s="86" t="b">
        <v>0</v>
      </c>
      <c r="F520" s="86" t="b">
        <v>0</v>
      </c>
      <c r="G520" s="86" t="b">
        <v>0</v>
      </c>
    </row>
    <row r="521" spans="1:7" ht="15">
      <c r="A521" s="86" t="s">
        <v>5546</v>
      </c>
      <c r="B521" s="86">
        <v>7</v>
      </c>
      <c r="C521" s="121">
        <v>0.005027368348638644</v>
      </c>
      <c r="D521" s="86" t="s">
        <v>5085</v>
      </c>
      <c r="E521" s="86" t="b">
        <v>0</v>
      </c>
      <c r="F521" s="86" t="b">
        <v>0</v>
      </c>
      <c r="G521" s="86" t="b">
        <v>0</v>
      </c>
    </row>
    <row r="522" spans="1:7" ht="15">
      <c r="A522" s="86" t="s">
        <v>5547</v>
      </c>
      <c r="B522" s="86">
        <v>7</v>
      </c>
      <c r="C522" s="121">
        <v>0.005027368348638644</v>
      </c>
      <c r="D522" s="86" t="s">
        <v>5085</v>
      </c>
      <c r="E522" s="86" t="b">
        <v>0</v>
      </c>
      <c r="F522" s="86" t="b">
        <v>0</v>
      </c>
      <c r="G522" s="86" t="b">
        <v>0</v>
      </c>
    </row>
    <row r="523" spans="1:7" ht="15">
      <c r="A523" s="86" t="s">
        <v>5535</v>
      </c>
      <c r="B523" s="86">
        <v>7</v>
      </c>
      <c r="C523" s="121">
        <v>0.005027368348638644</v>
      </c>
      <c r="D523" s="86" t="s">
        <v>5085</v>
      </c>
      <c r="E523" s="86" t="b">
        <v>0</v>
      </c>
      <c r="F523" s="86" t="b">
        <v>0</v>
      </c>
      <c r="G523" s="86" t="b">
        <v>0</v>
      </c>
    </row>
    <row r="524" spans="1:7" ht="15">
      <c r="A524" s="86" t="s">
        <v>5548</v>
      </c>
      <c r="B524" s="86">
        <v>7</v>
      </c>
      <c r="C524" s="121">
        <v>0.005027368348638644</v>
      </c>
      <c r="D524" s="86" t="s">
        <v>5085</v>
      </c>
      <c r="E524" s="86" t="b">
        <v>0</v>
      </c>
      <c r="F524" s="86" t="b">
        <v>0</v>
      </c>
      <c r="G524" s="86" t="b">
        <v>0</v>
      </c>
    </row>
    <row r="525" spans="1:7" ht="15">
      <c r="A525" s="86" t="s">
        <v>5549</v>
      </c>
      <c r="B525" s="86">
        <v>7</v>
      </c>
      <c r="C525" s="121">
        <v>0.005027368348638644</v>
      </c>
      <c r="D525" s="86" t="s">
        <v>5085</v>
      </c>
      <c r="E525" s="86" t="b">
        <v>0</v>
      </c>
      <c r="F525" s="86" t="b">
        <v>0</v>
      </c>
      <c r="G525" s="86" t="b">
        <v>0</v>
      </c>
    </row>
    <row r="526" spans="1:7" ht="15">
      <c r="A526" s="86" t="s">
        <v>5550</v>
      </c>
      <c r="B526" s="86">
        <v>7</v>
      </c>
      <c r="C526" s="121">
        <v>0.005027368348638644</v>
      </c>
      <c r="D526" s="86" t="s">
        <v>5085</v>
      </c>
      <c r="E526" s="86" t="b">
        <v>0</v>
      </c>
      <c r="F526" s="86" t="b">
        <v>0</v>
      </c>
      <c r="G526" s="86" t="b">
        <v>0</v>
      </c>
    </row>
    <row r="527" spans="1:7" ht="15">
      <c r="A527" s="86" t="s">
        <v>5551</v>
      </c>
      <c r="B527" s="86">
        <v>7</v>
      </c>
      <c r="C527" s="121">
        <v>0.005027368348638644</v>
      </c>
      <c r="D527" s="86" t="s">
        <v>5085</v>
      </c>
      <c r="E527" s="86" t="b">
        <v>0</v>
      </c>
      <c r="F527" s="86" t="b">
        <v>0</v>
      </c>
      <c r="G527" s="86" t="b">
        <v>0</v>
      </c>
    </row>
    <row r="528" spans="1:7" ht="15">
      <c r="A528" s="86" t="s">
        <v>5239</v>
      </c>
      <c r="B528" s="86">
        <v>7</v>
      </c>
      <c r="C528" s="121">
        <v>0.005027368348638644</v>
      </c>
      <c r="D528" s="86" t="s">
        <v>5085</v>
      </c>
      <c r="E528" s="86" t="b">
        <v>0</v>
      </c>
      <c r="F528" s="86" t="b">
        <v>0</v>
      </c>
      <c r="G528" s="86" t="b">
        <v>0</v>
      </c>
    </row>
    <row r="529" spans="1:7" ht="15">
      <c r="A529" s="86" t="s">
        <v>5534</v>
      </c>
      <c r="B529" s="86">
        <v>7</v>
      </c>
      <c r="C529" s="121">
        <v>0.005027368348638644</v>
      </c>
      <c r="D529" s="86" t="s">
        <v>5085</v>
      </c>
      <c r="E529" s="86" t="b">
        <v>0</v>
      </c>
      <c r="F529" s="86" t="b">
        <v>0</v>
      </c>
      <c r="G529" s="86" t="b">
        <v>0</v>
      </c>
    </row>
    <row r="530" spans="1:7" ht="15">
      <c r="A530" s="86" t="s">
        <v>683</v>
      </c>
      <c r="B530" s="86">
        <v>7</v>
      </c>
      <c r="C530" s="121">
        <v>0.005027368348638644</v>
      </c>
      <c r="D530" s="86" t="s">
        <v>5085</v>
      </c>
      <c r="E530" s="86" t="b">
        <v>0</v>
      </c>
      <c r="F530" s="86" t="b">
        <v>0</v>
      </c>
      <c r="G530" s="86" t="b">
        <v>0</v>
      </c>
    </row>
    <row r="531" spans="1:7" ht="15">
      <c r="A531" s="86" t="s">
        <v>5624</v>
      </c>
      <c r="B531" s="86">
        <v>7</v>
      </c>
      <c r="C531" s="121">
        <v>0.005027368348638644</v>
      </c>
      <c r="D531" s="86" t="s">
        <v>5085</v>
      </c>
      <c r="E531" s="86" t="b">
        <v>1</v>
      </c>
      <c r="F531" s="86" t="b">
        <v>0</v>
      </c>
      <c r="G531" s="86" t="b">
        <v>0</v>
      </c>
    </row>
    <row r="532" spans="1:7" ht="15">
      <c r="A532" s="86" t="s">
        <v>5625</v>
      </c>
      <c r="B532" s="86">
        <v>7</v>
      </c>
      <c r="C532" s="121">
        <v>0.005027368348638644</v>
      </c>
      <c r="D532" s="86" t="s">
        <v>5085</v>
      </c>
      <c r="E532" s="86" t="b">
        <v>0</v>
      </c>
      <c r="F532" s="86" t="b">
        <v>0</v>
      </c>
      <c r="G532" s="86" t="b">
        <v>0</v>
      </c>
    </row>
    <row r="533" spans="1:7" ht="15">
      <c r="A533" s="86" t="s">
        <v>626</v>
      </c>
      <c r="B533" s="86">
        <v>7</v>
      </c>
      <c r="C533" s="121">
        <v>0.005027368348638644</v>
      </c>
      <c r="D533" s="86" t="s">
        <v>5085</v>
      </c>
      <c r="E533" s="86" t="b">
        <v>0</v>
      </c>
      <c r="F533" s="86" t="b">
        <v>0</v>
      </c>
      <c r="G533" s="86" t="b">
        <v>0</v>
      </c>
    </row>
    <row r="534" spans="1:7" ht="15">
      <c r="A534" s="86" t="s">
        <v>5626</v>
      </c>
      <c r="B534" s="86">
        <v>7</v>
      </c>
      <c r="C534" s="121">
        <v>0.005027368348638644</v>
      </c>
      <c r="D534" s="86" t="s">
        <v>5085</v>
      </c>
      <c r="E534" s="86" t="b">
        <v>0</v>
      </c>
      <c r="F534" s="86" t="b">
        <v>0</v>
      </c>
      <c r="G534" s="86" t="b">
        <v>0</v>
      </c>
    </row>
    <row r="535" spans="1:7" ht="15">
      <c r="A535" s="86" t="s">
        <v>5627</v>
      </c>
      <c r="B535" s="86">
        <v>7</v>
      </c>
      <c r="C535" s="121">
        <v>0.005027368348638644</v>
      </c>
      <c r="D535" s="86" t="s">
        <v>5085</v>
      </c>
      <c r="E535" s="86" t="b">
        <v>0</v>
      </c>
      <c r="F535" s="86" t="b">
        <v>0</v>
      </c>
      <c r="G535" s="86" t="b">
        <v>0</v>
      </c>
    </row>
    <row r="536" spans="1:7" ht="15">
      <c r="A536" s="86" t="s">
        <v>5628</v>
      </c>
      <c r="B536" s="86">
        <v>7</v>
      </c>
      <c r="C536" s="121">
        <v>0.005027368348638644</v>
      </c>
      <c r="D536" s="86" t="s">
        <v>5085</v>
      </c>
      <c r="E536" s="86" t="b">
        <v>0</v>
      </c>
      <c r="F536" s="86" t="b">
        <v>0</v>
      </c>
      <c r="G536" s="86" t="b">
        <v>0</v>
      </c>
    </row>
    <row r="537" spans="1:7" ht="15">
      <c r="A537" s="86" t="s">
        <v>5629</v>
      </c>
      <c r="B537" s="86">
        <v>7</v>
      </c>
      <c r="C537" s="121">
        <v>0.005027368348638644</v>
      </c>
      <c r="D537" s="86" t="s">
        <v>5085</v>
      </c>
      <c r="E537" s="86" t="b">
        <v>0</v>
      </c>
      <c r="F537" s="86" t="b">
        <v>0</v>
      </c>
      <c r="G537" s="86" t="b">
        <v>0</v>
      </c>
    </row>
    <row r="538" spans="1:7" ht="15">
      <c r="A538" s="86" t="s">
        <v>5630</v>
      </c>
      <c r="B538" s="86">
        <v>7</v>
      </c>
      <c r="C538" s="121">
        <v>0.005027368348638644</v>
      </c>
      <c r="D538" s="86" t="s">
        <v>5085</v>
      </c>
      <c r="E538" s="86" t="b">
        <v>0</v>
      </c>
      <c r="F538" s="86" t="b">
        <v>0</v>
      </c>
      <c r="G538" s="86" t="b">
        <v>0</v>
      </c>
    </row>
    <row r="539" spans="1:7" ht="15">
      <c r="A539" s="86" t="s">
        <v>5631</v>
      </c>
      <c r="B539" s="86">
        <v>7</v>
      </c>
      <c r="C539" s="121">
        <v>0.005027368348638644</v>
      </c>
      <c r="D539" s="86" t="s">
        <v>5085</v>
      </c>
      <c r="E539" s="86" t="b">
        <v>0</v>
      </c>
      <c r="F539" s="86" t="b">
        <v>0</v>
      </c>
      <c r="G539" s="86" t="b">
        <v>0</v>
      </c>
    </row>
    <row r="540" spans="1:7" ht="15">
      <c r="A540" s="86" t="s">
        <v>5632</v>
      </c>
      <c r="B540" s="86">
        <v>7</v>
      </c>
      <c r="C540" s="121">
        <v>0.005027368348638644</v>
      </c>
      <c r="D540" s="86" t="s">
        <v>5085</v>
      </c>
      <c r="E540" s="86" t="b">
        <v>0</v>
      </c>
      <c r="F540" s="86" t="b">
        <v>0</v>
      </c>
      <c r="G540" s="86" t="b">
        <v>0</v>
      </c>
    </row>
    <row r="541" spans="1:7" ht="15">
      <c r="A541" s="86" t="s">
        <v>5633</v>
      </c>
      <c r="B541" s="86">
        <v>7</v>
      </c>
      <c r="C541" s="121">
        <v>0.005027368348638644</v>
      </c>
      <c r="D541" s="86" t="s">
        <v>5085</v>
      </c>
      <c r="E541" s="86" t="b">
        <v>0</v>
      </c>
      <c r="F541" s="86" t="b">
        <v>0</v>
      </c>
      <c r="G541" s="86" t="b">
        <v>0</v>
      </c>
    </row>
    <row r="542" spans="1:7" ht="15">
      <c r="A542" s="86" t="s">
        <v>5634</v>
      </c>
      <c r="B542" s="86">
        <v>7</v>
      </c>
      <c r="C542" s="121">
        <v>0.005027368348638644</v>
      </c>
      <c r="D542" s="86" t="s">
        <v>5085</v>
      </c>
      <c r="E542" s="86" t="b">
        <v>0</v>
      </c>
      <c r="F542" s="86" t="b">
        <v>0</v>
      </c>
      <c r="G542" s="86" t="b">
        <v>0</v>
      </c>
    </row>
    <row r="543" spans="1:7" ht="15">
      <c r="A543" s="86" t="s">
        <v>5565</v>
      </c>
      <c r="B543" s="86">
        <v>6</v>
      </c>
      <c r="C543" s="121">
        <v>0.00462079485457797</v>
      </c>
      <c r="D543" s="86" t="s">
        <v>5085</v>
      </c>
      <c r="E543" s="86" t="b">
        <v>0</v>
      </c>
      <c r="F543" s="86" t="b">
        <v>0</v>
      </c>
      <c r="G543" s="86" t="b">
        <v>0</v>
      </c>
    </row>
    <row r="544" spans="1:7" ht="15">
      <c r="A544" s="86" t="s">
        <v>5566</v>
      </c>
      <c r="B544" s="86">
        <v>6</v>
      </c>
      <c r="C544" s="121">
        <v>0.00462079485457797</v>
      </c>
      <c r="D544" s="86" t="s">
        <v>5085</v>
      </c>
      <c r="E544" s="86" t="b">
        <v>0</v>
      </c>
      <c r="F544" s="86" t="b">
        <v>0</v>
      </c>
      <c r="G544" s="86" t="b">
        <v>0</v>
      </c>
    </row>
    <row r="545" spans="1:7" ht="15">
      <c r="A545" s="86" t="s">
        <v>5567</v>
      </c>
      <c r="B545" s="86">
        <v>6</v>
      </c>
      <c r="C545" s="121">
        <v>0.00462079485457797</v>
      </c>
      <c r="D545" s="86" t="s">
        <v>5085</v>
      </c>
      <c r="E545" s="86" t="b">
        <v>0</v>
      </c>
      <c r="F545" s="86" t="b">
        <v>0</v>
      </c>
      <c r="G545" s="86" t="b">
        <v>0</v>
      </c>
    </row>
    <row r="546" spans="1:7" ht="15">
      <c r="A546" s="86" t="s">
        <v>5568</v>
      </c>
      <c r="B546" s="86">
        <v>6</v>
      </c>
      <c r="C546" s="121">
        <v>0.00462079485457797</v>
      </c>
      <c r="D546" s="86" t="s">
        <v>5085</v>
      </c>
      <c r="E546" s="86" t="b">
        <v>0</v>
      </c>
      <c r="F546" s="86" t="b">
        <v>0</v>
      </c>
      <c r="G546" s="86" t="b">
        <v>0</v>
      </c>
    </row>
    <row r="547" spans="1:7" ht="15">
      <c r="A547" s="86" t="s">
        <v>5569</v>
      </c>
      <c r="B547" s="86">
        <v>6</v>
      </c>
      <c r="C547" s="121">
        <v>0.00462079485457797</v>
      </c>
      <c r="D547" s="86" t="s">
        <v>5085</v>
      </c>
      <c r="E547" s="86" t="b">
        <v>0</v>
      </c>
      <c r="F547" s="86" t="b">
        <v>0</v>
      </c>
      <c r="G547" s="86" t="b">
        <v>0</v>
      </c>
    </row>
    <row r="548" spans="1:7" ht="15">
      <c r="A548" s="86" t="s">
        <v>5570</v>
      </c>
      <c r="B548" s="86">
        <v>6</v>
      </c>
      <c r="C548" s="121">
        <v>0.00462079485457797</v>
      </c>
      <c r="D548" s="86" t="s">
        <v>5085</v>
      </c>
      <c r="E548" s="86" t="b">
        <v>0</v>
      </c>
      <c r="F548" s="86" t="b">
        <v>0</v>
      </c>
      <c r="G548" s="86" t="b">
        <v>0</v>
      </c>
    </row>
    <row r="549" spans="1:7" ht="15">
      <c r="A549" s="86" t="s">
        <v>5571</v>
      </c>
      <c r="B549" s="86">
        <v>6</v>
      </c>
      <c r="C549" s="121">
        <v>0.00462079485457797</v>
      </c>
      <c r="D549" s="86" t="s">
        <v>5085</v>
      </c>
      <c r="E549" s="86" t="b">
        <v>0</v>
      </c>
      <c r="F549" s="86" t="b">
        <v>0</v>
      </c>
      <c r="G549" s="86" t="b">
        <v>0</v>
      </c>
    </row>
    <row r="550" spans="1:7" ht="15">
      <c r="A550" s="86" t="s">
        <v>5554</v>
      </c>
      <c r="B550" s="86">
        <v>6</v>
      </c>
      <c r="C550" s="121">
        <v>0.00462079485457797</v>
      </c>
      <c r="D550" s="86" t="s">
        <v>5085</v>
      </c>
      <c r="E550" s="86" t="b">
        <v>0</v>
      </c>
      <c r="F550" s="86" t="b">
        <v>0</v>
      </c>
      <c r="G550" s="86" t="b">
        <v>0</v>
      </c>
    </row>
    <row r="551" spans="1:7" ht="15">
      <c r="A551" s="86" t="s">
        <v>5553</v>
      </c>
      <c r="B551" s="86">
        <v>6</v>
      </c>
      <c r="C551" s="121">
        <v>0.00462079485457797</v>
      </c>
      <c r="D551" s="86" t="s">
        <v>5085</v>
      </c>
      <c r="E551" s="86" t="b">
        <v>0</v>
      </c>
      <c r="F551" s="86" t="b">
        <v>0</v>
      </c>
      <c r="G551" s="86" t="b">
        <v>0</v>
      </c>
    </row>
    <row r="552" spans="1:7" ht="15">
      <c r="A552" s="86" t="s">
        <v>5555</v>
      </c>
      <c r="B552" s="86">
        <v>6</v>
      </c>
      <c r="C552" s="121">
        <v>0.00462079485457797</v>
      </c>
      <c r="D552" s="86" t="s">
        <v>5085</v>
      </c>
      <c r="E552" s="86" t="b">
        <v>0</v>
      </c>
      <c r="F552" s="86" t="b">
        <v>0</v>
      </c>
      <c r="G552" s="86" t="b">
        <v>0</v>
      </c>
    </row>
    <row r="553" spans="1:7" ht="15">
      <c r="A553" s="86" t="s">
        <v>5556</v>
      </c>
      <c r="B553" s="86">
        <v>6</v>
      </c>
      <c r="C553" s="121">
        <v>0.00462079485457797</v>
      </c>
      <c r="D553" s="86" t="s">
        <v>5085</v>
      </c>
      <c r="E553" s="86" t="b">
        <v>0</v>
      </c>
      <c r="F553" s="86" t="b">
        <v>0</v>
      </c>
      <c r="G553" s="86" t="b">
        <v>0</v>
      </c>
    </row>
    <row r="554" spans="1:7" ht="15">
      <c r="A554" s="86" t="s">
        <v>5557</v>
      </c>
      <c r="B554" s="86">
        <v>6</v>
      </c>
      <c r="C554" s="121">
        <v>0.00462079485457797</v>
      </c>
      <c r="D554" s="86" t="s">
        <v>5085</v>
      </c>
      <c r="E554" s="86" t="b">
        <v>0</v>
      </c>
      <c r="F554" s="86" t="b">
        <v>0</v>
      </c>
      <c r="G554" s="86" t="b">
        <v>0</v>
      </c>
    </row>
    <row r="555" spans="1:7" ht="15">
      <c r="A555" s="86" t="s">
        <v>5558</v>
      </c>
      <c r="B555" s="86">
        <v>6</v>
      </c>
      <c r="C555" s="121">
        <v>0.00462079485457797</v>
      </c>
      <c r="D555" s="86" t="s">
        <v>5085</v>
      </c>
      <c r="E555" s="86" t="b">
        <v>0</v>
      </c>
      <c r="F555" s="86" t="b">
        <v>0</v>
      </c>
      <c r="G555" s="86" t="b">
        <v>0</v>
      </c>
    </row>
    <row r="556" spans="1:7" ht="15">
      <c r="A556" s="86" t="s">
        <v>5559</v>
      </c>
      <c r="B556" s="86">
        <v>6</v>
      </c>
      <c r="C556" s="121">
        <v>0.00462079485457797</v>
      </c>
      <c r="D556" s="86" t="s">
        <v>5085</v>
      </c>
      <c r="E556" s="86" t="b">
        <v>0</v>
      </c>
      <c r="F556" s="86" t="b">
        <v>0</v>
      </c>
      <c r="G556" s="86" t="b">
        <v>0</v>
      </c>
    </row>
    <row r="557" spans="1:7" ht="15">
      <c r="A557" s="86" t="s">
        <v>5560</v>
      </c>
      <c r="B557" s="86">
        <v>6</v>
      </c>
      <c r="C557" s="121">
        <v>0.00462079485457797</v>
      </c>
      <c r="D557" s="86" t="s">
        <v>5085</v>
      </c>
      <c r="E557" s="86" t="b">
        <v>0</v>
      </c>
      <c r="F557" s="86" t="b">
        <v>0</v>
      </c>
      <c r="G557" s="86" t="b">
        <v>0</v>
      </c>
    </row>
    <row r="558" spans="1:7" ht="15">
      <c r="A558" s="86" t="s">
        <v>5561</v>
      </c>
      <c r="B558" s="86">
        <v>6</v>
      </c>
      <c r="C558" s="121">
        <v>0.00462079485457797</v>
      </c>
      <c r="D558" s="86" t="s">
        <v>5085</v>
      </c>
      <c r="E558" s="86" t="b">
        <v>0</v>
      </c>
      <c r="F558" s="86" t="b">
        <v>0</v>
      </c>
      <c r="G558" s="86" t="b">
        <v>0</v>
      </c>
    </row>
    <row r="559" spans="1:7" ht="15">
      <c r="A559" s="86" t="s">
        <v>5562</v>
      </c>
      <c r="B559" s="86">
        <v>6</v>
      </c>
      <c r="C559" s="121">
        <v>0.00462079485457797</v>
      </c>
      <c r="D559" s="86" t="s">
        <v>5085</v>
      </c>
      <c r="E559" s="86" t="b">
        <v>0</v>
      </c>
      <c r="F559" s="86" t="b">
        <v>0</v>
      </c>
      <c r="G559" s="86" t="b">
        <v>0</v>
      </c>
    </row>
    <row r="560" spans="1:7" ht="15">
      <c r="A560" s="86" t="s">
        <v>5563</v>
      </c>
      <c r="B560" s="86">
        <v>6</v>
      </c>
      <c r="C560" s="121">
        <v>0.00462079485457797</v>
      </c>
      <c r="D560" s="86" t="s">
        <v>5085</v>
      </c>
      <c r="E560" s="86" t="b">
        <v>0</v>
      </c>
      <c r="F560" s="86" t="b">
        <v>0</v>
      </c>
      <c r="G560" s="86" t="b">
        <v>0</v>
      </c>
    </row>
    <row r="561" spans="1:7" ht="15">
      <c r="A561" s="86" t="s">
        <v>5564</v>
      </c>
      <c r="B561" s="86">
        <v>6</v>
      </c>
      <c r="C561" s="121">
        <v>0.00462079485457797</v>
      </c>
      <c r="D561" s="86" t="s">
        <v>5085</v>
      </c>
      <c r="E561" s="86" t="b">
        <v>0</v>
      </c>
      <c r="F561" s="86" t="b">
        <v>0</v>
      </c>
      <c r="G561" s="86" t="b">
        <v>0</v>
      </c>
    </row>
    <row r="562" spans="1:7" ht="15">
      <c r="A562" s="86" t="s">
        <v>5602</v>
      </c>
      <c r="B562" s="86">
        <v>5</v>
      </c>
      <c r="C562" s="121">
        <v>0.004157804527952388</v>
      </c>
      <c r="D562" s="86" t="s">
        <v>5085</v>
      </c>
      <c r="E562" s="86" t="b">
        <v>1</v>
      </c>
      <c r="F562" s="86" t="b">
        <v>0</v>
      </c>
      <c r="G562" s="86" t="b">
        <v>0</v>
      </c>
    </row>
    <row r="563" spans="1:7" ht="15">
      <c r="A563" s="86" t="s">
        <v>5603</v>
      </c>
      <c r="B563" s="86">
        <v>5</v>
      </c>
      <c r="C563" s="121">
        <v>0.004157804527952388</v>
      </c>
      <c r="D563" s="86" t="s">
        <v>5085</v>
      </c>
      <c r="E563" s="86" t="b">
        <v>0</v>
      </c>
      <c r="F563" s="86" t="b">
        <v>0</v>
      </c>
      <c r="G563" s="86" t="b">
        <v>0</v>
      </c>
    </row>
    <row r="564" spans="1:7" ht="15">
      <c r="A564" s="86" t="s">
        <v>5604</v>
      </c>
      <c r="B564" s="86">
        <v>5</v>
      </c>
      <c r="C564" s="121">
        <v>0.004157804527952388</v>
      </c>
      <c r="D564" s="86" t="s">
        <v>5085</v>
      </c>
      <c r="E564" s="86" t="b">
        <v>0</v>
      </c>
      <c r="F564" s="86" t="b">
        <v>0</v>
      </c>
      <c r="G564" s="86" t="b">
        <v>0</v>
      </c>
    </row>
    <row r="565" spans="1:7" ht="15">
      <c r="A565" s="86" t="s">
        <v>5605</v>
      </c>
      <c r="B565" s="86">
        <v>5</v>
      </c>
      <c r="C565" s="121">
        <v>0.004157804527952388</v>
      </c>
      <c r="D565" s="86" t="s">
        <v>5085</v>
      </c>
      <c r="E565" s="86" t="b">
        <v>0</v>
      </c>
      <c r="F565" s="86" t="b">
        <v>0</v>
      </c>
      <c r="G565" s="86" t="b">
        <v>0</v>
      </c>
    </row>
    <row r="566" spans="1:7" ht="15">
      <c r="A566" s="86" t="s">
        <v>5606</v>
      </c>
      <c r="B566" s="86">
        <v>5</v>
      </c>
      <c r="C566" s="121">
        <v>0.004157804527952388</v>
      </c>
      <c r="D566" s="86" t="s">
        <v>5085</v>
      </c>
      <c r="E566" s="86" t="b">
        <v>0</v>
      </c>
      <c r="F566" s="86" t="b">
        <v>0</v>
      </c>
      <c r="G566" s="86" t="b">
        <v>0</v>
      </c>
    </row>
    <row r="567" spans="1:7" ht="15">
      <c r="A567" s="86" t="s">
        <v>5607</v>
      </c>
      <c r="B567" s="86">
        <v>5</v>
      </c>
      <c r="C567" s="121">
        <v>0.004157804527952388</v>
      </c>
      <c r="D567" s="86" t="s">
        <v>5085</v>
      </c>
      <c r="E567" s="86" t="b">
        <v>0</v>
      </c>
      <c r="F567" s="86" t="b">
        <v>0</v>
      </c>
      <c r="G567" s="86" t="b">
        <v>0</v>
      </c>
    </row>
    <row r="568" spans="1:7" ht="15">
      <c r="A568" s="86" t="s">
        <v>5608</v>
      </c>
      <c r="B568" s="86">
        <v>5</v>
      </c>
      <c r="C568" s="121">
        <v>0.004157804527952388</v>
      </c>
      <c r="D568" s="86" t="s">
        <v>5085</v>
      </c>
      <c r="E568" s="86" t="b">
        <v>0</v>
      </c>
      <c r="F568" s="86" t="b">
        <v>0</v>
      </c>
      <c r="G568" s="86" t="b">
        <v>0</v>
      </c>
    </row>
    <row r="569" spans="1:7" ht="15">
      <c r="A569" s="86" t="s">
        <v>5609</v>
      </c>
      <c r="B569" s="86">
        <v>5</v>
      </c>
      <c r="C569" s="121">
        <v>0.004157804527952388</v>
      </c>
      <c r="D569" s="86" t="s">
        <v>5085</v>
      </c>
      <c r="E569" s="86" t="b">
        <v>0</v>
      </c>
      <c r="F569" s="86" t="b">
        <v>0</v>
      </c>
      <c r="G569" s="86" t="b">
        <v>0</v>
      </c>
    </row>
    <row r="570" spans="1:7" ht="15">
      <c r="A570" s="86" t="s">
        <v>5610</v>
      </c>
      <c r="B570" s="86">
        <v>5</v>
      </c>
      <c r="C570" s="121">
        <v>0.004157804527952388</v>
      </c>
      <c r="D570" s="86" t="s">
        <v>5085</v>
      </c>
      <c r="E570" s="86" t="b">
        <v>0</v>
      </c>
      <c r="F570" s="86" t="b">
        <v>0</v>
      </c>
      <c r="G570" s="86" t="b">
        <v>0</v>
      </c>
    </row>
    <row r="571" spans="1:7" ht="15">
      <c r="A571" s="86" t="s">
        <v>5611</v>
      </c>
      <c r="B571" s="86">
        <v>5</v>
      </c>
      <c r="C571" s="121">
        <v>0.004157804527952388</v>
      </c>
      <c r="D571" s="86" t="s">
        <v>5085</v>
      </c>
      <c r="E571" s="86" t="b">
        <v>0</v>
      </c>
      <c r="F571" s="86" t="b">
        <v>0</v>
      </c>
      <c r="G571" s="86" t="b">
        <v>0</v>
      </c>
    </row>
    <row r="572" spans="1:7" ht="15">
      <c r="A572" s="86" t="s">
        <v>5612</v>
      </c>
      <c r="B572" s="86">
        <v>5</v>
      </c>
      <c r="C572" s="121">
        <v>0.004157804527952388</v>
      </c>
      <c r="D572" s="86" t="s">
        <v>5085</v>
      </c>
      <c r="E572" s="86" t="b">
        <v>0</v>
      </c>
      <c r="F572" s="86" t="b">
        <v>0</v>
      </c>
      <c r="G572" s="86" t="b">
        <v>0</v>
      </c>
    </row>
    <row r="573" spans="1:7" ht="15">
      <c r="A573" s="86" t="s">
        <v>5613</v>
      </c>
      <c r="B573" s="86">
        <v>5</v>
      </c>
      <c r="C573" s="121">
        <v>0.004157804527952388</v>
      </c>
      <c r="D573" s="86" t="s">
        <v>5085</v>
      </c>
      <c r="E573" s="86" t="b">
        <v>0</v>
      </c>
      <c r="F573" s="86" t="b">
        <v>0</v>
      </c>
      <c r="G573" s="86" t="b">
        <v>0</v>
      </c>
    </row>
    <row r="574" spans="1:7" ht="15">
      <c r="A574" s="86" t="s">
        <v>5614</v>
      </c>
      <c r="B574" s="86">
        <v>5</v>
      </c>
      <c r="C574" s="121">
        <v>0.004157804527952388</v>
      </c>
      <c r="D574" s="86" t="s">
        <v>5085</v>
      </c>
      <c r="E574" s="86" t="b">
        <v>0</v>
      </c>
      <c r="F574" s="86" t="b">
        <v>0</v>
      </c>
      <c r="G574" s="86" t="b">
        <v>0</v>
      </c>
    </row>
    <row r="575" spans="1:7" ht="15">
      <c r="A575" s="86" t="s">
        <v>5615</v>
      </c>
      <c r="B575" s="86">
        <v>5</v>
      </c>
      <c r="C575" s="121">
        <v>0.004157804527952388</v>
      </c>
      <c r="D575" s="86" t="s">
        <v>5085</v>
      </c>
      <c r="E575" s="86" t="b">
        <v>0</v>
      </c>
      <c r="F575" s="86" t="b">
        <v>0</v>
      </c>
      <c r="G575" s="86" t="b">
        <v>0</v>
      </c>
    </row>
    <row r="576" spans="1:7" ht="15">
      <c r="A576" s="86" t="s">
        <v>5616</v>
      </c>
      <c r="B576" s="86">
        <v>5</v>
      </c>
      <c r="C576" s="121">
        <v>0.004157804527952388</v>
      </c>
      <c r="D576" s="86" t="s">
        <v>5085</v>
      </c>
      <c r="E576" s="86" t="b">
        <v>0</v>
      </c>
      <c r="F576" s="86" t="b">
        <v>0</v>
      </c>
      <c r="G576" s="86" t="b">
        <v>0</v>
      </c>
    </row>
    <row r="577" spans="1:7" ht="15">
      <c r="A577" s="86" t="s">
        <v>5617</v>
      </c>
      <c r="B577" s="86">
        <v>5</v>
      </c>
      <c r="C577" s="121">
        <v>0.004157804527952388</v>
      </c>
      <c r="D577" s="86" t="s">
        <v>5085</v>
      </c>
      <c r="E577" s="86" t="b">
        <v>0</v>
      </c>
      <c r="F577" s="86" t="b">
        <v>0</v>
      </c>
      <c r="G577" s="86" t="b">
        <v>0</v>
      </c>
    </row>
    <row r="578" spans="1:7" ht="15">
      <c r="A578" s="86" t="s">
        <v>5618</v>
      </c>
      <c r="B578" s="86">
        <v>5</v>
      </c>
      <c r="C578" s="121">
        <v>0.004157804527952388</v>
      </c>
      <c r="D578" s="86" t="s">
        <v>5085</v>
      </c>
      <c r="E578" s="86" t="b">
        <v>0</v>
      </c>
      <c r="F578" s="86" t="b">
        <v>0</v>
      </c>
      <c r="G578" s="86" t="b">
        <v>0</v>
      </c>
    </row>
    <row r="579" spans="1:7" ht="15">
      <c r="A579" s="86" t="s">
        <v>5619</v>
      </c>
      <c r="B579" s="86">
        <v>5</v>
      </c>
      <c r="C579" s="121">
        <v>0.004157804527952388</v>
      </c>
      <c r="D579" s="86" t="s">
        <v>5085</v>
      </c>
      <c r="E579" s="86" t="b">
        <v>0</v>
      </c>
      <c r="F579" s="86" t="b">
        <v>0</v>
      </c>
      <c r="G579" s="86" t="b">
        <v>0</v>
      </c>
    </row>
    <row r="580" spans="1:7" ht="15">
      <c r="A580" s="86" t="s">
        <v>5620</v>
      </c>
      <c r="B580" s="86">
        <v>5</v>
      </c>
      <c r="C580" s="121">
        <v>0.004157804527952388</v>
      </c>
      <c r="D580" s="86" t="s">
        <v>5085</v>
      </c>
      <c r="E580" s="86" t="b">
        <v>0</v>
      </c>
      <c r="F580" s="86" t="b">
        <v>0</v>
      </c>
      <c r="G580" s="86" t="b">
        <v>0</v>
      </c>
    </row>
    <row r="581" spans="1:7" ht="15">
      <c r="A581" s="86" t="s">
        <v>5621</v>
      </c>
      <c r="B581" s="86">
        <v>5</v>
      </c>
      <c r="C581" s="121">
        <v>0.004157804527952388</v>
      </c>
      <c r="D581" s="86" t="s">
        <v>5085</v>
      </c>
      <c r="E581" s="86" t="b">
        <v>0</v>
      </c>
      <c r="F581" s="86" t="b">
        <v>0</v>
      </c>
      <c r="G581" s="86" t="b">
        <v>0</v>
      </c>
    </row>
    <row r="582" spans="1:7" ht="15">
      <c r="A582" s="86" t="s">
        <v>5622</v>
      </c>
      <c r="B582" s="86">
        <v>5</v>
      </c>
      <c r="C582" s="121">
        <v>0.004157804527952388</v>
      </c>
      <c r="D582" s="86" t="s">
        <v>5085</v>
      </c>
      <c r="E582" s="86" t="b">
        <v>0</v>
      </c>
      <c r="F582" s="86" t="b">
        <v>0</v>
      </c>
      <c r="G582" s="86" t="b">
        <v>0</v>
      </c>
    </row>
    <row r="583" spans="1:7" ht="15">
      <c r="A583" s="86" t="s">
        <v>5623</v>
      </c>
      <c r="B583" s="86">
        <v>5</v>
      </c>
      <c r="C583" s="121">
        <v>0.004157804527952388</v>
      </c>
      <c r="D583" s="86" t="s">
        <v>5085</v>
      </c>
      <c r="E583" s="86" t="b">
        <v>0</v>
      </c>
      <c r="F583" s="86" t="b">
        <v>0</v>
      </c>
      <c r="G583" s="86" t="b">
        <v>0</v>
      </c>
    </row>
    <row r="584" spans="1:7" ht="15">
      <c r="A584" s="86" t="s">
        <v>661</v>
      </c>
      <c r="B584" s="86">
        <v>5</v>
      </c>
      <c r="C584" s="121">
        <v>0.004157804527952388</v>
      </c>
      <c r="D584" s="86" t="s">
        <v>5085</v>
      </c>
      <c r="E584" s="86" t="b">
        <v>0</v>
      </c>
      <c r="F584" s="86" t="b">
        <v>0</v>
      </c>
      <c r="G584" s="86" t="b">
        <v>0</v>
      </c>
    </row>
    <row r="585" spans="1:7" ht="15">
      <c r="A585" s="86" t="s">
        <v>5584</v>
      </c>
      <c r="B585" s="86">
        <v>5</v>
      </c>
      <c r="C585" s="121">
        <v>0.004157804527952388</v>
      </c>
      <c r="D585" s="86" t="s">
        <v>5085</v>
      </c>
      <c r="E585" s="86" t="b">
        <v>0</v>
      </c>
      <c r="F585" s="86" t="b">
        <v>0</v>
      </c>
      <c r="G585" s="86" t="b">
        <v>0</v>
      </c>
    </row>
    <row r="586" spans="1:7" ht="15">
      <c r="A586" s="86" t="s">
        <v>5585</v>
      </c>
      <c r="B586" s="86">
        <v>5</v>
      </c>
      <c r="C586" s="121">
        <v>0.004157804527952388</v>
      </c>
      <c r="D586" s="86" t="s">
        <v>5085</v>
      </c>
      <c r="E586" s="86" t="b">
        <v>0</v>
      </c>
      <c r="F586" s="86" t="b">
        <v>0</v>
      </c>
      <c r="G586" s="86" t="b">
        <v>0</v>
      </c>
    </row>
    <row r="587" spans="1:7" ht="15">
      <c r="A587" s="86" t="s">
        <v>5586</v>
      </c>
      <c r="B587" s="86">
        <v>5</v>
      </c>
      <c r="C587" s="121">
        <v>0.004157804527952388</v>
      </c>
      <c r="D587" s="86" t="s">
        <v>5085</v>
      </c>
      <c r="E587" s="86" t="b">
        <v>0</v>
      </c>
      <c r="F587" s="86" t="b">
        <v>0</v>
      </c>
      <c r="G587" s="86" t="b">
        <v>0</v>
      </c>
    </row>
    <row r="588" spans="1:7" ht="15">
      <c r="A588" s="86" t="s">
        <v>5587</v>
      </c>
      <c r="B588" s="86">
        <v>5</v>
      </c>
      <c r="C588" s="121">
        <v>0.004157804527952388</v>
      </c>
      <c r="D588" s="86" t="s">
        <v>5085</v>
      </c>
      <c r="E588" s="86" t="b">
        <v>0</v>
      </c>
      <c r="F588" s="86" t="b">
        <v>0</v>
      </c>
      <c r="G588" s="86" t="b">
        <v>0</v>
      </c>
    </row>
    <row r="589" spans="1:7" ht="15">
      <c r="A589" s="86" t="s">
        <v>5216</v>
      </c>
      <c r="B589" s="86">
        <v>7</v>
      </c>
      <c r="C589" s="121">
        <v>0</v>
      </c>
      <c r="D589" s="86" t="s">
        <v>5086</v>
      </c>
      <c r="E589" s="86" t="b">
        <v>0</v>
      </c>
      <c r="F589" s="86" t="b">
        <v>0</v>
      </c>
      <c r="G589" s="86" t="b">
        <v>0</v>
      </c>
    </row>
    <row r="590" spans="1:7" ht="15">
      <c r="A590" s="86" t="s">
        <v>5217</v>
      </c>
      <c r="B590" s="86">
        <v>7</v>
      </c>
      <c r="C590" s="121">
        <v>0</v>
      </c>
      <c r="D590" s="86" t="s">
        <v>5086</v>
      </c>
      <c r="E590" s="86" t="b">
        <v>0</v>
      </c>
      <c r="F590" s="86" t="b">
        <v>0</v>
      </c>
      <c r="G590" s="86" t="b">
        <v>0</v>
      </c>
    </row>
    <row r="591" spans="1:7" ht="15">
      <c r="A591" s="86" t="s">
        <v>5185</v>
      </c>
      <c r="B591" s="86">
        <v>7</v>
      </c>
      <c r="C591" s="121">
        <v>0</v>
      </c>
      <c r="D591" s="86" t="s">
        <v>5086</v>
      </c>
      <c r="E591" s="86" t="b">
        <v>0</v>
      </c>
      <c r="F591" s="86" t="b">
        <v>0</v>
      </c>
      <c r="G591" s="86" t="b">
        <v>0</v>
      </c>
    </row>
    <row r="592" spans="1:7" ht="15">
      <c r="A592" s="86" t="s">
        <v>5218</v>
      </c>
      <c r="B592" s="86">
        <v>7</v>
      </c>
      <c r="C592" s="121">
        <v>0</v>
      </c>
      <c r="D592" s="86" t="s">
        <v>5086</v>
      </c>
      <c r="E592" s="86" t="b">
        <v>0</v>
      </c>
      <c r="F592" s="86" t="b">
        <v>0</v>
      </c>
      <c r="G592" s="86" t="b">
        <v>0</v>
      </c>
    </row>
    <row r="593" spans="1:7" ht="15">
      <c r="A593" s="86" t="s">
        <v>5219</v>
      </c>
      <c r="B593" s="86">
        <v>7</v>
      </c>
      <c r="C593" s="121">
        <v>0</v>
      </c>
      <c r="D593" s="86" t="s">
        <v>5086</v>
      </c>
      <c r="E593" s="86" t="b">
        <v>0</v>
      </c>
      <c r="F593" s="86" t="b">
        <v>0</v>
      </c>
      <c r="G593" s="86" t="b">
        <v>0</v>
      </c>
    </row>
    <row r="594" spans="1:7" ht="15">
      <c r="A594" s="86" t="s">
        <v>5183</v>
      </c>
      <c r="B594" s="86">
        <v>7</v>
      </c>
      <c r="C594" s="121">
        <v>0</v>
      </c>
      <c r="D594" s="86" t="s">
        <v>5086</v>
      </c>
      <c r="E594" s="86" t="b">
        <v>0</v>
      </c>
      <c r="F594" s="86" t="b">
        <v>0</v>
      </c>
      <c r="G594" s="86" t="b">
        <v>0</v>
      </c>
    </row>
    <row r="595" spans="1:7" ht="15">
      <c r="A595" s="86" t="s">
        <v>5220</v>
      </c>
      <c r="B595" s="86">
        <v>7</v>
      </c>
      <c r="C595" s="121">
        <v>0</v>
      </c>
      <c r="D595" s="86" t="s">
        <v>5086</v>
      </c>
      <c r="E595" s="86" t="b">
        <v>0</v>
      </c>
      <c r="F595" s="86" t="b">
        <v>0</v>
      </c>
      <c r="G595" s="86" t="b">
        <v>0</v>
      </c>
    </row>
    <row r="596" spans="1:7" ht="15">
      <c r="A596" s="86" t="s">
        <v>5221</v>
      </c>
      <c r="B596" s="86">
        <v>7</v>
      </c>
      <c r="C596" s="121">
        <v>0</v>
      </c>
      <c r="D596" s="86" t="s">
        <v>5086</v>
      </c>
      <c r="E596" s="86" t="b">
        <v>0</v>
      </c>
      <c r="F596" s="86" t="b">
        <v>0</v>
      </c>
      <c r="G596" s="86" t="b">
        <v>0</v>
      </c>
    </row>
    <row r="597" spans="1:7" ht="15">
      <c r="A597" s="86" t="s">
        <v>5222</v>
      </c>
      <c r="B597" s="86">
        <v>7</v>
      </c>
      <c r="C597" s="121">
        <v>0</v>
      </c>
      <c r="D597" s="86" t="s">
        <v>5086</v>
      </c>
      <c r="E597" s="86" t="b">
        <v>0</v>
      </c>
      <c r="F597" s="86" t="b">
        <v>0</v>
      </c>
      <c r="G597" s="86" t="b">
        <v>0</v>
      </c>
    </row>
    <row r="598" spans="1:7" ht="15">
      <c r="A598" s="86" t="s">
        <v>5223</v>
      </c>
      <c r="B598" s="86">
        <v>6</v>
      </c>
      <c r="C598" s="121">
        <v>0.0029535348366447013</v>
      </c>
      <c r="D598" s="86" t="s">
        <v>5086</v>
      </c>
      <c r="E598" s="86" t="b">
        <v>0</v>
      </c>
      <c r="F598" s="86" t="b">
        <v>0</v>
      </c>
      <c r="G598" s="86" t="b">
        <v>0</v>
      </c>
    </row>
    <row r="599" spans="1:7" ht="15">
      <c r="A599" s="86" t="s">
        <v>5635</v>
      </c>
      <c r="B599" s="86">
        <v>6</v>
      </c>
      <c r="C599" s="121">
        <v>0.0029535348366447013</v>
      </c>
      <c r="D599" s="86" t="s">
        <v>5086</v>
      </c>
      <c r="E599" s="86" t="b">
        <v>0</v>
      </c>
      <c r="F599" s="86" t="b">
        <v>0</v>
      </c>
      <c r="G599" s="86" t="b">
        <v>0</v>
      </c>
    </row>
    <row r="600" spans="1:7" ht="15">
      <c r="A600" s="86" t="s">
        <v>5148</v>
      </c>
      <c r="B600" s="86">
        <v>6</v>
      </c>
      <c r="C600" s="121">
        <v>0.0029535348366447013</v>
      </c>
      <c r="D600" s="86" t="s">
        <v>5086</v>
      </c>
      <c r="E600" s="86" t="b">
        <v>0</v>
      </c>
      <c r="F600" s="86" t="b">
        <v>0</v>
      </c>
      <c r="G600" s="86" t="b">
        <v>0</v>
      </c>
    </row>
    <row r="601" spans="1:7" ht="15">
      <c r="A601" s="86" t="s">
        <v>5146</v>
      </c>
      <c r="B601" s="86">
        <v>6</v>
      </c>
      <c r="C601" s="121">
        <v>0.0029535348366447013</v>
      </c>
      <c r="D601" s="86" t="s">
        <v>5086</v>
      </c>
      <c r="E601" s="86" t="b">
        <v>0</v>
      </c>
      <c r="F601" s="86" t="b">
        <v>0</v>
      </c>
      <c r="G601" s="86" t="b">
        <v>0</v>
      </c>
    </row>
    <row r="602" spans="1:7" ht="15">
      <c r="A602" s="86" t="s">
        <v>5636</v>
      </c>
      <c r="B602" s="86">
        <v>6</v>
      </c>
      <c r="C602" s="121">
        <v>0.0029535348366447013</v>
      </c>
      <c r="D602" s="86" t="s">
        <v>5086</v>
      </c>
      <c r="E602" s="86" t="b">
        <v>0</v>
      </c>
      <c r="F602" s="86" t="b">
        <v>0</v>
      </c>
      <c r="G602" s="86" t="b">
        <v>0</v>
      </c>
    </row>
    <row r="603" spans="1:7" ht="15">
      <c r="A603" s="86" t="s">
        <v>5637</v>
      </c>
      <c r="B603" s="86">
        <v>6</v>
      </c>
      <c r="C603" s="121">
        <v>0.0029535348366447013</v>
      </c>
      <c r="D603" s="86" t="s">
        <v>5086</v>
      </c>
      <c r="E603" s="86" t="b">
        <v>0</v>
      </c>
      <c r="F603" s="86" t="b">
        <v>0</v>
      </c>
      <c r="G603" s="86" t="b">
        <v>0</v>
      </c>
    </row>
    <row r="604" spans="1:7" ht="15">
      <c r="A604" s="86" t="s">
        <v>5638</v>
      </c>
      <c r="B604" s="86">
        <v>6</v>
      </c>
      <c r="C604" s="121">
        <v>0.0029535348366447013</v>
      </c>
      <c r="D604" s="86" t="s">
        <v>5086</v>
      </c>
      <c r="E604" s="86" t="b">
        <v>0</v>
      </c>
      <c r="F604" s="86" t="b">
        <v>0</v>
      </c>
      <c r="G604" s="86" t="b">
        <v>0</v>
      </c>
    </row>
    <row r="605" spans="1:7" ht="15">
      <c r="A605" s="86" t="s">
        <v>5639</v>
      </c>
      <c r="B605" s="86">
        <v>6</v>
      </c>
      <c r="C605" s="121">
        <v>0.0029535348366447013</v>
      </c>
      <c r="D605" s="86" t="s">
        <v>5086</v>
      </c>
      <c r="E605" s="86" t="b">
        <v>0</v>
      </c>
      <c r="F605" s="86" t="b">
        <v>0</v>
      </c>
      <c r="G605" s="86" t="b">
        <v>0</v>
      </c>
    </row>
    <row r="606" spans="1:7" ht="15">
      <c r="A606" s="86" t="s">
        <v>5640</v>
      </c>
      <c r="B606" s="86">
        <v>6</v>
      </c>
      <c r="C606" s="121">
        <v>0.0029535348366447013</v>
      </c>
      <c r="D606" s="86" t="s">
        <v>5086</v>
      </c>
      <c r="E606" s="86" t="b">
        <v>0</v>
      </c>
      <c r="F606" s="86" t="b">
        <v>0</v>
      </c>
      <c r="G606" s="86" t="b">
        <v>0</v>
      </c>
    </row>
    <row r="607" spans="1:7" ht="15">
      <c r="A607" s="86" t="s">
        <v>5641</v>
      </c>
      <c r="B607" s="86">
        <v>6</v>
      </c>
      <c r="C607" s="121">
        <v>0.0029535348366447013</v>
      </c>
      <c r="D607" s="86" t="s">
        <v>5086</v>
      </c>
      <c r="E607" s="86" t="b">
        <v>0</v>
      </c>
      <c r="F607" s="86" t="b">
        <v>0</v>
      </c>
      <c r="G607" s="86" t="b">
        <v>0</v>
      </c>
    </row>
    <row r="608" spans="1:7" ht="15">
      <c r="A608" s="86" t="s">
        <v>5642</v>
      </c>
      <c r="B608" s="86">
        <v>6</v>
      </c>
      <c r="C608" s="121">
        <v>0.0029535348366447013</v>
      </c>
      <c r="D608" s="86" t="s">
        <v>5086</v>
      </c>
      <c r="E608" s="86" t="b">
        <v>0</v>
      </c>
      <c r="F608" s="86" t="b">
        <v>0</v>
      </c>
      <c r="G608" s="86" t="b">
        <v>0</v>
      </c>
    </row>
    <row r="609" spans="1:7" ht="15">
      <c r="A609" s="86" t="s">
        <v>627</v>
      </c>
      <c r="B609" s="86">
        <v>6</v>
      </c>
      <c r="C609" s="121">
        <v>0.0029535348366447013</v>
      </c>
      <c r="D609" s="86" t="s">
        <v>5086</v>
      </c>
      <c r="E609" s="86" t="b">
        <v>0</v>
      </c>
      <c r="F609" s="86" t="b">
        <v>0</v>
      </c>
      <c r="G609" s="86" t="b">
        <v>0</v>
      </c>
    </row>
    <row r="610" spans="1:7" ht="15">
      <c r="A610" s="86" t="s">
        <v>5183</v>
      </c>
      <c r="B610" s="86">
        <v>11</v>
      </c>
      <c r="C610" s="121">
        <v>0</v>
      </c>
      <c r="D610" s="86" t="s">
        <v>5087</v>
      </c>
      <c r="E610" s="86" t="b">
        <v>0</v>
      </c>
      <c r="F610" s="86" t="b">
        <v>0</v>
      </c>
      <c r="G610" s="86" t="b">
        <v>0</v>
      </c>
    </row>
    <row r="611" spans="1:7" ht="15">
      <c r="A611" s="86" t="s">
        <v>5225</v>
      </c>
      <c r="B611" s="86">
        <v>8</v>
      </c>
      <c r="C611" s="121">
        <v>0.0019486675218050016</v>
      </c>
      <c r="D611" s="86" t="s">
        <v>5087</v>
      </c>
      <c r="E611" s="86" t="b">
        <v>0</v>
      </c>
      <c r="F611" s="86" t="b">
        <v>0</v>
      </c>
      <c r="G611" s="86" t="b">
        <v>0</v>
      </c>
    </row>
    <row r="612" spans="1:7" ht="15">
      <c r="A612" s="86" t="s">
        <v>597</v>
      </c>
      <c r="B612" s="86">
        <v>8</v>
      </c>
      <c r="C612" s="121">
        <v>0.0019486675218050016</v>
      </c>
      <c r="D612" s="86" t="s">
        <v>5087</v>
      </c>
      <c r="E612" s="86" t="b">
        <v>0</v>
      </c>
      <c r="F612" s="86" t="b">
        <v>0</v>
      </c>
      <c r="G612" s="86" t="b">
        <v>0</v>
      </c>
    </row>
    <row r="613" spans="1:7" ht="15">
      <c r="A613" s="86" t="s">
        <v>5184</v>
      </c>
      <c r="B613" s="86">
        <v>6</v>
      </c>
      <c r="C613" s="121">
        <v>0.005031178830162321</v>
      </c>
      <c r="D613" s="86" t="s">
        <v>5087</v>
      </c>
      <c r="E613" s="86" t="b">
        <v>0</v>
      </c>
      <c r="F613" s="86" t="b">
        <v>0</v>
      </c>
      <c r="G613" s="86" t="b">
        <v>0</v>
      </c>
    </row>
    <row r="614" spans="1:7" ht="15">
      <c r="A614" s="86" t="s">
        <v>5213</v>
      </c>
      <c r="B614" s="86">
        <v>6</v>
      </c>
      <c r="C614" s="121">
        <v>0.005031178830162321</v>
      </c>
      <c r="D614" s="86" t="s">
        <v>5087</v>
      </c>
      <c r="E614" s="86" t="b">
        <v>0</v>
      </c>
      <c r="F614" s="86" t="b">
        <v>0</v>
      </c>
      <c r="G614" s="86" t="b">
        <v>0</v>
      </c>
    </row>
    <row r="615" spans="1:7" ht="15">
      <c r="A615" s="86" t="s">
        <v>5226</v>
      </c>
      <c r="B615" s="86">
        <v>6</v>
      </c>
      <c r="C615" s="121">
        <v>0.010062357660324641</v>
      </c>
      <c r="D615" s="86" t="s">
        <v>5087</v>
      </c>
      <c r="E615" s="86" t="b">
        <v>0</v>
      </c>
      <c r="F615" s="86" t="b">
        <v>1</v>
      </c>
      <c r="G615" s="86" t="b">
        <v>0</v>
      </c>
    </row>
    <row r="616" spans="1:7" ht="15">
      <c r="A616" s="86" t="s">
        <v>5227</v>
      </c>
      <c r="B616" s="86">
        <v>6</v>
      </c>
      <c r="C616" s="121">
        <v>0.005031178830162321</v>
      </c>
      <c r="D616" s="86" t="s">
        <v>5087</v>
      </c>
      <c r="E616" s="86" t="b">
        <v>0</v>
      </c>
      <c r="F616" s="86" t="b">
        <v>0</v>
      </c>
      <c r="G616" s="86" t="b">
        <v>0</v>
      </c>
    </row>
    <row r="617" spans="1:7" ht="15">
      <c r="A617" s="86" t="s">
        <v>5228</v>
      </c>
      <c r="B617" s="86">
        <v>6</v>
      </c>
      <c r="C617" s="121">
        <v>0.010062357660324641</v>
      </c>
      <c r="D617" s="86" t="s">
        <v>5087</v>
      </c>
      <c r="E617" s="86" t="b">
        <v>0</v>
      </c>
      <c r="F617" s="86" t="b">
        <v>0</v>
      </c>
      <c r="G617" s="86" t="b">
        <v>0</v>
      </c>
    </row>
    <row r="618" spans="1:7" ht="15">
      <c r="A618" s="86" t="s">
        <v>5229</v>
      </c>
      <c r="B618" s="86">
        <v>4</v>
      </c>
      <c r="C618" s="121">
        <v>0.0067082384402164285</v>
      </c>
      <c r="D618" s="86" t="s">
        <v>5087</v>
      </c>
      <c r="E618" s="86" t="b">
        <v>0</v>
      </c>
      <c r="F618" s="86" t="b">
        <v>0</v>
      </c>
      <c r="G618" s="86" t="b">
        <v>0</v>
      </c>
    </row>
    <row r="619" spans="1:7" ht="15">
      <c r="A619" s="86" t="s">
        <v>5230</v>
      </c>
      <c r="B619" s="86">
        <v>4</v>
      </c>
      <c r="C619" s="121">
        <v>0.0067082384402164285</v>
      </c>
      <c r="D619" s="86" t="s">
        <v>5087</v>
      </c>
      <c r="E619" s="86" t="b">
        <v>1</v>
      </c>
      <c r="F619" s="86" t="b">
        <v>0</v>
      </c>
      <c r="G619" s="86" t="b">
        <v>0</v>
      </c>
    </row>
    <row r="620" spans="1:7" ht="15">
      <c r="A620" s="86" t="s">
        <v>5646</v>
      </c>
      <c r="B620" s="86">
        <v>4</v>
      </c>
      <c r="C620" s="121">
        <v>0.0067082384402164285</v>
      </c>
      <c r="D620" s="86" t="s">
        <v>5087</v>
      </c>
      <c r="E620" s="86" t="b">
        <v>0</v>
      </c>
      <c r="F620" s="86" t="b">
        <v>0</v>
      </c>
      <c r="G620" s="86" t="b">
        <v>0</v>
      </c>
    </row>
    <row r="621" spans="1:7" ht="15">
      <c r="A621" s="86" t="s">
        <v>5644</v>
      </c>
      <c r="B621" s="86">
        <v>4</v>
      </c>
      <c r="C621" s="121">
        <v>0.0067082384402164285</v>
      </c>
      <c r="D621" s="86" t="s">
        <v>5087</v>
      </c>
      <c r="E621" s="86" t="b">
        <v>0</v>
      </c>
      <c r="F621" s="86" t="b">
        <v>0</v>
      </c>
      <c r="G621" s="86" t="b">
        <v>0</v>
      </c>
    </row>
    <row r="622" spans="1:7" ht="15">
      <c r="A622" s="86" t="s">
        <v>5645</v>
      </c>
      <c r="B622" s="86">
        <v>4</v>
      </c>
      <c r="C622" s="121">
        <v>0.0067082384402164285</v>
      </c>
      <c r="D622" s="86" t="s">
        <v>5087</v>
      </c>
      <c r="E622" s="86" t="b">
        <v>0</v>
      </c>
      <c r="F622" s="86" t="b">
        <v>0</v>
      </c>
      <c r="G622" s="86" t="b">
        <v>0</v>
      </c>
    </row>
    <row r="623" spans="1:7" ht="15">
      <c r="A623" s="86" t="s">
        <v>5535</v>
      </c>
      <c r="B623" s="86">
        <v>3</v>
      </c>
      <c r="C623" s="121">
        <v>0.006816017924566606</v>
      </c>
      <c r="D623" s="86" t="s">
        <v>5087</v>
      </c>
      <c r="E623" s="86" t="b">
        <v>0</v>
      </c>
      <c r="F623" s="86" t="b">
        <v>0</v>
      </c>
      <c r="G623" s="86" t="b">
        <v>0</v>
      </c>
    </row>
    <row r="624" spans="1:7" ht="15">
      <c r="A624" s="86" t="s">
        <v>5659</v>
      </c>
      <c r="B624" s="86">
        <v>2</v>
      </c>
      <c r="C624" s="121">
        <v>0.0062210715597651785</v>
      </c>
      <c r="D624" s="86" t="s">
        <v>5087</v>
      </c>
      <c r="E624" s="86" t="b">
        <v>0</v>
      </c>
      <c r="F624" s="86" t="b">
        <v>0</v>
      </c>
      <c r="G624" s="86" t="b">
        <v>0</v>
      </c>
    </row>
    <row r="625" spans="1:7" ht="15">
      <c r="A625" s="86" t="s">
        <v>5660</v>
      </c>
      <c r="B625" s="86">
        <v>2</v>
      </c>
      <c r="C625" s="121">
        <v>0.0062210715597651785</v>
      </c>
      <c r="D625" s="86" t="s">
        <v>5087</v>
      </c>
      <c r="E625" s="86" t="b">
        <v>0</v>
      </c>
      <c r="F625" s="86" t="b">
        <v>0</v>
      </c>
      <c r="G625" s="86" t="b">
        <v>0</v>
      </c>
    </row>
    <row r="626" spans="1:7" ht="15">
      <c r="A626" s="86" t="s">
        <v>5661</v>
      </c>
      <c r="B626" s="86">
        <v>2</v>
      </c>
      <c r="C626" s="121">
        <v>0.0062210715597651785</v>
      </c>
      <c r="D626" s="86" t="s">
        <v>5087</v>
      </c>
      <c r="E626" s="86" t="b">
        <v>0</v>
      </c>
      <c r="F626" s="86" t="b">
        <v>0</v>
      </c>
      <c r="G626" s="86" t="b">
        <v>0</v>
      </c>
    </row>
    <row r="627" spans="1:7" ht="15">
      <c r="A627" s="86" t="s">
        <v>5662</v>
      </c>
      <c r="B627" s="86">
        <v>2</v>
      </c>
      <c r="C627" s="121">
        <v>0.0062210715597651785</v>
      </c>
      <c r="D627" s="86" t="s">
        <v>5087</v>
      </c>
      <c r="E627" s="86" t="b">
        <v>0</v>
      </c>
      <c r="F627" s="86" t="b">
        <v>0</v>
      </c>
      <c r="G627" s="86" t="b">
        <v>0</v>
      </c>
    </row>
    <row r="628" spans="1:7" ht="15">
      <c r="A628" s="86" t="s">
        <v>5663</v>
      </c>
      <c r="B628" s="86">
        <v>2</v>
      </c>
      <c r="C628" s="121">
        <v>0.0062210715597651785</v>
      </c>
      <c r="D628" s="86" t="s">
        <v>5087</v>
      </c>
      <c r="E628" s="86" t="b">
        <v>0</v>
      </c>
      <c r="F628" s="86" t="b">
        <v>0</v>
      </c>
      <c r="G628" s="86" t="b">
        <v>0</v>
      </c>
    </row>
    <row r="629" spans="1:7" ht="15">
      <c r="A629" s="86" t="s">
        <v>5664</v>
      </c>
      <c r="B629" s="86">
        <v>2</v>
      </c>
      <c r="C629" s="121">
        <v>0.0062210715597651785</v>
      </c>
      <c r="D629" s="86" t="s">
        <v>5087</v>
      </c>
      <c r="E629" s="86" t="b">
        <v>0</v>
      </c>
      <c r="F629" s="86" t="b">
        <v>0</v>
      </c>
      <c r="G629" s="86" t="b">
        <v>0</v>
      </c>
    </row>
    <row r="630" spans="1:7" ht="15">
      <c r="A630" s="86" t="s">
        <v>5665</v>
      </c>
      <c r="B630" s="86">
        <v>2</v>
      </c>
      <c r="C630" s="121">
        <v>0.0062210715597651785</v>
      </c>
      <c r="D630" s="86" t="s">
        <v>5087</v>
      </c>
      <c r="E630" s="86" t="b">
        <v>0</v>
      </c>
      <c r="F630" s="86" t="b">
        <v>0</v>
      </c>
      <c r="G630" s="86" t="b">
        <v>0</v>
      </c>
    </row>
    <row r="631" spans="1:7" ht="15">
      <c r="A631" s="86" t="s">
        <v>5666</v>
      </c>
      <c r="B631" s="86">
        <v>2</v>
      </c>
      <c r="C631" s="121">
        <v>0.0062210715597651785</v>
      </c>
      <c r="D631" s="86" t="s">
        <v>5087</v>
      </c>
      <c r="E631" s="86" t="b">
        <v>0</v>
      </c>
      <c r="F631" s="86" t="b">
        <v>0</v>
      </c>
      <c r="G631" s="86" t="b">
        <v>0</v>
      </c>
    </row>
    <row r="632" spans="1:7" ht="15">
      <c r="A632" s="86" t="s">
        <v>5667</v>
      </c>
      <c r="B632" s="86">
        <v>2</v>
      </c>
      <c r="C632" s="121">
        <v>0.0062210715597651785</v>
      </c>
      <c r="D632" s="86" t="s">
        <v>5087</v>
      </c>
      <c r="E632" s="86" t="b">
        <v>0</v>
      </c>
      <c r="F632" s="86" t="b">
        <v>0</v>
      </c>
      <c r="G632" s="86" t="b">
        <v>0</v>
      </c>
    </row>
    <row r="633" spans="1:7" ht="15">
      <c r="A633" s="86" t="s">
        <v>5668</v>
      </c>
      <c r="B633" s="86">
        <v>2</v>
      </c>
      <c r="C633" s="121">
        <v>0.0062210715597651785</v>
      </c>
      <c r="D633" s="86" t="s">
        <v>5087</v>
      </c>
      <c r="E633" s="86" t="b">
        <v>0</v>
      </c>
      <c r="F633" s="86" t="b">
        <v>0</v>
      </c>
      <c r="G633" s="86" t="b">
        <v>0</v>
      </c>
    </row>
    <row r="634" spans="1:7" ht="15">
      <c r="A634" s="86" t="s">
        <v>5669</v>
      </c>
      <c r="B634" s="86">
        <v>2</v>
      </c>
      <c r="C634" s="121">
        <v>0.0062210715597651785</v>
      </c>
      <c r="D634" s="86" t="s">
        <v>5087</v>
      </c>
      <c r="E634" s="86" t="b">
        <v>0</v>
      </c>
      <c r="F634" s="86" t="b">
        <v>0</v>
      </c>
      <c r="G634" s="86" t="b">
        <v>0</v>
      </c>
    </row>
    <row r="635" spans="1:7" ht="15">
      <c r="A635" s="86" t="s">
        <v>5670</v>
      </c>
      <c r="B635" s="86">
        <v>2</v>
      </c>
      <c r="C635" s="121">
        <v>0.0062210715597651785</v>
      </c>
      <c r="D635" s="86" t="s">
        <v>5087</v>
      </c>
      <c r="E635" s="86" t="b">
        <v>0</v>
      </c>
      <c r="F635" s="86" t="b">
        <v>0</v>
      </c>
      <c r="G635" s="86" t="b">
        <v>0</v>
      </c>
    </row>
    <row r="636" spans="1:7" ht="15">
      <c r="A636" s="86" t="s">
        <v>629</v>
      </c>
      <c r="B636" s="86">
        <v>2</v>
      </c>
      <c r="C636" s="121">
        <v>0.0062210715597651785</v>
      </c>
      <c r="D636" s="86" t="s">
        <v>5087</v>
      </c>
      <c r="E636" s="86" t="b">
        <v>0</v>
      </c>
      <c r="F636" s="86" t="b">
        <v>0</v>
      </c>
      <c r="G636" s="86" t="b">
        <v>0</v>
      </c>
    </row>
    <row r="637" spans="1:7" ht="15">
      <c r="A637" s="86" t="s">
        <v>5671</v>
      </c>
      <c r="B637" s="86">
        <v>2</v>
      </c>
      <c r="C637" s="121">
        <v>0.0062210715597651785</v>
      </c>
      <c r="D637" s="86" t="s">
        <v>5087</v>
      </c>
      <c r="E637" s="86" t="b">
        <v>0</v>
      </c>
      <c r="F637" s="86" t="b">
        <v>0</v>
      </c>
      <c r="G637" s="86" t="b">
        <v>0</v>
      </c>
    </row>
    <row r="638" spans="1:7" ht="15">
      <c r="A638" s="86" t="s">
        <v>5692</v>
      </c>
      <c r="B638" s="86">
        <v>2</v>
      </c>
      <c r="C638" s="121">
        <v>0.0062210715597651785</v>
      </c>
      <c r="D638" s="86" t="s">
        <v>5087</v>
      </c>
      <c r="E638" s="86" t="b">
        <v>0</v>
      </c>
      <c r="F638" s="86" t="b">
        <v>0</v>
      </c>
      <c r="G638" s="86" t="b">
        <v>0</v>
      </c>
    </row>
    <row r="639" spans="1:7" ht="15">
      <c r="A639" s="86" t="s">
        <v>5693</v>
      </c>
      <c r="B639" s="86">
        <v>2</v>
      </c>
      <c r="C639" s="121">
        <v>0.0062210715597651785</v>
      </c>
      <c r="D639" s="86" t="s">
        <v>5087</v>
      </c>
      <c r="E639" s="86" t="b">
        <v>1</v>
      </c>
      <c r="F639" s="86" t="b">
        <v>0</v>
      </c>
      <c r="G639" s="86" t="b">
        <v>0</v>
      </c>
    </row>
    <row r="640" spans="1:7" ht="15">
      <c r="A640" s="86" t="s">
        <v>5694</v>
      </c>
      <c r="B640" s="86">
        <v>2</v>
      </c>
      <c r="C640" s="121">
        <v>0.0062210715597651785</v>
      </c>
      <c r="D640" s="86" t="s">
        <v>5087</v>
      </c>
      <c r="E640" s="86" t="b">
        <v>0</v>
      </c>
      <c r="F640" s="86" t="b">
        <v>0</v>
      </c>
      <c r="G640" s="86" t="b">
        <v>0</v>
      </c>
    </row>
    <row r="641" spans="1:7" ht="15">
      <c r="A641" s="86" t="s">
        <v>5695</v>
      </c>
      <c r="B641" s="86">
        <v>2</v>
      </c>
      <c r="C641" s="121">
        <v>0.0062210715597651785</v>
      </c>
      <c r="D641" s="86" t="s">
        <v>5087</v>
      </c>
      <c r="E641" s="86" t="b">
        <v>0</v>
      </c>
      <c r="F641" s="86" t="b">
        <v>0</v>
      </c>
      <c r="G641" s="86" t="b">
        <v>0</v>
      </c>
    </row>
    <row r="642" spans="1:7" ht="15">
      <c r="A642" s="86" t="s">
        <v>5696</v>
      </c>
      <c r="B642" s="86">
        <v>2</v>
      </c>
      <c r="C642" s="121">
        <v>0.0062210715597651785</v>
      </c>
      <c r="D642" s="86" t="s">
        <v>5087</v>
      </c>
      <c r="E642" s="86" t="b">
        <v>0</v>
      </c>
      <c r="F642" s="86" t="b">
        <v>0</v>
      </c>
      <c r="G642" s="86" t="b">
        <v>0</v>
      </c>
    </row>
    <row r="643" spans="1:7" ht="15">
      <c r="A643" s="86" t="s">
        <v>5697</v>
      </c>
      <c r="B643" s="86">
        <v>2</v>
      </c>
      <c r="C643" s="121">
        <v>0.0062210715597651785</v>
      </c>
      <c r="D643" s="86" t="s">
        <v>5087</v>
      </c>
      <c r="E643" s="86" t="b">
        <v>0</v>
      </c>
      <c r="F643" s="86" t="b">
        <v>0</v>
      </c>
      <c r="G643" s="86" t="b">
        <v>0</v>
      </c>
    </row>
    <row r="644" spans="1:7" ht="15">
      <c r="A644" s="86" t="s">
        <v>5698</v>
      </c>
      <c r="B644" s="86">
        <v>2</v>
      </c>
      <c r="C644" s="121">
        <v>0.0062210715597651785</v>
      </c>
      <c r="D644" s="86" t="s">
        <v>5087</v>
      </c>
      <c r="E644" s="86" t="b">
        <v>0</v>
      </c>
      <c r="F644" s="86" t="b">
        <v>0</v>
      </c>
      <c r="G644" s="86" t="b">
        <v>0</v>
      </c>
    </row>
    <row r="645" spans="1:7" ht="15">
      <c r="A645" s="86" t="s">
        <v>5699</v>
      </c>
      <c r="B645" s="86">
        <v>2</v>
      </c>
      <c r="C645" s="121">
        <v>0.0062210715597651785</v>
      </c>
      <c r="D645" s="86" t="s">
        <v>5087</v>
      </c>
      <c r="E645" s="86" t="b">
        <v>0</v>
      </c>
      <c r="F645" s="86" t="b">
        <v>0</v>
      </c>
      <c r="G645" s="86" t="b">
        <v>0</v>
      </c>
    </row>
    <row r="646" spans="1:7" ht="15">
      <c r="A646" s="86" t="s">
        <v>5700</v>
      </c>
      <c r="B646" s="86">
        <v>2</v>
      </c>
      <c r="C646" s="121">
        <v>0.0062210715597651785</v>
      </c>
      <c r="D646" s="86" t="s">
        <v>5087</v>
      </c>
      <c r="E646" s="86" t="b">
        <v>1</v>
      </c>
      <c r="F646" s="86" t="b">
        <v>0</v>
      </c>
      <c r="G646" s="86" t="b">
        <v>0</v>
      </c>
    </row>
    <row r="647" spans="1:7" ht="15">
      <c r="A647" s="86" t="s">
        <v>5701</v>
      </c>
      <c r="B647" s="86">
        <v>2</v>
      </c>
      <c r="C647" s="121">
        <v>0.0062210715597651785</v>
      </c>
      <c r="D647" s="86" t="s">
        <v>5087</v>
      </c>
      <c r="E647" s="86" t="b">
        <v>0</v>
      </c>
      <c r="F647" s="86" t="b">
        <v>0</v>
      </c>
      <c r="G647" s="86" t="b">
        <v>0</v>
      </c>
    </row>
    <row r="648" spans="1:7" ht="15">
      <c r="A648" s="86" t="s">
        <v>5702</v>
      </c>
      <c r="B648" s="86">
        <v>2</v>
      </c>
      <c r="C648" s="121">
        <v>0.0062210715597651785</v>
      </c>
      <c r="D648" s="86" t="s">
        <v>5087</v>
      </c>
      <c r="E648" s="86" t="b">
        <v>0</v>
      </c>
      <c r="F648" s="86" t="b">
        <v>0</v>
      </c>
      <c r="G648" s="86" t="b">
        <v>0</v>
      </c>
    </row>
    <row r="649" spans="1:7" ht="15">
      <c r="A649" s="86" t="s">
        <v>5703</v>
      </c>
      <c r="B649" s="86">
        <v>2</v>
      </c>
      <c r="C649" s="121">
        <v>0.0062210715597651785</v>
      </c>
      <c r="D649" s="86" t="s">
        <v>5087</v>
      </c>
      <c r="E649" s="86" t="b">
        <v>0</v>
      </c>
      <c r="F649" s="86" t="b">
        <v>0</v>
      </c>
      <c r="G649" s="86" t="b">
        <v>0</v>
      </c>
    </row>
    <row r="650" spans="1:7" ht="15">
      <c r="A650" s="86" t="s">
        <v>5704</v>
      </c>
      <c r="B650" s="86">
        <v>2</v>
      </c>
      <c r="C650" s="121">
        <v>0.0062210715597651785</v>
      </c>
      <c r="D650" s="86" t="s">
        <v>5087</v>
      </c>
      <c r="E650" s="86" t="b">
        <v>0</v>
      </c>
      <c r="F650" s="86" t="b">
        <v>0</v>
      </c>
      <c r="G650" s="86" t="b">
        <v>0</v>
      </c>
    </row>
    <row r="651" spans="1:7" ht="15">
      <c r="A651" s="86" t="s">
        <v>5681</v>
      </c>
      <c r="B651" s="86">
        <v>2</v>
      </c>
      <c r="C651" s="121">
        <v>0.0062210715597651785</v>
      </c>
      <c r="D651" s="86" t="s">
        <v>5087</v>
      </c>
      <c r="E651" s="86" t="b">
        <v>0</v>
      </c>
      <c r="F651" s="86" t="b">
        <v>0</v>
      </c>
      <c r="G651" s="86" t="b">
        <v>0</v>
      </c>
    </row>
    <row r="652" spans="1:7" ht="15">
      <c r="A652" s="86" t="s">
        <v>5682</v>
      </c>
      <c r="B652" s="86">
        <v>2</v>
      </c>
      <c r="C652" s="121">
        <v>0.0062210715597651785</v>
      </c>
      <c r="D652" s="86" t="s">
        <v>5087</v>
      </c>
      <c r="E652" s="86" t="b">
        <v>0</v>
      </c>
      <c r="F652" s="86" t="b">
        <v>0</v>
      </c>
      <c r="G652" s="86" t="b">
        <v>0</v>
      </c>
    </row>
    <row r="653" spans="1:7" ht="15">
      <c r="A653" s="86" t="s">
        <v>5683</v>
      </c>
      <c r="B653" s="86">
        <v>2</v>
      </c>
      <c r="C653" s="121">
        <v>0.0062210715597651785</v>
      </c>
      <c r="D653" s="86" t="s">
        <v>5087</v>
      </c>
      <c r="E653" s="86" t="b">
        <v>0</v>
      </c>
      <c r="F653" s="86" t="b">
        <v>0</v>
      </c>
      <c r="G653" s="86" t="b">
        <v>0</v>
      </c>
    </row>
    <row r="654" spans="1:7" ht="15">
      <c r="A654" s="86" t="s">
        <v>5684</v>
      </c>
      <c r="B654" s="86">
        <v>2</v>
      </c>
      <c r="C654" s="121">
        <v>0.0062210715597651785</v>
      </c>
      <c r="D654" s="86" t="s">
        <v>5087</v>
      </c>
      <c r="E654" s="86" t="b">
        <v>0</v>
      </c>
      <c r="F654" s="86" t="b">
        <v>0</v>
      </c>
      <c r="G654" s="86" t="b">
        <v>0</v>
      </c>
    </row>
    <row r="655" spans="1:7" ht="15">
      <c r="A655" s="86" t="s">
        <v>5685</v>
      </c>
      <c r="B655" s="86">
        <v>2</v>
      </c>
      <c r="C655" s="121">
        <v>0.0062210715597651785</v>
      </c>
      <c r="D655" s="86" t="s">
        <v>5087</v>
      </c>
      <c r="E655" s="86" t="b">
        <v>1</v>
      </c>
      <c r="F655" s="86" t="b">
        <v>0</v>
      </c>
      <c r="G655" s="86" t="b">
        <v>0</v>
      </c>
    </row>
    <row r="656" spans="1:7" ht="15">
      <c r="A656" s="86" t="s">
        <v>5686</v>
      </c>
      <c r="B656" s="86">
        <v>2</v>
      </c>
      <c r="C656" s="121">
        <v>0.0062210715597651785</v>
      </c>
      <c r="D656" s="86" t="s">
        <v>5087</v>
      </c>
      <c r="E656" s="86" t="b">
        <v>1</v>
      </c>
      <c r="F656" s="86" t="b">
        <v>0</v>
      </c>
      <c r="G656" s="86" t="b">
        <v>0</v>
      </c>
    </row>
    <row r="657" spans="1:7" ht="15">
      <c r="A657" s="86" t="s">
        <v>5687</v>
      </c>
      <c r="B657" s="86">
        <v>2</v>
      </c>
      <c r="C657" s="121">
        <v>0.0062210715597651785</v>
      </c>
      <c r="D657" s="86" t="s">
        <v>5087</v>
      </c>
      <c r="E657" s="86" t="b">
        <v>0</v>
      </c>
      <c r="F657" s="86" t="b">
        <v>0</v>
      </c>
      <c r="G657" s="86" t="b">
        <v>0</v>
      </c>
    </row>
    <row r="658" spans="1:7" ht="15">
      <c r="A658" s="86" t="s">
        <v>5185</v>
      </c>
      <c r="B658" s="86">
        <v>2</v>
      </c>
      <c r="C658" s="121">
        <v>0.0062210715597651785</v>
      </c>
      <c r="D658" s="86" t="s">
        <v>5087</v>
      </c>
      <c r="E658" s="86" t="b">
        <v>0</v>
      </c>
      <c r="F658" s="86" t="b">
        <v>0</v>
      </c>
      <c r="G658" s="86" t="b">
        <v>0</v>
      </c>
    </row>
    <row r="659" spans="1:7" ht="15">
      <c r="A659" s="86" t="s">
        <v>5688</v>
      </c>
      <c r="B659" s="86">
        <v>2</v>
      </c>
      <c r="C659" s="121">
        <v>0.0062210715597651785</v>
      </c>
      <c r="D659" s="86" t="s">
        <v>5087</v>
      </c>
      <c r="E659" s="86" t="b">
        <v>0</v>
      </c>
      <c r="F659" s="86" t="b">
        <v>0</v>
      </c>
      <c r="G659" s="86" t="b">
        <v>0</v>
      </c>
    </row>
    <row r="660" spans="1:7" ht="15">
      <c r="A660" s="86" t="s">
        <v>5135</v>
      </c>
      <c r="B660" s="86">
        <v>2</v>
      </c>
      <c r="C660" s="121">
        <v>0.0062210715597651785</v>
      </c>
      <c r="D660" s="86" t="s">
        <v>5087</v>
      </c>
      <c r="E660" s="86" t="b">
        <v>0</v>
      </c>
      <c r="F660" s="86" t="b">
        <v>0</v>
      </c>
      <c r="G660" s="86" t="b">
        <v>0</v>
      </c>
    </row>
    <row r="661" spans="1:7" ht="15">
      <c r="A661" s="86" t="s">
        <v>5689</v>
      </c>
      <c r="B661" s="86">
        <v>2</v>
      </c>
      <c r="C661" s="121">
        <v>0.0062210715597651785</v>
      </c>
      <c r="D661" s="86" t="s">
        <v>5087</v>
      </c>
      <c r="E661" s="86" t="b">
        <v>0</v>
      </c>
      <c r="F661" s="86" t="b">
        <v>0</v>
      </c>
      <c r="G661" s="86" t="b">
        <v>0</v>
      </c>
    </row>
    <row r="662" spans="1:7" ht="15">
      <c r="A662" s="86" t="s">
        <v>5624</v>
      </c>
      <c r="B662" s="86">
        <v>2</v>
      </c>
      <c r="C662" s="121">
        <v>0.0062210715597651785</v>
      </c>
      <c r="D662" s="86" t="s">
        <v>5087</v>
      </c>
      <c r="E662" s="86" t="b">
        <v>1</v>
      </c>
      <c r="F662" s="86" t="b">
        <v>0</v>
      </c>
      <c r="G662" s="86" t="b">
        <v>0</v>
      </c>
    </row>
    <row r="663" spans="1:7" ht="15">
      <c r="A663" s="86" t="s">
        <v>5690</v>
      </c>
      <c r="B663" s="86">
        <v>2</v>
      </c>
      <c r="C663" s="121">
        <v>0.0062210715597651785</v>
      </c>
      <c r="D663" s="86" t="s">
        <v>5087</v>
      </c>
      <c r="E663" s="86" t="b">
        <v>1</v>
      </c>
      <c r="F663" s="86" t="b">
        <v>0</v>
      </c>
      <c r="G663" s="86" t="b">
        <v>0</v>
      </c>
    </row>
    <row r="664" spans="1:7" ht="15">
      <c r="A664" s="86" t="s">
        <v>5214</v>
      </c>
      <c r="B664" s="86">
        <v>2</v>
      </c>
      <c r="C664" s="121">
        <v>0.0062210715597651785</v>
      </c>
      <c r="D664" s="86" t="s">
        <v>5087</v>
      </c>
      <c r="E664" s="86" t="b">
        <v>0</v>
      </c>
      <c r="F664" s="86" t="b">
        <v>0</v>
      </c>
      <c r="G664" s="86" t="b">
        <v>0</v>
      </c>
    </row>
    <row r="665" spans="1:7" ht="15">
      <c r="A665" s="86" t="s">
        <v>5691</v>
      </c>
      <c r="B665" s="86">
        <v>2</v>
      </c>
      <c r="C665" s="121">
        <v>0.0062210715597651785</v>
      </c>
      <c r="D665" s="86" t="s">
        <v>5087</v>
      </c>
      <c r="E665" s="86" t="b">
        <v>0</v>
      </c>
      <c r="F665" s="86" t="b">
        <v>0</v>
      </c>
      <c r="G665" s="86" t="b">
        <v>0</v>
      </c>
    </row>
    <row r="666" spans="1:7" ht="15">
      <c r="A666" s="86" t="s">
        <v>5672</v>
      </c>
      <c r="B666" s="86">
        <v>2</v>
      </c>
      <c r="C666" s="121">
        <v>0.0062210715597651785</v>
      </c>
      <c r="D666" s="86" t="s">
        <v>5087</v>
      </c>
      <c r="E666" s="86" t="b">
        <v>0</v>
      </c>
      <c r="F666" s="86" t="b">
        <v>1</v>
      </c>
      <c r="G666" s="86" t="b">
        <v>0</v>
      </c>
    </row>
    <row r="667" spans="1:7" ht="15">
      <c r="A667" s="86" t="s">
        <v>5673</v>
      </c>
      <c r="B667" s="86">
        <v>2</v>
      </c>
      <c r="C667" s="121">
        <v>0.0062210715597651785</v>
      </c>
      <c r="D667" s="86" t="s">
        <v>5087</v>
      </c>
      <c r="E667" s="86" t="b">
        <v>0</v>
      </c>
      <c r="F667" s="86" t="b">
        <v>0</v>
      </c>
      <c r="G667" s="86" t="b">
        <v>0</v>
      </c>
    </row>
    <row r="668" spans="1:7" ht="15">
      <c r="A668" s="86" t="s">
        <v>5674</v>
      </c>
      <c r="B668" s="86">
        <v>2</v>
      </c>
      <c r="C668" s="121">
        <v>0.0062210715597651785</v>
      </c>
      <c r="D668" s="86" t="s">
        <v>5087</v>
      </c>
      <c r="E668" s="86" t="b">
        <v>0</v>
      </c>
      <c r="F668" s="86" t="b">
        <v>0</v>
      </c>
      <c r="G668" s="86" t="b">
        <v>0</v>
      </c>
    </row>
    <row r="669" spans="1:7" ht="15">
      <c r="A669" s="86" t="s">
        <v>5675</v>
      </c>
      <c r="B669" s="86">
        <v>2</v>
      </c>
      <c r="C669" s="121">
        <v>0.0062210715597651785</v>
      </c>
      <c r="D669" s="86" t="s">
        <v>5087</v>
      </c>
      <c r="E669" s="86" t="b">
        <v>0</v>
      </c>
      <c r="F669" s="86" t="b">
        <v>0</v>
      </c>
      <c r="G669" s="86" t="b">
        <v>0</v>
      </c>
    </row>
    <row r="670" spans="1:7" ht="15">
      <c r="A670" s="86" t="s">
        <v>5676</v>
      </c>
      <c r="B670" s="86">
        <v>2</v>
      </c>
      <c r="C670" s="121">
        <v>0.0062210715597651785</v>
      </c>
      <c r="D670" s="86" t="s">
        <v>5087</v>
      </c>
      <c r="E670" s="86" t="b">
        <v>0</v>
      </c>
      <c r="F670" s="86" t="b">
        <v>0</v>
      </c>
      <c r="G670" s="86" t="b">
        <v>0</v>
      </c>
    </row>
    <row r="671" spans="1:7" ht="15">
      <c r="A671" s="86" t="s">
        <v>5677</v>
      </c>
      <c r="B671" s="86">
        <v>2</v>
      </c>
      <c r="C671" s="121">
        <v>0.0062210715597651785</v>
      </c>
      <c r="D671" s="86" t="s">
        <v>5087</v>
      </c>
      <c r="E671" s="86" t="b">
        <v>0</v>
      </c>
      <c r="F671" s="86" t="b">
        <v>0</v>
      </c>
      <c r="G671" s="86" t="b">
        <v>0</v>
      </c>
    </row>
    <row r="672" spans="1:7" ht="15">
      <c r="A672" s="86" t="s">
        <v>5678</v>
      </c>
      <c r="B672" s="86">
        <v>2</v>
      </c>
      <c r="C672" s="121">
        <v>0.0062210715597651785</v>
      </c>
      <c r="D672" s="86" t="s">
        <v>5087</v>
      </c>
      <c r="E672" s="86" t="b">
        <v>0</v>
      </c>
      <c r="F672" s="86" t="b">
        <v>0</v>
      </c>
      <c r="G672" s="86" t="b">
        <v>0</v>
      </c>
    </row>
    <row r="673" spans="1:7" ht="15">
      <c r="A673" s="86" t="s">
        <v>5679</v>
      </c>
      <c r="B673" s="86">
        <v>2</v>
      </c>
      <c r="C673" s="121">
        <v>0.0062210715597651785</v>
      </c>
      <c r="D673" s="86" t="s">
        <v>5087</v>
      </c>
      <c r="E673" s="86" t="b">
        <v>0</v>
      </c>
      <c r="F673" s="86" t="b">
        <v>0</v>
      </c>
      <c r="G673" s="86" t="b">
        <v>0</v>
      </c>
    </row>
    <row r="674" spans="1:7" ht="15">
      <c r="A674" s="86" t="s">
        <v>5680</v>
      </c>
      <c r="B674" s="86">
        <v>2</v>
      </c>
      <c r="C674" s="121">
        <v>0.0062210715597651785</v>
      </c>
      <c r="D674" s="86" t="s">
        <v>5087</v>
      </c>
      <c r="E674" s="86" t="b">
        <v>0</v>
      </c>
      <c r="F674" s="86" t="b">
        <v>0</v>
      </c>
      <c r="G674" s="86" t="b">
        <v>0</v>
      </c>
    </row>
    <row r="675" spans="1:7" ht="15">
      <c r="A675" s="86" t="s">
        <v>628</v>
      </c>
      <c r="B675" s="86">
        <v>2</v>
      </c>
      <c r="C675" s="121">
        <v>0.0062210715597651785</v>
      </c>
      <c r="D675" s="86" t="s">
        <v>5087</v>
      </c>
      <c r="E675" s="86" t="b">
        <v>0</v>
      </c>
      <c r="F675" s="86" t="b">
        <v>0</v>
      </c>
      <c r="G675" s="86" t="b">
        <v>0</v>
      </c>
    </row>
    <row r="676" spans="1:7" ht="15">
      <c r="A676" s="86" t="s">
        <v>5183</v>
      </c>
      <c r="B676" s="86">
        <v>6</v>
      </c>
      <c r="C676" s="121">
        <v>0</v>
      </c>
      <c r="D676" s="86" t="s">
        <v>5088</v>
      </c>
      <c r="E676" s="86" t="b">
        <v>0</v>
      </c>
      <c r="F676" s="86" t="b">
        <v>0</v>
      </c>
      <c r="G676" s="86" t="b">
        <v>0</v>
      </c>
    </row>
    <row r="677" spans="1:7" ht="15">
      <c r="A677" s="86" t="s">
        <v>5232</v>
      </c>
      <c r="B677" s="86">
        <v>4</v>
      </c>
      <c r="C677" s="121">
        <v>0.009518446435442229</v>
      </c>
      <c r="D677" s="86" t="s">
        <v>5088</v>
      </c>
      <c r="E677" s="86" t="b">
        <v>0</v>
      </c>
      <c r="F677" s="86" t="b">
        <v>0</v>
      </c>
      <c r="G677" s="86" t="b">
        <v>0</v>
      </c>
    </row>
    <row r="678" spans="1:7" ht="15">
      <c r="A678" s="86" t="s">
        <v>5233</v>
      </c>
      <c r="B678" s="86">
        <v>4</v>
      </c>
      <c r="C678" s="121">
        <v>0.009518446435442229</v>
      </c>
      <c r="D678" s="86" t="s">
        <v>5088</v>
      </c>
      <c r="E678" s="86" t="b">
        <v>0</v>
      </c>
      <c r="F678" s="86" t="b">
        <v>0</v>
      </c>
      <c r="G678" s="86" t="b">
        <v>0</v>
      </c>
    </row>
    <row r="679" spans="1:7" ht="15">
      <c r="A679" s="86" t="s">
        <v>5234</v>
      </c>
      <c r="B679" s="86">
        <v>4</v>
      </c>
      <c r="C679" s="121">
        <v>0.009518446435442229</v>
      </c>
      <c r="D679" s="86" t="s">
        <v>5088</v>
      </c>
      <c r="E679" s="86" t="b">
        <v>0</v>
      </c>
      <c r="F679" s="86" t="b">
        <v>0</v>
      </c>
      <c r="G679" s="86" t="b">
        <v>0</v>
      </c>
    </row>
    <row r="680" spans="1:7" ht="15">
      <c r="A680" s="86" t="s">
        <v>5235</v>
      </c>
      <c r="B680" s="86">
        <v>4</v>
      </c>
      <c r="C680" s="121">
        <v>0.009518446435442229</v>
      </c>
      <c r="D680" s="86" t="s">
        <v>5088</v>
      </c>
      <c r="E680" s="86" t="b">
        <v>0</v>
      </c>
      <c r="F680" s="86" t="b">
        <v>0</v>
      </c>
      <c r="G680" s="86" t="b">
        <v>0</v>
      </c>
    </row>
    <row r="681" spans="1:7" ht="15">
      <c r="A681" s="86" t="s">
        <v>5236</v>
      </c>
      <c r="B681" s="86">
        <v>4</v>
      </c>
      <c r="C681" s="121">
        <v>0.009518446435442229</v>
      </c>
      <c r="D681" s="86" t="s">
        <v>5088</v>
      </c>
      <c r="E681" s="86" t="b">
        <v>0</v>
      </c>
      <c r="F681" s="86" t="b">
        <v>0</v>
      </c>
      <c r="G681" s="86" t="b">
        <v>0</v>
      </c>
    </row>
    <row r="682" spans="1:7" ht="15">
      <c r="A682" s="86" t="s">
        <v>5237</v>
      </c>
      <c r="B682" s="86">
        <v>4</v>
      </c>
      <c r="C682" s="121">
        <v>0.009518446435442229</v>
      </c>
      <c r="D682" s="86" t="s">
        <v>5088</v>
      </c>
      <c r="E682" s="86" t="b">
        <v>0</v>
      </c>
      <c r="F682" s="86" t="b">
        <v>0</v>
      </c>
      <c r="G682" s="86" t="b">
        <v>0</v>
      </c>
    </row>
    <row r="683" spans="1:7" ht="15">
      <c r="A683" s="86" t="s">
        <v>5238</v>
      </c>
      <c r="B683" s="86">
        <v>4</v>
      </c>
      <c r="C683" s="121">
        <v>0.009518446435442229</v>
      </c>
      <c r="D683" s="86" t="s">
        <v>5088</v>
      </c>
      <c r="E683" s="86" t="b">
        <v>0</v>
      </c>
      <c r="F683" s="86" t="b">
        <v>0</v>
      </c>
      <c r="G683" s="86" t="b">
        <v>0</v>
      </c>
    </row>
    <row r="684" spans="1:7" ht="15">
      <c r="A684" s="86" t="s">
        <v>599</v>
      </c>
      <c r="B684" s="86">
        <v>2</v>
      </c>
      <c r="C684" s="121">
        <v>0.012895169046477363</v>
      </c>
      <c r="D684" s="86" t="s">
        <v>5088</v>
      </c>
      <c r="E684" s="86" t="b">
        <v>0</v>
      </c>
      <c r="F684" s="86" t="b">
        <v>0</v>
      </c>
      <c r="G684" s="86" t="b">
        <v>0</v>
      </c>
    </row>
    <row r="685" spans="1:7" ht="15">
      <c r="A685" s="86" t="s">
        <v>5239</v>
      </c>
      <c r="B685" s="86">
        <v>2</v>
      </c>
      <c r="C685" s="121">
        <v>0.012895169046477363</v>
      </c>
      <c r="D685" s="86" t="s">
        <v>5088</v>
      </c>
      <c r="E685" s="86" t="b">
        <v>0</v>
      </c>
      <c r="F685" s="86" t="b">
        <v>0</v>
      </c>
      <c r="G685" s="86" t="b">
        <v>0</v>
      </c>
    </row>
    <row r="686" spans="1:7" ht="15">
      <c r="A686" s="86" t="s">
        <v>5192</v>
      </c>
      <c r="B686" s="86">
        <v>2</v>
      </c>
      <c r="C686" s="121">
        <v>0.012895169046477363</v>
      </c>
      <c r="D686" s="86" t="s">
        <v>5088</v>
      </c>
      <c r="E686" s="86" t="b">
        <v>0</v>
      </c>
      <c r="F686" s="86" t="b">
        <v>0</v>
      </c>
      <c r="G686" s="86" t="b">
        <v>0</v>
      </c>
    </row>
    <row r="687" spans="1:7" ht="15">
      <c r="A687" s="86" t="s">
        <v>5190</v>
      </c>
      <c r="B687" s="86">
        <v>2</v>
      </c>
      <c r="C687" s="121">
        <v>0.012895169046477363</v>
      </c>
      <c r="D687" s="86" t="s">
        <v>5088</v>
      </c>
      <c r="E687" s="86" t="b">
        <v>0</v>
      </c>
      <c r="F687" s="86" t="b">
        <v>0</v>
      </c>
      <c r="G687" s="86" t="b">
        <v>0</v>
      </c>
    </row>
    <row r="688" spans="1:7" ht="15">
      <c r="A688" s="86" t="s">
        <v>5189</v>
      </c>
      <c r="B688" s="86">
        <v>2</v>
      </c>
      <c r="C688" s="121">
        <v>0.012895169046477363</v>
      </c>
      <c r="D688" s="86" t="s">
        <v>5088</v>
      </c>
      <c r="E688" s="86" t="b">
        <v>0</v>
      </c>
      <c r="F688" s="86" t="b">
        <v>0</v>
      </c>
      <c r="G688" s="86" t="b">
        <v>0</v>
      </c>
    </row>
    <row r="689" spans="1:7" ht="15">
      <c r="A689" s="86" t="s">
        <v>5534</v>
      </c>
      <c r="B689" s="86">
        <v>2</v>
      </c>
      <c r="C689" s="121">
        <v>0.012895169046477363</v>
      </c>
      <c r="D689" s="86" t="s">
        <v>5088</v>
      </c>
      <c r="E689" s="86" t="b">
        <v>0</v>
      </c>
      <c r="F689" s="86" t="b">
        <v>0</v>
      </c>
      <c r="G689" s="86" t="b">
        <v>0</v>
      </c>
    </row>
    <row r="690" spans="1:7" ht="15">
      <c r="A690" s="86" t="s">
        <v>5186</v>
      </c>
      <c r="B690" s="86">
        <v>2</v>
      </c>
      <c r="C690" s="121">
        <v>0.012895169046477363</v>
      </c>
      <c r="D690" s="86" t="s">
        <v>5088</v>
      </c>
      <c r="E690" s="86" t="b">
        <v>0</v>
      </c>
      <c r="F690" s="86" t="b">
        <v>0</v>
      </c>
      <c r="G690" s="86" t="b">
        <v>0</v>
      </c>
    </row>
    <row r="691" spans="1:7" ht="15">
      <c r="A691" s="86" t="s">
        <v>5193</v>
      </c>
      <c r="B691" s="86">
        <v>2</v>
      </c>
      <c r="C691" s="121">
        <v>0.012895169046477363</v>
      </c>
      <c r="D691" s="86" t="s">
        <v>5088</v>
      </c>
      <c r="E691" s="86" t="b">
        <v>0</v>
      </c>
      <c r="F691" s="86" t="b">
        <v>0</v>
      </c>
      <c r="G691" s="86" t="b">
        <v>0</v>
      </c>
    </row>
    <row r="692" spans="1:7" ht="15">
      <c r="A692" s="86" t="s">
        <v>5527</v>
      </c>
      <c r="B692" s="86">
        <v>2</v>
      </c>
      <c r="C692" s="121">
        <v>0.012895169046477363</v>
      </c>
      <c r="D692" s="86" t="s">
        <v>5088</v>
      </c>
      <c r="E692" s="86" t="b">
        <v>0</v>
      </c>
      <c r="F692" s="86" t="b">
        <v>0</v>
      </c>
      <c r="G692" s="86" t="b">
        <v>0</v>
      </c>
    </row>
    <row r="693" spans="1:7" ht="15">
      <c r="A693" s="86" t="s">
        <v>5528</v>
      </c>
      <c r="B693" s="86">
        <v>2</v>
      </c>
      <c r="C693" s="121">
        <v>0.012895169046477363</v>
      </c>
      <c r="D693" s="86" t="s">
        <v>5088</v>
      </c>
      <c r="E693" s="86" t="b">
        <v>0</v>
      </c>
      <c r="F693" s="86" t="b">
        <v>0</v>
      </c>
      <c r="G693" s="86" t="b">
        <v>0</v>
      </c>
    </row>
    <row r="694" spans="1:7" ht="15">
      <c r="A694" s="86" t="s">
        <v>5529</v>
      </c>
      <c r="B694" s="86">
        <v>2</v>
      </c>
      <c r="C694" s="121">
        <v>0.012895169046477363</v>
      </c>
      <c r="D694" s="86" t="s">
        <v>5088</v>
      </c>
      <c r="E694" s="86" t="b">
        <v>0</v>
      </c>
      <c r="F694" s="86" t="b">
        <v>0</v>
      </c>
      <c r="G694" s="86" t="b">
        <v>0</v>
      </c>
    </row>
    <row r="695" spans="1:7" ht="15">
      <c r="A695" s="86" t="s">
        <v>5530</v>
      </c>
      <c r="B695" s="86">
        <v>2</v>
      </c>
      <c r="C695" s="121">
        <v>0.012895169046477363</v>
      </c>
      <c r="D695" s="86" t="s">
        <v>5088</v>
      </c>
      <c r="E695" s="86" t="b">
        <v>0</v>
      </c>
      <c r="F695" s="86" t="b">
        <v>0</v>
      </c>
      <c r="G695" s="86" t="b">
        <v>0</v>
      </c>
    </row>
    <row r="696" spans="1:7" ht="15">
      <c r="A696" s="86" t="s">
        <v>5531</v>
      </c>
      <c r="B696" s="86">
        <v>2</v>
      </c>
      <c r="C696" s="121">
        <v>0.012895169046477363</v>
      </c>
      <c r="D696" s="86" t="s">
        <v>5088</v>
      </c>
      <c r="E696" s="86" t="b">
        <v>0</v>
      </c>
      <c r="F696" s="86" t="b">
        <v>0</v>
      </c>
      <c r="G696" s="86" t="b">
        <v>0</v>
      </c>
    </row>
    <row r="697" spans="1:7" ht="15">
      <c r="A697" s="86" t="s">
        <v>5532</v>
      </c>
      <c r="B697" s="86">
        <v>2</v>
      </c>
      <c r="C697" s="121">
        <v>0.012895169046477363</v>
      </c>
      <c r="D697" s="86" t="s">
        <v>5088</v>
      </c>
      <c r="E697" s="86" t="b">
        <v>0</v>
      </c>
      <c r="F697" s="86" t="b">
        <v>0</v>
      </c>
      <c r="G697" s="86" t="b">
        <v>0</v>
      </c>
    </row>
    <row r="698" spans="1:7" ht="15">
      <c r="A698" s="86" t="s">
        <v>5185</v>
      </c>
      <c r="B698" s="86">
        <v>2</v>
      </c>
      <c r="C698" s="121">
        <v>0.012895169046477363</v>
      </c>
      <c r="D698" s="86" t="s">
        <v>5088</v>
      </c>
      <c r="E698" s="86" t="b">
        <v>0</v>
      </c>
      <c r="F698" s="86" t="b">
        <v>0</v>
      </c>
      <c r="G698" s="86" t="b">
        <v>0</v>
      </c>
    </row>
    <row r="699" spans="1:7" ht="15">
      <c r="A699" s="86" t="s">
        <v>5533</v>
      </c>
      <c r="B699" s="86">
        <v>2</v>
      </c>
      <c r="C699" s="121">
        <v>0.012895169046477363</v>
      </c>
      <c r="D699" s="86" t="s">
        <v>5088</v>
      </c>
      <c r="E699" s="86" t="b">
        <v>0</v>
      </c>
      <c r="F699" s="86" t="b">
        <v>0</v>
      </c>
      <c r="G699" s="86" t="b">
        <v>0</v>
      </c>
    </row>
    <row r="700" spans="1:7" ht="15">
      <c r="A700" s="86" t="s">
        <v>5526</v>
      </c>
      <c r="B700" s="86">
        <v>2</v>
      </c>
      <c r="C700" s="121">
        <v>0.012895169046477363</v>
      </c>
      <c r="D700" s="86" t="s">
        <v>5088</v>
      </c>
      <c r="E700" s="86" t="b">
        <v>1</v>
      </c>
      <c r="F700" s="86" t="b">
        <v>0</v>
      </c>
      <c r="G700" s="86" t="b">
        <v>0</v>
      </c>
    </row>
    <row r="701" spans="1:7" ht="15">
      <c r="A701" s="86" t="s">
        <v>5184</v>
      </c>
      <c r="B701" s="86">
        <v>2</v>
      </c>
      <c r="C701" s="121">
        <v>0.012895169046477363</v>
      </c>
      <c r="D701" s="86" t="s">
        <v>5088</v>
      </c>
      <c r="E701" s="86" t="b">
        <v>0</v>
      </c>
      <c r="F701" s="86" t="b">
        <v>0</v>
      </c>
      <c r="G701" s="86" t="b">
        <v>0</v>
      </c>
    </row>
    <row r="702" spans="1:7" ht="15">
      <c r="A702" s="86" t="s">
        <v>5187</v>
      </c>
      <c r="B702" s="86">
        <v>2</v>
      </c>
      <c r="C702" s="121">
        <v>0.012895169046477363</v>
      </c>
      <c r="D702" s="86" t="s">
        <v>5088</v>
      </c>
      <c r="E702" s="86" t="b">
        <v>0</v>
      </c>
      <c r="F702" s="86" t="b">
        <v>0</v>
      </c>
      <c r="G702" s="86" t="b">
        <v>0</v>
      </c>
    </row>
    <row r="703" spans="1:7" ht="15">
      <c r="A703" s="86" t="s">
        <v>5191</v>
      </c>
      <c r="B703" s="86">
        <v>2</v>
      </c>
      <c r="C703" s="121">
        <v>0.012895169046477363</v>
      </c>
      <c r="D703" s="86" t="s">
        <v>5088</v>
      </c>
      <c r="E703" s="86" t="b">
        <v>0</v>
      </c>
      <c r="F703" s="86" t="b">
        <v>0</v>
      </c>
      <c r="G70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EB8068E-093E-445A-BDCA-61FDB45C07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2019-08-13T00:40:26Z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